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uell\Downloads\"/>
    </mc:Choice>
  </mc:AlternateContent>
  <bookViews>
    <workbookView xWindow="0" yWindow="0" windowWidth="28800" windowHeight="12315"/>
  </bookViews>
  <sheets>
    <sheet name="1 - Proposta Comercial" sheetId="1" r:id="rId1"/>
    <sheet name="2 - Composição de custos" sheetId="2" r:id="rId2"/>
    <sheet name="3 - Equipamentos e mobiliarios" sheetId="3" r:id="rId3"/>
    <sheet name="4 - Utensílios" sheetId="25" r:id="rId4"/>
    <sheet name="5 - mobiliario de refeitório" sheetId="4" r:id="rId5"/>
    <sheet name="6 - Resumo RH" sheetId="6" r:id="rId6"/>
    <sheet name="AUX. ADM" sheetId="7" r:id="rId7"/>
    <sheet name="NUTRICIONISTA - RT" sheetId="8" r:id="rId8"/>
    <sheet name="NUTRICIONISTA - QUADRO TÉCNICO" sheetId="9" r:id="rId9"/>
    <sheet name="TÉCNICO DE NUTRIÇÃO" sheetId="28" r:id="rId10"/>
    <sheet name="ESTOQUISTA" sheetId="10" r:id="rId11"/>
    <sheet name="AUXILIAR ESTOQUE" sheetId="11" r:id="rId12"/>
    <sheet name="MAGAREFE" sheetId="12" r:id="rId13"/>
    <sheet name="AUXILIAR MAGAREFE" sheetId="13" r:id="rId14"/>
    <sheet name="COPEIRO-PRE PREPARO" sheetId="14" r:id="rId15"/>
    <sheet name="COZINHEIRO LIDER" sheetId="15" r:id="rId16"/>
    <sheet name="COZINHEIRO" sheetId="29" r:id="rId17"/>
    <sheet name="AJUDANTE DE COZINHA" sheetId="16" r:id="rId18"/>
    <sheet name="COPEIRO - DISTRIBUIÇÃO" sheetId="30" r:id="rId19"/>
    <sheet name="AUXILIAR DE LIMPEZA" sheetId="18" r:id="rId20"/>
    <sheet name="CAIXA" sheetId="23" r:id="rId21"/>
    <sheet name="ORDENADOR DE FILA" sheetId="26" r:id="rId22"/>
    <sheet name="MOTORISTA" sheetId="19" r:id="rId23"/>
    <sheet name="AJUDANTE DE MOTORISTA" sheetId="20" r:id="rId24"/>
    <sheet name="VIGILANTE DIURNO" sheetId="21" r:id="rId25"/>
    <sheet name="VIGILANTE NOTURNO" sheetId="22" r:id="rId26"/>
  </sheets>
  <calcPr calcId="162913"/>
  <extLst>
    <ext uri="GoogleSheetsCustomDataVersion2">
      <go:sheetsCustomData xmlns:go="http://customooxmlschemas.google.com/" r:id="rId28" roundtripDataChecksum="Xc/O6qKRvCaIe3oVoQ5CM/vG/hVrnhkIRZp/r3KnuSw="/>
    </ext>
  </extLst>
</workbook>
</file>

<file path=xl/calcChain.xml><?xml version="1.0" encoding="utf-8"?>
<calcChain xmlns="http://schemas.openxmlformats.org/spreadsheetml/2006/main">
  <c r="F36" i="6" l="1"/>
  <c r="E36" i="6"/>
  <c r="F40" i="25"/>
  <c r="F131" i="30" l="1"/>
  <c r="D117" i="30"/>
  <c r="D121" i="30" s="1"/>
  <c r="F111" i="30"/>
  <c r="F102" i="30"/>
  <c r="F97" i="30"/>
  <c r="F69" i="30"/>
  <c r="F61" i="30"/>
  <c r="D53" i="30"/>
  <c r="F29" i="30"/>
  <c r="F79" i="30" s="1"/>
  <c r="D117" i="29"/>
  <c r="D121" i="29" s="1"/>
  <c r="F111" i="29"/>
  <c r="F131" i="29" s="1"/>
  <c r="F102" i="29"/>
  <c r="F97" i="29"/>
  <c r="F79" i="29"/>
  <c r="F77" i="29"/>
  <c r="F78" i="29" s="1"/>
  <c r="F74" i="29"/>
  <c r="F61" i="29"/>
  <c r="F69" i="29" s="1"/>
  <c r="D53" i="29"/>
  <c r="F29" i="29"/>
  <c r="F36" i="29" s="1"/>
  <c r="F131" i="28"/>
  <c r="D117" i="28"/>
  <c r="D121" i="28" s="1"/>
  <c r="F111" i="28"/>
  <c r="F102" i="28"/>
  <c r="F97" i="28"/>
  <c r="F77" i="28"/>
  <c r="F78" i="28" s="1"/>
  <c r="F61" i="28"/>
  <c r="F69" i="28" s="1"/>
  <c r="D53" i="28"/>
  <c r="F29" i="28"/>
  <c r="F79" i="28" s="1"/>
  <c r="D117" i="26"/>
  <c r="D121" i="26" s="1"/>
  <c r="F111" i="26"/>
  <c r="F131" i="26" s="1"/>
  <c r="F102" i="26"/>
  <c r="F97" i="26"/>
  <c r="F61" i="26"/>
  <c r="F69" i="26" s="1"/>
  <c r="D53" i="26"/>
  <c r="F29" i="26"/>
  <c r="F36" i="26" s="1"/>
  <c r="D117" i="23"/>
  <c r="D121" i="23" s="1"/>
  <c r="F111" i="23"/>
  <c r="F131" i="23" s="1"/>
  <c r="F102" i="23"/>
  <c r="F97" i="23"/>
  <c r="F61" i="23"/>
  <c r="F69" i="23" s="1"/>
  <c r="D53" i="23"/>
  <c r="F29" i="23"/>
  <c r="F36" i="23" s="1"/>
  <c r="D117" i="22"/>
  <c r="D121" i="22" s="1"/>
  <c r="F111" i="22"/>
  <c r="F131" i="22" s="1"/>
  <c r="F102" i="22"/>
  <c r="F97" i="22"/>
  <c r="F87" i="22"/>
  <c r="F77" i="22"/>
  <c r="F76" i="22"/>
  <c r="F74" i="22"/>
  <c r="F75" i="22" s="1"/>
  <c r="F61" i="22"/>
  <c r="F69" i="22" s="1"/>
  <c r="D53" i="22"/>
  <c r="F52" i="22"/>
  <c r="F48" i="22"/>
  <c r="F41" i="22"/>
  <c r="F36" i="22"/>
  <c r="F40" i="22" s="1"/>
  <c r="F29" i="22"/>
  <c r="F79" i="22" s="1"/>
  <c r="D117" i="21"/>
  <c r="D121" i="21" s="1"/>
  <c r="F111" i="21"/>
  <c r="F131" i="21" s="1"/>
  <c r="F102" i="21"/>
  <c r="F97" i="21"/>
  <c r="F69" i="21"/>
  <c r="F61" i="21"/>
  <c r="D53" i="21"/>
  <c r="F29" i="21"/>
  <c r="F77" i="21" s="1"/>
  <c r="F78" i="21" s="1"/>
  <c r="F131" i="20"/>
  <c r="D117" i="20"/>
  <c r="D121" i="20" s="1"/>
  <c r="F111" i="20"/>
  <c r="F102" i="20"/>
  <c r="F97" i="20"/>
  <c r="F61" i="20"/>
  <c r="F69" i="20" s="1"/>
  <c r="D53" i="20"/>
  <c r="F29" i="20"/>
  <c r="F36" i="20" s="1"/>
  <c r="D117" i="19"/>
  <c r="D121" i="19" s="1"/>
  <c r="F111" i="19"/>
  <c r="F131" i="19" s="1"/>
  <c r="F102" i="19"/>
  <c r="F97" i="19"/>
  <c r="F79" i="19"/>
  <c r="F61" i="19"/>
  <c r="F69" i="19" s="1"/>
  <c r="D53" i="19"/>
  <c r="F29" i="19"/>
  <c r="F36" i="19" s="1"/>
  <c r="D117" i="18"/>
  <c r="D121" i="18" s="1"/>
  <c r="F111" i="18"/>
  <c r="F131" i="18" s="1"/>
  <c r="F102" i="18"/>
  <c r="F97" i="18"/>
  <c r="F77" i="18"/>
  <c r="F78" i="18" s="1"/>
  <c r="F76" i="18"/>
  <c r="F61" i="18"/>
  <c r="F69" i="18" s="1"/>
  <c r="D53" i="18"/>
  <c r="F29" i="18"/>
  <c r="F74" i="18" s="1"/>
  <c r="F75" i="18" s="1"/>
  <c r="D117" i="16"/>
  <c r="D121" i="16" s="1"/>
  <c r="F111" i="16"/>
  <c r="F131" i="16" s="1"/>
  <c r="F102" i="16"/>
  <c r="F97" i="16"/>
  <c r="F61" i="16"/>
  <c r="F69" i="16" s="1"/>
  <c r="D53" i="16"/>
  <c r="F29" i="16"/>
  <c r="F36" i="16" s="1"/>
  <c r="D117" i="15"/>
  <c r="D121" i="15" s="1"/>
  <c r="F111" i="15"/>
  <c r="F131" i="15" s="1"/>
  <c r="F102" i="15"/>
  <c r="F97" i="15"/>
  <c r="F61" i="15"/>
  <c r="F69" i="15" s="1"/>
  <c r="D53" i="15"/>
  <c r="F29" i="15"/>
  <c r="F36" i="15" s="1"/>
  <c r="D121" i="14"/>
  <c r="D117" i="14"/>
  <c r="F111" i="14"/>
  <c r="F131" i="14" s="1"/>
  <c r="F102" i="14"/>
  <c r="F97" i="14"/>
  <c r="F74" i="14"/>
  <c r="F61" i="14"/>
  <c r="F69" i="14" s="1"/>
  <c r="D53" i="14"/>
  <c r="F29" i="14"/>
  <c r="F36" i="14" s="1"/>
  <c r="D117" i="13"/>
  <c r="D121" i="13" s="1"/>
  <c r="F111" i="13"/>
  <c r="F131" i="13" s="1"/>
  <c r="F102" i="13"/>
  <c r="F97" i="13"/>
  <c r="F61" i="13"/>
  <c r="F69" i="13" s="1"/>
  <c r="D53" i="13"/>
  <c r="F29" i="13"/>
  <c r="F36" i="13" s="1"/>
  <c r="D117" i="12"/>
  <c r="D121" i="12" s="1"/>
  <c r="F111" i="12"/>
  <c r="F131" i="12" s="1"/>
  <c r="F102" i="12"/>
  <c r="F97" i="12"/>
  <c r="F77" i="12"/>
  <c r="F74" i="12"/>
  <c r="F61" i="12"/>
  <c r="F69" i="12" s="1"/>
  <c r="D53" i="12"/>
  <c r="F29" i="12"/>
  <c r="F36" i="12" s="1"/>
  <c r="D117" i="11"/>
  <c r="D121" i="11" s="1"/>
  <c r="F111" i="11"/>
  <c r="F131" i="11" s="1"/>
  <c r="F102" i="11"/>
  <c r="F97" i="11"/>
  <c r="F61" i="11"/>
  <c r="F69" i="11" s="1"/>
  <c r="D53" i="11"/>
  <c r="F29" i="11"/>
  <c r="F79" i="11" s="1"/>
  <c r="D117" i="10"/>
  <c r="D121" i="10" s="1"/>
  <c r="F111" i="10"/>
  <c r="F131" i="10" s="1"/>
  <c r="F102" i="10"/>
  <c r="F97" i="10"/>
  <c r="F77" i="10"/>
  <c r="F61" i="10"/>
  <c r="F69" i="10" s="1"/>
  <c r="D53" i="10"/>
  <c r="F29" i="10"/>
  <c r="F36" i="10" s="1"/>
  <c r="D117" i="9"/>
  <c r="D121" i="9" s="1"/>
  <c r="F111" i="9"/>
  <c r="F131" i="9" s="1"/>
  <c r="F102" i="9"/>
  <c r="F97" i="9"/>
  <c r="F77" i="9"/>
  <c r="F78" i="9" s="1"/>
  <c r="F61" i="9"/>
  <c r="F69" i="9" s="1"/>
  <c r="D53" i="9"/>
  <c r="F29" i="9"/>
  <c r="F36" i="9" s="1"/>
  <c r="D117" i="8"/>
  <c r="D121" i="8" s="1"/>
  <c r="F111" i="8"/>
  <c r="F131" i="8" s="1"/>
  <c r="F102" i="8"/>
  <c r="F97" i="8"/>
  <c r="F74" i="8"/>
  <c r="F75" i="8" s="1"/>
  <c r="F61" i="8"/>
  <c r="F69" i="8" s="1"/>
  <c r="D53" i="8"/>
  <c r="F29" i="8"/>
  <c r="F36" i="8" s="1"/>
  <c r="D117" i="7"/>
  <c r="D121" i="7" s="1"/>
  <c r="F111" i="7"/>
  <c r="F131" i="7" s="1"/>
  <c r="F102" i="7"/>
  <c r="F97" i="7"/>
  <c r="F79" i="7"/>
  <c r="F77" i="7"/>
  <c r="F78" i="7" s="1"/>
  <c r="F69" i="7"/>
  <c r="F61" i="7"/>
  <c r="D53" i="7"/>
  <c r="F29" i="7"/>
  <c r="F36" i="7" s="1"/>
  <c r="F76" i="13" l="1"/>
  <c r="F76" i="15"/>
  <c r="F79" i="21"/>
  <c r="F74" i="7"/>
  <c r="F75" i="7" s="1"/>
  <c r="F45" i="22"/>
  <c r="F49" i="22"/>
  <c r="F78" i="22"/>
  <c r="F78" i="10"/>
  <c r="F76" i="8"/>
  <c r="F79" i="9"/>
  <c r="F79" i="10"/>
  <c r="F77" i="13"/>
  <c r="F78" i="13" s="1"/>
  <c r="F77" i="15"/>
  <c r="F78" i="15" s="1"/>
  <c r="F79" i="18"/>
  <c r="F127" i="22"/>
  <c r="F76" i="7"/>
  <c r="F77" i="8"/>
  <c r="F78" i="8" s="1"/>
  <c r="F74" i="9"/>
  <c r="F74" i="10"/>
  <c r="F75" i="10" s="1"/>
  <c r="F76" i="12"/>
  <c r="F76" i="14"/>
  <c r="F36" i="18"/>
  <c r="F76" i="20"/>
  <c r="F46" i="22"/>
  <c r="F50" i="22"/>
  <c r="F76" i="9"/>
  <c r="F76" i="10"/>
  <c r="F78" i="12"/>
  <c r="F74" i="13"/>
  <c r="F74" i="15"/>
  <c r="F75" i="15" s="1"/>
  <c r="F77" i="19"/>
  <c r="F78" i="19" s="1"/>
  <c r="F42" i="22"/>
  <c r="F67" i="22" s="1"/>
  <c r="F47" i="22"/>
  <c r="F51" i="22"/>
  <c r="F86" i="22"/>
  <c r="F76" i="29"/>
  <c r="F36" i="30"/>
  <c r="F74" i="30"/>
  <c r="F76" i="30"/>
  <c r="F77" i="30"/>
  <c r="F78" i="30" s="1"/>
  <c r="F40" i="29"/>
  <c r="F89" i="29"/>
  <c r="F88" i="29"/>
  <c r="F87" i="29"/>
  <c r="F52" i="29"/>
  <c r="F86" i="29"/>
  <c r="F51" i="29"/>
  <c r="F127" i="29"/>
  <c r="F50" i="29"/>
  <c r="F49" i="29"/>
  <c r="F48" i="29"/>
  <c r="F47" i="29"/>
  <c r="F46" i="29"/>
  <c r="F45" i="29"/>
  <c r="F41" i="29"/>
  <c r="F75" i="29"/>
  <c r="F80" i="29" s="1"/>
  <c r="F129" i="29" s="1"/>
  <c r="F74" i="28"/>
  <c r="F36" i="28"/>
  <c r="F76" i="28"/>
  <c r="F40" i="26"/>
  <c r="F89" i="26"/>
  <c r="F88" i="26"/>
  <c r="F87" i="26"/>
  <c r="F52" i="26"/>
  <c r="F49" i="26"/>
  <c r="F86" i="26"/>
  <c r="F51" i="26"/>
  <c r="F127" i="26"/>
  <c r="F50" i="26"/>
  <c r="F48" i="26"/>
  <c r="F46" i="26"/>
  <c r="F47" i="26"/>
  <c r="F41" i="26"/>
  <c r="F45" i="26"/>
  <c r="F74" i="26"/>
  <c r="F77" i="26"/>
  <c r="F78" i="26" s="1"/>
  <c r="F76" i="26"/>
  <c r="F79" i="26"/>
  <c r="F40" i="23"/>
  <c r="F88" i="23"/>
  <c r="F87" i="23"/>
  <c r="F52" i="23"/>
  <c r="F51" i="23"/>
  <c r="F86" i="23"/>
  <c r="F127" i="23"/>
  <c r="F50" i="23"/>
  <c r="F49" i="23"/>
  <c r="F48" i="23"/>
  <c r="F45" i="23"/>
  <c r="F89" i="23"/>
  <c r="F47" i="23"/>
  <c r="F46" i="23"/>
  <c r="F41" i="23"/>
  <c r="F74" i="23"/>
  <c r="F76" i="23"/>
  <c r="F77" i="23"/>
  <c r="F78" i="23" s="1"/>
  <c r="F79" i="23"/>
  <c r="F80" i="22"/>
  <c r="F129" i="22" s="1"/>
  <c r="F88" i="22"/>
  <c r="F92" i="22" s="1"/>
  <c r="F101" i="22" s="1"/>
  <c r="F103" i="22" s="1"/>
  <c r="F130" i="22" s="1"/>
  <c r="F89" i="22"/>
  <c r="F36" i="21"/>
  <c r="F74" i="21"/>
  <c r="F76" i="21"/>
  <c r="F40" i="20"/>
  <c r="F86" i="20"/>
  <c r="F87" i="20"/>
  <c r="F52" i="20"/>
  <c r="F127" i="20"/>
  <c r="F50" i="20"/>
  <c r="F49" i="20"/>
  <c r="F48" i="20"/>
  <c r="F46" i="20"/>
  <c r="F45" i="20"/>
  <c r="F88" i="20"/>
  <c r="F47" i="20"/>
  <c r="F41" i="20"/>
  <c r="F89" i="20"/>
  <c r="F51" i="20"/>
  <c r="F74" i="20"/>
  <c r="F77" i="20"/>
  <c r="F78" i="20" s="1"/>
  <c r="F79" i="20"/>
  <c r="F87" i="19"/>
  <c r="F52" i="19"/>
  <c r="F46" i="19"/>
  <c r="F40" i="19"/>
  <c r="F51" i="19"/>
  <c r="F50" i="19"/>
  <c r="F45" i="19"/>
  <c r="F89" i="19"/>
  <c r="F86" i="19"/>
  <c r="F127" i="19"/>
  <c r="F49" i="19"/>
  <c r="F48" i="19"/>
  <c r="F47" i="19"/>
  <c r="F41" i="19"/>
  <c r="F88" i="19"/>
  <c r="F74" i="19"/>
  <c r="F76" i="19"/>
  <c r="F80" i="18"/>
  <c r="F129" i="18" s="1"/>
  <c r="F40" i="16"/>
  <c r="F89" i="16"/>
  <c r="F88" i="16"/>
  <c r="F86" i="16"/>
  <c r="F51" i="16"/>
  <c r="F87" i="16"/>
  <c r="F52" i="16"/>
  <c r="F48" i="16"/>
  <c r="F46" i="16"/>
  <c r="F45" i="16"/>
  <c r="F127" i="16"/>
  <c r="F50" i="16"/>
  <c r="F41" i="16"/>
  <c r="F49" i="16"/>
  <c r="F47" i="16"/>
  <c r="F79" i="16"/>
  <c r="F77" i="16"/>
  <c r="F78" i="16" s="1"/>
  <c r="F74" i="16"/>
  <c r="F76" i="16"/>
  <c r="F40" i="15"/>
  <c r="F45" i="15"/>
  <c r="F89" i="15"/>
  <c r="F88" i="15"/>
  <c r="F41" i="15"/>
  <c r="F87" i="15"/>
  <c r="F52" i="15"/>
  <c r="F86" i="15"/>
  <c r="F51" i="15"/>
  <c r="F127" i="15"/>
  <c r="F50" i="15"/>
  <c r="F49" i="15"/>
  <c r="F48" i="15"/>
  <c r="F47" i="15"/>
  <c r="F46" i="15"/>
  <c r="F79" i="15"/>
  <c r="F80" i="15" s="1"/>
  <c r="F129" i="15" s="1"/>
  <c r="F40" i="14"/>
  <c r="F89" i="14"/>
  <c r="F88" i="14"/>
  <c r="F87" i="14"/>
  <c r="F52" i="14"/>
  <c r="F86" i="14"/>
  <c r="F51" i="14"/>
  <c r="F41" i="14"/>
  <c r="F127" i="14"/>
  <c r="F50" i="14"/>
  <c r="F49" i="14"/>
  <c r="F45" i="14"/>
  <c r="F48" i="14"/>
  <c r="F47" i="14"/>
  <c r="F46" i="14"/>
  <c r="F77" i="14"/>
  <c r="F78" i="14" s="1"/>
  <c r="F75" i="14"/>
  <c r="F80" i="14" s="1"/>
  <c r="F129" i="14" s="1"/>
  <c r="F79" i="14"/>
  <c r="F40" i="13"/>
  <c r="F89" i="13"/>
  <c r="F88" i="13"/>
  <c r="F52" i="13"/>
  <c r="F87" i="13"/>
  <c r="F127" i="13"/>
  <c r="F50" i="13"/>
  <c r="F49" i="13"/>
  <c r="F48" i="13"/>
  <c r="F47" i="13"/>
  <c r="F46" i="13"/>
  <c r="F45" i="13"/>
  <c r="F41" i="13"/>
  <c r="F51" i="13"/>
  <c r="F86" i="13"/>
  <c r="F92" i="13" s="1"/>
  <c r="F101" i="13" s="1"/>
  <c r="F103" i="13" s="1"/>
  <c r="F130" i="13" s="1"/>
  <c r="F80" i="13"/>
  <c r="F129" i="13" s="1"/>
  <c r="F75" i="13"/>
  <c r="F79" i="13"/>
  <c r="F40" i="12"/>
  <c r="F89" i="12"/>
  <c r="F88" i="12"/>
  <c r="F87" i="12"/>
  <c r="F52" i="12"/>
  <c r="F86" i="12"/>
  <c r="F92" i="12" s="1"/>
  <c r="F101" i="12" s="1"/>
  <c r="F103" i="12" s="1"/>
  <c r="F130" i="12" s="1"/>
  <c r="F51" i="12"/>
  <c r="F127" i="12"/>
  <c r="F50" i="12"/>
  <c r="F49" i="12"/>
  <c r="F48" i="12"/>
  <c r="F46" i="12"/>
  <c r="F45" i="12"/>
  <c r="F41" i="12"/>
  <c r="F47" i="12"/>
  <c r="F75" i="12"/>
  <c r="F80" i="12" s="1"/>
  <c r="F129" i="12" s="1"/>
  <c r="F79" i="12"/>
  <c r="F36" i="11"/>
  <c r="F74" i="11"/>
  <c r="F76" i="11"/>
  <c r="F77" i="11"/>
  <c r="F78" i="11" s="1"/>
  <c r="F40" i="10"/>
  <c r="F89" i="10"/>
  <c r="F88" i="10"/>
  <c r="F41" i="10"/>
  <c r="F87" i="10"/>
  <c r="F52" i="10"/>
  <c r="F86" i="10"/>
  <c r="F51" i="10"/>
  <c r="F127" i="10"/>
  <c r="F50" i="10"/>
  <c r="F48" i="10"/>
  <c r="F47" i="10"/>
  <c r="F46" i="10"/>
  <c r="F45" i="10"/>
  <c r="F49" i="10"/>
  <c r="F80" i="10"/>
  <c r="F129" i="10" s="1"/>
  <c r="F40" i="9"/>
  <c r="F88" i="9"/>
  <c r="F51" i="9"/>
  <c r="F48" i="9"/>
  <c r="F47" i="9"/>
  <c r="F89" i="9"/>
  <c r="F87" i="9"/>
  <c r="F52" i="9"/>
  <c r="F86" i="9"/>
  <c r="F45" i="9"/>
  <c r="F41" i="9"/>
  <c r="F127" i="9"/>
  <c r="F50" i="9"/>
  <c r="F46" i="9"/>
  <c r="F49" i="9"/>
  <c r="F80" i="9"/>
  <c r="F129" i="9" s="1"/>
  <c r="F75" i="9"/>
  <c r="F40" i="8"/>
  <c r="F89" i="8"/>
  <c r="F88" i="8"/>
  <c r="F87" i="8"/>
  <c r="F52" i="8"/>
  <c r="F86" i="8"/>
  <c r="F51" i="8"/>
  <c r="F48" i="8"/>
  <c r="F127" i="8"/>
  <c r="F50" i="8"/>
  <c r="F49" i="8"/>
  <c r="F47" i="8"/>
  <c r="F46" i="8"/>
  <c r="F45" i="8"/>
  <c r="F41" i="8"/>
  <c r="F79" i="8"/>
  <c r="F80" i="8" s="1"/>
  <c r="F129" i="8" s="1"/>
  <c r="F89" i="7"/>
  <c r="F88" i="7"/>
  <c r="F47" i="7"/>
  <c r="F46" i="7"/>
  <c r="F41" i="7"/>
  <c r="F40" i="7"/>
  <c r="F42" i="7" s="1"/>
  <c r="F67" i="7" s="1"/>
  <c r="F87" i="7"/>
  <c r="F52" i="7"/>
  <c r="F49" i="7"/>
  <c r="F48" i="7"/>
  <c r="F45" i="7"/>
  <c r="F86" i="7"/>
  <c r="F51" i="7"/>
  <c r="F127" i="7"/>
  <c r="F50" i="7"/>
  <c r="F80" i="7" l="1"/>
  <c r="F129" i="7" s="1"/>
  <c r="F92" i="7"/>
  <c r="F101" i="7" s="1"/>
  <c r="F103" i="7" s="1"/>
  <c r="F130" i="7" s="1"/>
  <c r="F42" i="8"/>
  <c r="F67" i="8" s="1"/>
  <c r="F53" i="15"/>
  <c r="F68" i="15" s="1"/>
  <c r="F42" i="16"/>
  <c r="F67" i="16" s="1"/>
  <c r="F53" i="26"/>
  <c r="F68" i="26" s="1"/>
  <c r="F53" i="29"/>
  <c r="F68" i="29" s="1"/>
  <c r="F40" i="18"/>
  <c r="F87" i="18"/>
  <c r="F52" i="18"/>
  <c r="F48" i="18"/>
  <c r="F41" i="18"/>
  <c r="F127" i="18"/>
  <c r="F86" i="18"/>
  <c r="F92" i="18" s="1"/>
  <c r="F101" i="18" s="1"/>
  <c r="F103" i="18" s="1"/>
  <c r="F130" i="18" s="1"/>
  <c r="F51" i="18"/>
  <c r="F47" i="18"/>
  <c r="F89" i="18"/>
  <c r="F50" i="18"/>
  <c r="F46" i="18"/>
  <c r="F88" i="18"/>
  <c r="F49" i="18"/>
  <c r="F45" i="18"/>
  <c r="F92" i="9"/>
  <c r="F101" i="9" s="1"/>
  <c r="F103" i="9" s="1"/>
  <c r="F130" i="9" s="1"/>
  <c r="F42" i="15"/>
  <c r="F67" i="15" s="1"/>
  <c r="F70" i="15" s="1"/>
  <c r="F128" i="15" s="1"/>
  <c r="F53" i="22"/>
  <c r="F68" i="22" s="1"/>
  <c r="F70" i="22" s="1"/>
  <c r="F128" i="22" s="1"/>
  <c r="F132" i="22" s="1"/>
  <c r="F115" i="22" s="1"/>
  <c r="F75" i="30"/>
  <c r="F80" i="30" s="1"/>
  <c r="F129" i="30" s="1"/>
  <c r="F89" i="30"/>
  <c r="F88" i="30"/>
  <c r="F46" i="30"/>
  <c r="F87" i="30"/>
  <c r="F52" i="30"/>
  <c r="F86" i="30"/>
  <c r="F51" i="30"/>
  <c r="F127" i="30"/>
  <c r="F50" i="30"/>
  <c r="F49" i="30"/>
  <c r="F48" i="30"/>
  <c r="F47" i="30"/>
  <c r="F45" i="30"/>
  <c r="F41" i="30"/>
  <c r="F40" i="30"/>
  <c r="F92" i="29"/>
  <c r="F101" i="29" s="1"/>
  <c r="F103" i="29" s="1"/>
  <c r="F130" i="29" s="1"/>
  <c r="F42" i="29"/>
  <c r="F67" i="29" s="1"/>
  <c r="F75" i="28"/>
  <c r="F80" i="28" s="1"/>
  <c r="F129" i="28" s="1"/>
  <c r="F40" i="28"/>
  <c r="F88" i="28"/>
  <c r="F86" i="28"/>
  <c r="F51" i="28"/>
  <c r="F87" i="28"/>
  <c r="F52" i="28"/>
  <c r="F48" i="28"/>
  <c r="F127" i="28"/>
  <c r="F50" i="28"/>
  <c r="F49" i="28"/>
  <c r="F47" i="28"/>
  <c r="F46" i="28"/>
  <c r="F41" i="28"/>
  <c r="F45" i="28"/>
  <c r="F53" i="28" s="1"/>
  <c r="F68" i="28" s="1"/>
  <c r="F89" i="28"/>
  <c r="F75" i="26"/>
  <c r="F80" i="26" s="1"/>
  <c r="F129" i="26" s="1"/>
  <c r="F92" i="26"/>
  <c r="F101" i="26" s="1"/>
  <c r="F103" i="26" s="1"/>
  <c r="F130" i="26" s="1"/>
  <c r="F42" i="26"/>
  <c r="F67" i="26" s="1"/>
  <c r="F70" i="26" s="1"/>
  <c r="F128" i="26" s="1"/>
  <c r="F75" i="23"/>
  <c r="F80" i="23" s="1"/>
  <c r="F129" i="23" s="1"/>
  <c r="F53" i="23"/>
  <c r="F68" i="23" s="1"/>
  <c r="F92" i="23"/>
  <c r="F101" i="23" s="1"/>
  <c r="F103" i="23" s="1"/>
  <c r="F130" i="23" s="1"/>
  <c r="F42" i="23"/>
  <c r="F67" i="23" s="1"/>
  <c r="F89" i="21"/>
  <c r="F88" i="21"/>
  <c r="F87" i="21"/>
  <c r="F52" i="21"/>
  <c r="F86" i="21"/>
  <c r="F51" i="21"/>
  <c r="F127" i="21"/>
  <c r="F50" i="21"/>
  <c r="F49" i="21"/>
  <c r="F47" i="21"/>
  <c r="F46" i="21"/>
  <c r="F45" i="21"/>
  <c r="F41" i="21"/>
  <c r="F40" i="21"/>
  <c r="F42" i="21" s="1"/>
  <c r="F67" i="21" s="1"/>
  <c r="F48" i="21"/>
  <c r="F75" i="21"/>
  <c r="F80" i="21" s="1"/>
  <c r="F129" i="21" s="1"/>
  <c r="F75" i="20"/>
  <c r="F80" i="20" s="1"/>
  <c r="F129" i="20" s="1"/>
  <c r="F53" i="20"/>
  <c r="F68" i="20" s="1"/>
  <c r="F92" i="20"/>
  <c r="F101" i="20" s="1"/>
  <c r="F103" i="20" s="1"/>
  <c r="F130" i="20" s="1"/>
  <c r="F42" i="20"/>
  <c r="F67" i="20" s="1"/>
  <c r="F92" i="19"/>
  <c r="F101" i="19" s="1"/>
  <c r="F103" i="19" s="1"/>
  <c r="F130" i="19" s="1"/>
  <c r="F53" i="19"/>
  <c r="F68" i="19" s="1"/>
  <c r="F42" i="19"/>
  <c r="F67" i="19" s="1"/>
  <c r="F75" i="19"/>
  <c r="F80" i="19" s="1"/>
  <c r="F129" i="19" s="1"/>
  <c r="F75" i="16"/>
  <c r="F80" i="16" s="1"/>
  <c r="F129" i="16" s="1"/>
  <c r="F92" i="16"/>
  <c r="F101" i="16" s="1"/>
  <c r="F103" i="16" s="1"/>
  <c r="F130" i="16" s="1"/>
  <c r="F53" i="16"/>
  <c r="F68" i="16" s="1"/>
  <c r="F70" i="16" s="1"/>
  <c r="F128" i="16" s="1"/>
  <c r="F92" i="15"/>
  <c r="F101" i="15" s="1"/>
  <c r="F103" i="15" s="1"/>
  <c r="F130" i="15" s="1"/>
  <c r="F132" i="15" s="1"/>
  <c r="F115" i="15" s="1"/>
  <c r="F53" i="14"/>
  <c r="F68" i="14" s="1"/>
  <c r="F92" i="14"/>
  <c r="F101" i="14" s="1"/>
  <c r="F103" i="14" s="1"/>
  <c r="F130" i="14" s="1"/>
  <c r="F42" i="14"/>
  <c r="F67" i="14" s="1"/>
  <c r="F70" i="14" s="1"/>
  <c r="F128" i="14" s="1"/>
  <c r="F132" i="14" s="1"/>
  <c r="F115" i="14" s="1"/>
  <c r="F53" i="13"/>
  <c r="F68" i="13" s="1"/>
  <c r="F42" i="13"/>
  <c r="F67" i="13" s="1"/>
  <c r="F70" i="13" s="1"/>
  <c r="F128" i="13" s="1"/>
  <c r="F132" i="13" s="1"/>
  <c r="F115" i="13" s="1"/>
  <c r="F53" i="12"/>
  <c r="F68" i="12" s="1"/>
  <c r="F42" i="12"/>
  <c r="F67" i="12" s="1"/>
  <c r="F70" i="12" s="1"/>
  <c r="F128" i="12" s="1"/>
  <c r="F132" i="12" s="1"/>
  <c r="F115" i="12" s="1"/>
  <c r="F87" i="11"/>
  <c r="F52" i="11"/>
  <c r="F86" i="11"/>
  <c r="F51" i="11"/>
  <c r="F127" i="11"/>
  <c r="F50" i="11"/>
  <c r="F49" i="11"/>
  <c r="F48" i="11"/>
  <c r="F47" i="11"/>
  <c r="F46" i="11"/>
  <c r="F45" i="11"/>
  <c r="F89" i="11"/>
  <c r="F41" i="11"/>
  <c r="F40" i="11"/>
  <c r="F42" i="11" s="1"/>
  <c r="F67" i="11" s="1"/>
  <c r="F88" i="11"/>
  <c r="F80" i="11"/>
  <c r="F129" i="11" s="1"/>
  <c r="F75" i="11"/>
  <c r="F53" i="10"/>
  <c r="F68" i="10" s="1"/>
  <c r="F92" i="10"/>
  <c r="F101" i="10" s="1"/>
  <c r="F103" i="10" s="1"/>
  <c r="F130" i="10" s="1"/>
  <c r="F42" i="10"/>
  <c r="F67" i="10" s="1"/>
  <c r="F70" i="10" s="1"/>
  <c r="F128" i="10" s="1"/>
  <c r="F132" i="10" s="1"/>
  <c r="F115" i="10" s="1"/>
  <c r="F53" i="9"/>
  <c r="F68" i="9" s="1"/>
  <c r="F42" i="9"/>
  <c r="F67" i="9" s="1"/>
  <c r="F70" i="9" s="1"/>
  <c r="F128" i="9" s="1"/>
  <c r="F53" i="8"/>
  <c r="F68" i="8" s="1"/>
  <c r="F92" i="8"/>
  <c r="F101" i="8" s="1"/>
  <c r="F103" i="8" s="1"/>
  <c r="F130" i="8" s="1"/>
  <c r="F53" i="7"/>
  <c r="F68" i="7" s="1"/>
  <c r="F70" i="7"/>
  <c r="F128" i="7" s="1"/>
  <c r="F132" i="7" s="1"/>
  <c r="F115" i="7" s="1"/>
  <c r="F53" i="11" l="1"/>
  <c r="F68" i="11" s="1"/>
  <c r="F42" i="28"/>
  <c r="F67" i="28" s="1"/>
  <c r="F70" i="28" s="1"/>
  <c r="F128" i="28" s="1"/>
  <c r="F53" i="18"/>
  <c r="F68" i="18" s="1"/>
  <c r="F70" i="8"/>
  <c r="F128" i="8" s="1"/>
  <c r="F132" i="8" s="1"/>
  <c r="F115" i="8" s="1"/>
  <c r="F135" i="8" s="1"/>
  <c r="F70" i="11"/>
  <c r="F128" i="11" s="1"/>
  <c r="F70" i="20"/>
  <c r="F128" i="20" s="1"/>
  <c r="F132" i="9"/>
  <c r="F115" i="9" s="1"/>
  <c r="F70" i="23"/>
  <c r="F128" i="23" s="1"/>
  <c r="F132" i="23" s="1"/>
  <c r="F115" i="23" s="1"/>
  <c r="F135" i="23" s="1"/>
  <c r="F132" i="26"/>
  <c r="F115" i="26" s="1"/>
  <c r="F70" i="29"/>
  <c r="F128" i="29" s="1"/>
  <c r="F132" i="29" s="1"/>
  <c r="F115" i="29" s="1"/>
  <c r="F121" i="29" s="1"/>
  <c r="F133" i="29" s="1"/>
  <c r="F53" i="30"/>
  <c r="F68" i="30" s="1"/>
  <c r="F42" i="18"/>
  <c r="F67" i="18" s="1"/>
  <c r="F70" i="18" s="1"/>
  <c r="F128" i="18" s="1"/>
  <c r="F132" i="18" s="1"/>
  <c r="F115" i="18" s="1"/>
  <c r="F42" i="30"/>
  <c r="F67" i="30" s="1"/>
  <c r="F92" i="30"/>
  <c r="F101" i="30" s="1"/>
  <c r="F103" i="30" s="1"/>
  <c r="F130" i="30" s="1"/>
  <c r="F135" i="29"/>
  <c r="F134" i="29"/>
  <c r="F120" i="29" s="1"/>
  <c r="F92" i="28"/>
  <c r="F101" i="28" s="1"/>
  <c r="F103" i="28" s="1"/>
  <c r="F130" i="28" s="1"/>
  <c r="F132" i="28" s="1"/>
  <c r="F115" i="28" s="1"/>
  <c r="F135" i="26"/>
  <c r="F134" i="26"/>
  <c r="F120" i="26" s="1"/>
  <c r="F121" i="26" s="1"/>
  <c r="F133" i="26" s="1"/>
  <c r="F135" i="22"/>
  <c r="F134" i="22"/>
  <c r="F120" i="22" s="1"/>
  <c r="F121" i="22" s="1"/>
  <c r="F133" i="22" s="1"/>
  <c r="F53" i="21"/>
  <c r="F68" i="21" s="1"/>
  <c r="F70" i="21" s="1"/>
  <c r="F128" i="21" s="1"/>
  <c r="F92" i="21"/>
  <c r="F101" i="21" s="1"/>
  <c r="F103" i="21" s="1"/>
  <c r="F130" i="21" s="1"/>
  <c r="F132" i="20"/>
  <c r="F115" i="20" s="1"/>
  <c r="F70" i="19"/>
  <c r="F128" i="19" s="1"/>
  <c r="F132" i="19" s="1"/>
  <c r="F115" i="19" s="1"/>
  <c r="F132" i="16"/>
  <c r="F115" i="16" s="1"/>
  <c r="F135" i="15"/>
  <c r="F134" i="15"/>
  <c r="F120" i="15" s="1"/>
  <c r="F121" i="15" s="1"/>
  <c r="F133" i="15" s="1"/>
  <c r="F135" i="14"/>
  <c r="F134" i="14"/>
  <c r="F120" i="14" s="1"/>
  <c r="F121" i="14"/>
  <c r="F133" i="14" s="1"/>
  <c r="F135" i="13"/>
  <c r="F134" i="13"/>
  <c r="F120" i="13" s="1"/>
  <c r="F121" i="13"/>
  <c r="F133" i="13" s="1"/>
  <c r="F135" i="12"/>
  <c r="F134" i="12"/>
  <c r="F120" i="12" s="1"/>
  <c r="F121" i="12"/>
  <c r="F133" i="12" s="1"/>
  <c r="F92" i="11"/>
  <c r="F101" i="11" s="1"/>
  <c r="F103" i="11" s="1"/>
  <c r="F130" i="11" s="1"/>
  <c r="F132" i="11" s="1"/>
  <c r="F115" i="11" s="1"/>
  <c r="F135" i="10"/>
  <c r="F134" i="10"/>
  <c r="F120" i="10" s="1"/>
  <c r="F121" i="10" s="1"/>
  <c r="F133" i="10" s="1"/>
  <c r="F135" i="9"/>
  <c r="F134" i="9"/>
  <c r="F120" i="9" s="1"/>
  <c r="F121" i="9"/>
  <c r="F133" i="9" s="1"/>
  <c r="F134" i="7"/>
  <c r="F120" i="7" s="1"/>
  <c r="F121" i="7"/>
  <c r="F133" i="7" s="1"/>
  <c r="F135" i="7"/>
  <c r="F135" i="18" l="1"/>
  <c r="F134" i="18"/>
  <c r="F120" i="18" s="1"/>
  <c r="F121" i="18" s="1"/>
  <c r="F133" i="18" s="1"/>
  <c r="F132" i="21"/>
  <c r="F115" i="21" s="1"/>
  <c r="F121" i="21" s="1"/>
  <c r="F133" i="21" s="1"/>
  <c r="F134" i="23"/>
  <c r="F120" i="23" s="1"/>
  <c r="F121" i="23" s="1"/>
  <c r="F133" i="23" s="1"/>
  <c r="F134" i="8"/>
  <c r="F120" i="8" s="1"/>
  <c r="F121" i="8" s="1"/>
  <c r="F133" i="8" s="1"/>
  <c r="F70" i="30"/>
  <c r="F128" i="30" s="1"/>
  <c r="F132" i="30" s="1"/>
  <c r="F115" i="30" s="1"/>
  <c r="F134" i="30" s="1"/>
  <c r="F120" i="30" s="1"/>
  <c r="F121" i="30" s="1"/>
  <c r="F133" i="30" s="1"/>
  <c r="F135" i="30"/>
  <c r="F135" i="28"/>
  <c r="F134" i="28"/>
  <c r="F120" i="28" s="1"/>
  <c r="F121" i="28"/>
  <c r="F133" i="28" s="1"/>
  <c r="F134" i="21"/>
  <c r="F120" i="21" s="1"/>
  <c r="F135" i="20"/>
  <c r="F134" i="20"/>
  <c r="F120" i="20" s="1"/>
  <c r="F121" i="20"/>
  <c r="F133" i="20" s="1"/>
  <c r="F134" i="19"/>
  <c r="F120" i="19" s="1"/>
  <c r="F121" i="19" s="1"/>
  <c r="F133" i="19" s="1"/>
  <c r="F135" i="19"/>
  <c r="F135" i="16"/>
  <c r="F134" i="16"/>
  <c r="F120" i="16" s="1"/>
  <c r="F121" i="16" s="1"/>
  <c r="F133" i="16" s="1"/>
  <c r="F135" i="11"/>
  <c r="F134" i="11"/>
  <c r="F120" i="11" s="1"/>
  <c r="F121" i="11" s="1"/>
  <c r="F133" i="11" s="1"/>
  <c r="F135" i="21" l="1"/>
  <c r="F30" i="25"/>
  <c r="B36" i="6"/>
  <c r="F6" i="25" l="1"/>
  <c r="F7" i="25"/>
  <c r="F8" i="25"/>
  <c r="F9" i="25"/>
  <c r="F10" i="25"/>
  <c r="F11" i="25"/>
  <c r="F12" i="25"/>
  <c r="F13" i="25"/>
  <c r="F14" i="25"/>
  <c r="F15" i="25"/>
  <c r="F16" i="25"/>
  <c r="F17" i="25"/>
  <c r="F18" i="25"/>
  <c r="F19" i="25"/>
  <c r="F20" i="25"/>
  <c r="F21" i="25"/>
  <c r="F22" i="25"/>
  <c r="F23" i="25"/>
  <c r="F24" i="25"/>
  <c r="F25" i="25"/>
  <c r="F26" i="25"/>
  <c r="F27" i="25"/>
  <c r="F28" i="25"/>
  <c r="F29" i="25"/>
  <c r="F5" i="25"/>
  <c r="D34" i="25"/>
  <c r="F34" i="25" s="1"/>
  <c r="D35" i="25"/>
  <c r="F35" i="25" s="1"/>
  <c r="D36" i="25"/>
  <c r="F36" i="25" s="1"/>
  <c r="D37" i="25"/>
  <c r="F37" i="25" s="1"/>
  <c r="D38" i="25"/>
  <c r="F38" i="25" s="1"/>
  <c r="D33" i="25"/>
  <c r="F33" i="25" s="1"/>
  <c r="H14" i="1" l="1"/>
  <c r="F41" i="25" l="1"/>
  <c r="C24" i="2"/>
  <c r="E13" i="4"/>
  <c r="E12" i="4"/>
  <c r="E11" i="4"/>
  <c r="E10" i="4"/>
  <c r="E14" i="4"/>
  <c r="E6" i="4"/>
  <c r="E9" i="4"/>
  <c r="E8" i="4"/>
  <c r="E7" i="4"/>
  <c r="E5" i="4"/>
  <c r="E4" i="4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E11" i="3"/>
  <c r="E10" i="3"/>
  <c r="E9" i="3"/>
  <c r="E8" i="3"/>
  <c r="E7" i="3"/>
  <c r="E6" i="3"/>
  <c r="E5" i="3"/>
  <c r="E4" i="3"/>
  <c r="D28" i="2"/>
  <c r="D27" i="2"/>
  <c r="I26" i="2"/>
  <c r="E22" i="2"/>
  <c r="K25" i="1" s="1"/>
  <c r="K26" i="1" s="1"/>
  <c r="D22" i="2"/>
  <c r="D21" i="2"/>
  <c r="D20" i="2"/>
  <c r="D19" i="2"/>
  <c r="D18" i="2"/>
  <c r="D17" i="2"/>
  <c r="F6" i="2"/>
  <c r="F5" i="2"/>
  <c r="F7" i="2" s="1"/>
  <c r="H4" i="2"/>
  <c r="K24" i="1"/>
  <c r="K23" i="1"/>
  <c r="G16" i="1"/>
  <c r="H16" i="1"/>
  <c r="G15" i="1"/>
  <c r="H15" i="1"/>
  <c r="G14" i="1"/>
  <c r="E15" i="4" l="1"/>
  <c r="C25" i="2" s="1"/>
  <c r="E27" i="3"/>
  <c r="I16" i="1"/>
  <c r="I17" i="1" s="1"/>
  <c r="I20" i="1" s="1"/>
  <c r="F3" i="2" s="1"/>
  <c r="H17" i="1"/>
  <c r="C30" i="2" s="1"/>
  <c r="D26" i="2"/>
  <c r="E28" i="3" l="1"/>
  <c r="C23" i="2"/>
  <c r="D23" i="2"/>
  <c r="D24" i="2"/>
  <c r="E16" i="4"/>
  <c r="K20" i="1"/>
  <c r="D6" i="2"/>
  <c r="D16" i="2"/>
  <c r="D15" i="2"/>
  <c r="D5" i="2"/>
  <c r="J27" i="2"/>
  <c r="J26" i="2"/>
  <c r="E6" i="2" l="1"/>
  <c r="G22" i="2"/>
  <c r="C7" i="2"/>
  <c r="D7" i="2" s="1"/>
</calcChain>
</file>

<file path=xl/sharedStrings.xml><?xml version="1.0" encoding="utf-8"?>
<sst xmlns="http://schemas.openxmlformats.org/spreadsheetml/2006/main" count="4111" uniqueCount="346">
  <si>
    <r>
      <rPr>
        <b/>
        <sz val="12"/>
        <color rgb="FF000000"/>
        <rFont val="Times New Roman"/>
      </rPr>
      <t xml:space="preserve">Anexo I
</t>
    </r>
    <r>
      <rPr>
        <b/>
        <sz val="12"/>
        <color rgb="FF000000"/>
        <rFont val="Times New Roman"/>
      </rPr>
      <t>Modelo de Apresentação de Proposta</t>
    </r>
  </si>
  <si>
    <t>PROPOSTA DETALHE</t>
  </si>
  <si>
    <r>
      <rPr>
        <sz val="11"/>
        <color theme="1"/>
        <rFont val="Times New Roman"/>
      </rPr>
      <t>Razão Social:</t>
    </r>
    <r>
      <rPr>
        <b/>
        <sz val="11"/>
        <color theme="1"/>
        <rFont val="Times New Roman"/>
      </rPr>
      <t xml:space="preserve">
SERVIÇOS LTDA</t>
    </r>
  </si>
  <si>
    <t xml:space="preserve">CNPJ: </t>
  </si>
  <si>
    <t xml:space="preserve">Inscrição Estadual: </t>
  </si>
  <si>
    <t xml:space="preserve">Endereço: </t>
  </si>
  <si>
    <r>
      <rPr>
        <sz val="11"/>
        <color theme="1"/>
        <rFont val="Times New Roman"/>
      </rPr>
      <t>Tel:</t>
    </r>
    <r>
      <rPr>
        <sz val="11"/>
        <color theme="1"/>
        <rFont val="Times New Roman"/>
      </rPr>
      <t xml:space="preserve">
</t>
    </r>
  </si>
  <si>
    <t xml:space="preserve">E-mail: </t>
  </si>
  <si>
    <r>
      <rPr>
        <b/>
        <u/>
        <sz val="11"/>
        <color theme="1"/>
        <rFont val="Times New Roman"/>
      </rPr>
      <t>ESPECIFICAÇÃO:</t>
    </r>
  </si>
  <si>
    <r>
      <rPr>
        <b/>
        <sz val="12"/>
        <color theme="1"/>
        <rFont val="Times New Roman"/>
      </rPr>
      <t>Item 1. Refeição</t>
    </r>
  </si>
  <si>
    <r>
      <rPr>
        <b/>
        <sz val="11"/>
        <color theme="1"/>
        <rFont val="Times New Roman"/>
      </rPr>
      <t>Refeição</t>
    </r>
  </si>
  <si>
    <r>
      <rPr>
        <b/>
        <sz val="11"/>
        <color theme="1"/>
        <rFont val="Times New Roman"/>
      </rPr>
      <t>Quantidade fornecida por dia</t>
    </r>
  </si>
  <si>
    <t>VALOR UNITÁRIO DA REFEIÇÃO</t>
  </si>
  <si>
    <r>
      <rPr>
        <b/>
        <sz val="11"/>
        <color theme="1"/>
        <rFont val="Times New Roman"/>
      </rPr>
      <t>Valor  Total  por  dia  (valor  unitário x quantidade fornecida por dia)</t>
    </r>
  </si>
  <si>
    <r>
      <rPr>
        <b/>
        <sz val="11"/>
        <color theme="1"/>
        <rFont val="Times New Roman"/>
      </rPr>
      <t>Café da manhã</t>
    </r>
  </si>
  <si>
    <r>
      <rPr>
        <b/>
        <sz val="11"/>
        <color theme="1"/>
        <rFont val="Times New Roman"/>
      </rPr>
      <t>Almoço</t>
    </r>
  </si>
  <si>
    <r>
      <rPr>
        <b/>
        <sz val="11"/>
        <color theme="1"/>
        <rFont val="Times New Roman"/>
      </rPr>
      <t>Jantar</t>
    </r>
  </si>
  <si>
    <t>22 dias</t>
  </si>
  <si>
    <t>Valor total estimado por extenso</t>
  </si>
  <si>
    <r>
      <rPr>
        <sz val="11"/>
        <color theme="1"/>
        <rFont val="Times New Roman"/>
      </rPr>
      <t>*Foram considerados os quantitativos máximos previstos.</t>
    </r>
  </si>
  <si>
    <t>OBSERVAÇÕES:</t>
  </si>
  <si>
    <t>1) A PROPOSTA-DETALHE deverá:</t>
  </si>
  <si>
    <t>TRIBUTOS</t>
  </si>
  <si>
    <t>●          Ser     preenchida     integralmente     por processo  mecânico  ou eletrônico, sem emendas e rasuras;</t>
  </si>
  <si>
    <r>
      <rPr>
        <b/>
        <sz val="11"/>
        <color theme="1"/>
        <rFont val="Times New Roman"/>
      </rPr>
      <t>Prazo de entrega:</t>
    </r>
    <r>
      <rPr>
        <sz val="11"/>
        <color theme="1"/>
        <rFont val="Times New Roman"/>
      </rPr>
      <t xml:space="preserve"> Conforme o Termo de Referência.</t>
    </r>
  </si>
  <si>
    <t>LUCROS</t>
  </si>
  <si>
    <t>●          Conter  os  preços  em  algarismos  e  por extenso, por unidade, já incluídas as despesas de fretes,    impostos    federais,    ou    estaduais    e descontos especiais;</t>
  </si>
  <si>
    <r>
      <rPr>
        <b/>
        <sz val="11"/>
        <color theme="1"/>
        <rFont val="Times New Roman"/>
      </rPr>
      <t>Local de entrega:</t>
    </r>
    <r>
      <rPr>
        <sz val="11"/>
        <color theme="1"/>
        <rFont val="Times New Roman"/>
      </rPr>
      <t xml:space="preserve"> Conforme o Termo de Referência.
Declaramos inteira submissão ao presente termo e legislação vigente.</t>
    </r>
  </si>
  <si>
    <t>somatorio 1 ao 9</t>
  </si>
  <si>
    <t>●          Ser  datada  e  assinada  pelo  gerente  ou
seu procurador.</t>
  </si>
  <si>
    <r>
      <rPr>
        <sz val="11"/>
        <color rgb="FF000000"/>
        <rFont val="Times New Roman"/>
      </rPr>
      <t xml:space="preserve">Em </t>
    </r>
    <r>
      <rPr>
        <u/>
        <sz val="11"/>
        <color rgb="FF000000"/>
        <rFont val="Times New Roman"/>
      </rPr>
      <t>        </t>
    </r>
    <r>
      <rPr>
        <sz val="11"/>
        <color rgb="FF000000"/>
        <rFont val="Times New Roman"/>
      </rPr>
      <t>/</t>
    </r>
    <r>
      <rPr>
        <u/>
        <sz val="11"/>
        <color rgb="FF000000"/>
        <rFont val="Times New Roman"/>
      </rPr>
      <t>        </t>
    </r>
    <r>
      <rPr>
        <sz val="11"/>
        <color rgb="FF000000"/>
        <rFont val="Times New Roman"/>
      </rPr>
      <t>/</t>
    </r>
    <r>
      <rPr>
        <u/>
        <sz val="11"/>
        <color rgb="FF000000"/>
        <rFont val="Times New Roman"/>
      </rPr>
      <t>         </t>
    </r>
  </si>
  <si>
    <t>VALOR FINAL</t>
  </si>
  <si>
    <t>2)          O   Proponente   se   obrigará,   mediante devolução     da     PROPOSTA-DETALHE,     a cumprir os termos nela contidos;</t>
  </si>
  <si>
    <t>___________________________________</t>
  </si>
  <si>
    <t>(Assinatura do responsável)</t>
  </si>
  <si>
    <t>3)          A  licitação poderá ser anulada no todo, ou  em parte, de conformidade com a legislação vigente.</t>
  </si>
  <si>
    <t>Nome Completo: _____________________________     Cargo:________________________________________</t>
  </si>
  <si>
    <r>
      <rPr>
        <b/>
        <sz val="12"/>
        <color rgb="FF000000"/>
        <rFont val="Times New Roman"/>
      </rPr>
      <t xml:space="preserve">Anexo II
</t>
    </r>
    <r>
      <rPr>
        <b/>
        <sz val="12"/>
        <color rgb="FF000000"/>
        <rFont val="Times New Roman"/>
      </rPr>
      <t>Planilha de Composição de Custos</t>
    </r>
  </si>
  <si>
    <r>
      <rPr>
        <b/>
        <sz val="10"/>
        <color theme="1"/>
        <rFont val="Times New Roman"/>
      </rPr>
      <t>ITENS</t>
    </r>
  </si>
  <si>
    <r>
      <rPr>
        <b/>
        <sz val="10"/>
        <color theme="1"/>
        <rFont val="Times New Roman"/>
      </rPr>
      <t>CUSTO POR ITEM (R$)</t>
    </r>
  </si>
  <si>
    <r>
      <rPr>
        <b/>
        <sz val="10"/>
        <color theme="1"/>
        <rFont val="Times New Roman"/>
      </rPr>
      <t>% DO VALOR GLOBAL</t>
    </r>
  </si>
  <si>
    <r>
      <rPr>
        <b/>
        <sz val="10"/>
        <color theme="1"/>
        <rFont val="Times New Roman"/>
      </rPr>
      <t>I - MATÉRIA PRIMA ALIMENTAR DOS CARDÁPIOS</t>
    </r>
  </si>
  <si>
    <t>alimento</t>
  </si>
  <si>
    <r>
      <rPr>
        <sz val="10"/>
        <color theme="1"/>
        <rFont val="Times New Roman"/>
      </rPr>
      <t>1 Gêneros alimentícios</t>
    </r>
  </si>
  <si>
    <t>2 Gêneros alimentícios oriundos da agricultura familiar</t>
  </si>
  <si>
    <r>
      <rPr>
        <b/>
        <sz val="10"/>
        <color theme="1"/>
        <rFont val="Times New Roman"/>
      </rPr>
      <t>II - MÃO-DE-OBRA</t>
    </r>
  </si>
  <si>
    <r>
      <rPr>
        <b/>
        <sz val="10"/>
        <color theme="1"/>
        <rFont val="Times New Roman"/>
      </rPr>
      <t>III - ENCARGOS SOCIAIS</t>
    </r>
  </si>
  <si>
    <r>
      <rPr>
        <b/>
        <sz val="10"/>
        <color theme="1"/>
        <rFont val="Times New Roman"/>
      </rPr>
      <t>IV – INSUMOS</t>
    </r>
  </si>
  <si>
    <r>
      <rPr>
        <sz val="10"/>
        <color theme="1"/>
        <rFont val="Times New Roman"/>
      </rPr>
      <t>1) Uniformes</t>
    </r>
  </si>
  <si>
    <r>
      <rPr>
        <sz val="10"/>
        <color theme="1"/>
        <rFont val="Times New Roman"/>
      </rPr>
      <t>2) Vale-Alimentação (Cesta Básica)</t>
    </r>
  </si>
  <si>
    <r>
      <rPr>
        <sz val="10"/>
        <color theme="1"/>
        <rFont val="Times New Roman"/>
      </rPr>
      <t>3) Vale-Transporte</t>
    </r>
  </si>
  <si>
    <t>4) Exame médico: Admissional/Periódico/Demissional</t>
  </si>
  <si>
    <t>1- Desinsetização/Desratização</t>
  </si>
  <si>
    <r>
      <rPr>
        <sz val="10"/>
        <color theme="1"/>
        <rFont val="Times New Roman"/>
      </rPr>
      <t>2- Gás/Energia Elétrica/Água</t>
    </r>
  </si>
  <si>
    <r>
      <rPr>
        <sz val="10"/>
        <color theme="1"/>
        <rFont val="Times New Roman"/>
      </rPr>
      <t>3- Descartáveis/Higienização</t>
    </r>
  </si>
  <si>
    <r>
      <rPr>
        <sz val="10"/>
        <color theme="1"/>
        <rFont val="Times New Roman"/>
      </rPr>
      <t>4- Depreciação</t>
    </r>
  </si>
  <si>
    <t>5- Despesas Gerais</t>
  </si>
  <si>
    <t>6- Seguros de Riscos de Responsabilidade Civil e Danos Físicos</t>
  </si>
  <si>
    <t>7- Análise microbiológica</t>
  </si>
  <si>
    <t>8- Manejo de resíduos sólidos</t>
  </si>
  <si>
    <t>somatorio do ao 9</t>
  </si>
  <si>
    <t>9- Equipamentos e mobiliários</t>
  </si>
  <si>
    <t>VII  – TRIBUTOS</t>
  </si>
  <si>
    <t>VIII – LUCRO</t>
  </si>
  <si>
    <r>
      <rPr>
        <b/>
        <sz val="10"/>
        <color theme="1"/>
        <rFont val="Times New Roman"/>
      </rPr>
      <t>VALOR GLOBAL</t>
    </r>
  </si>
  <si>
    <r>
      <rPr>
        <sz val="9"/>
        <color theme="1"/>
        <rFont val="Calibri"/>
      </rPr>
      <t>ITEM</t>
    </r>
  </si>
  <si>
    <r>
      <rPr>
        <b/>
        <sz val="9"/>
        <color theme="1"/>
        <rFont val="Calibri"/>
      </rPr>
      <t>DESCRIÇÃO DO5 EQUIPAMENTOS  E MOBILIÁRIOS</t>
    </r>
  </si>
  <si>
    <r>
      <rPr>
        <b/>
        <sz val="9"/>
        <color theme="1"/>
        <rFont val="Calibri"/>
      </rPr>
      <t>QUANT.</t>
    </r>
  </si>
  <si>
    <t>VALORES</t>
  </si>
  <si>
    <t>CUSTO UNITÁRIO</t>
  </si>
  <si>
    <t>CUSTO TOTAL</t>
  </si>
  <si>
    <t>MESA MULTIUSO COZINHA INDUSTRIAL  -  MODELO:  MESA  COM 02 (DUAS) CUBAS - DIMENSAO: 2100 X 700  X  850MM  (L  X  P  X  A),  COM  02 CUBAS   DE   500   X   400   X   300   MM, MATERIAL   TAMPO:   ACO   INOX   304 AISI LIGA 18.8, MATERIAL ARMACAO: ACO    INOX    AISI    304, LIGA 18.8, PRATELEIRA:  N/A, FORMA FORNECIMENTO: UNIDADE</t>
  </si>
  <si>
    <t>MESA MULTIUSO COZINHA INDUSTRIAL - MODELO: MESA COM 1 CUBA, 1200 X 700 X 850 MM (L X P X A), MATERIAL TAMPO: ACO INOX AISI 304, MATERIAL  ARMACAO: PES TUBULARES E ESTRUTURA INFERIOR EM  ACO INOXIDAVEL,  SAPATAS NIVELADORAS   REGULÁVEIS, PRATELEIRA:  N/A, FORMA FORNECIMENTO: UNIDADE</t>
  </si>
  <si>
    <t>TRAY REST (PRATELEIRA TUBULAR) - FABRICADO EM AÇO INOXIDÁVEL, LIGA 18.8, AISI 304, BITOLA # 18, ESPESSURA TUBOS  25 MM; FIXADOS POR MEIO DE MÃOS FRANCESAS FORMA FORNECIMENTO: UNIDADE</t>
  </si>
  <si>
    <t>ESTANTE COZINHA INDUSTRIAL - MATERIAL: ACO INOX 304 18.8 BITOLA 16, BASE: 04 NÍVEIS COM PLANOS PLANOS GRADEADOS, ALTURA: 1600 MM, PROFUNDIDADE: 500 MM, LARGURA: 1400 MM - UNIDADE</t>
  </si>
  <si>
    <t>ESTANTE COZINHA INDUSTRIAL - MATERIAL: AÇO INOX 304 18.8 BITOLA 16, BASE: 04 NÍVEIS COM PLANOS LISOS, ALTURA: 1600 MM, PROFUNDIDADE: 500 MM, LARGURA: 1400 MM </t>
  </si>
  <si>
    <t>FOGÃO INDUSTRIAL - QUANTIDADE BOCA: 4 BOCAS, AÇO INOX, TUBULAÇÃO NOS DOIS LADOS, LARGURA: 800 ~ 1000 MM, QUEIMADOR: 02 DUPLOS E 02 SIMPLES, 300 X 300 MM COM GRELHAS EM MATERIAL FUNDIDO, ALTURA: 800 ~ 900 MM, FORNO: SEM, PROFUNDIDADE: 800 ~ 900 MM, FORMA FORNECIMENTO: UNIDADE</t>
  </si>
  <si>
    <t>CAFETEIRA ELÉTRICA PROFISSIONAL 20L - SENDO 2 BOJOS DE 10L CADA. DIMENSÕES APROXIMADAS DE 41x37x84cm, 220V</t>
  </si>
  <si>
    <t>BEBEDOURO - TIPO: INDUSTRIAL, CAPACIDADE: 200L, TENSÃO: 110 / 220V, GABINETE: AÇO INOX, TORNEIRA: 4 TORNEIRAS FRONTAIS , CARACTERÍSTICAS ADICIONAIS: TORNEIRAS EM LATÃO CROMADO, CONTROLE AUTOMÁTICO DE TEMPERATURA DA ÁGUA, APARADOR DE ÁGUA FRONTAL EM CHAPA DE AÇO INOX, FORMA FORNECIMENTO: UNIDADE</t>
  </si>
  <si>
    <t>BEBEDOURO - TIPO: ELÉTRICO, CAPACIDADE: 20 L, TENSÃO: 127 / 220V, GABINETE: AÇO INOX, TORNEIRA: 1 GELADA E 1 NATURAL, CARACTERÍSTICAS ADICIONAIS: N/A, FORMA FORNECIMENTO: UNIDADE</t>
  </si>
  <si>
    <t>PIA COZINHA - MODELO TAMPO: SOB MEDIDA, MATERIAL TAMPO: ACO INOX AISI 304, LIGA 18/8, ACABAMENTO TAMPO: ESCOVADO, COR TAMPO: N/A, DIMENSÃO TAMPO (L X P): 500 X 400 MM, ESPESSURA TAMPO: 18.8 MM, QUANTIDADE CUBA: 1, MATERIAL CUBA: AÇO INOX AISI 304, DIMENSÃO CUBA (L X P X H): 400 X 340 X 180 MM, ACCESORIO: VÁLVULA AMERICANA 3 1/2 X 1 1/2, FORMA FORNECIMENTO: UNIDADE</t>
  </si>
  <si>
    <t>TORNEIRA LAVATÓRIO / PIA - MODELO BICA: MÓVEL, FIXAÇÃO: BANCADA, MATERIAL: AÇO INOX, ACABAMENTO: CROMADO, DIAMETRO CONEXAO: 1/2 ``, ACIONAMENTO: PRESSÃO COM FECHAMENTO AUTOMÁTICO, ALTURA BICA: 122 MM, AREJADOR: MOVEL, COR: CROMADO, FORMA FORNECIMENTO: UNIDADE</t>
  </si>
  <si>
    <t>PASS-THROUGH (FRIO) - MATERIAL: AÇO INOX AISI 304 LIGA 18.8, ISOLAMENTO: POLIURETANO, TIPO: REFRIGERADO, POSIÇÃO: VERTICAL, REVESTIMENTO INTERNO: AÇO INOX AISI 304 LIGA 18.8, QUANTIDADE PORTAS: 04, MATERIAL PORTA: AÇO INOX AISI 304 LIGA 18.8, TERMOCONTROLADOR: DIGITAL, TENSÃO: 220 V, ACESSÓRIOS: RACK PARA; 34 RECIPIENTES 1/1 X 65 MM COM ALÇAS E TAMPAS</t>
  </si>
  <si>
    <t>PASS-THROUGH (QUENTE)- MATERIAL: AÇO INOX AISI 304 LIGA 18.8, ISOLAMENTO: POLIURETANO, TIPO: AQUECIDO, POSIÇÃO: VERTICAL, REVESTIMENTO INTERNO: AÇO INOX AISI 304 LIGA 18.8, QUANTIDADE PORTAS: 04, MATERIAL PORTA: AÇO INOX AISI 304 LIGA 18.8, TERMOCONTROLADOR: DIGITAL, TENSÃO: 220 V, ACESSÓRIOS: GRADES; 35 RECIPIENTES</t>
  </si>
  <si>
    <t>BALANÇA ELETRÔNICA DIGITAL - SISTEMA: ELETRÔNICA DIGITAL RESOLUÇÃO: 50 G, CAPACIDADE: 300KG, DISPLAY: LCD COM BACKLIGHT, FUNÇÕES: PESAGEM DE GRANDES VOLUMES, MEDIDAS PRATO: PLATAFORMA 500MM X 500MM;  ALTURA: 120MM, LARGURA: 500MM</t>
  </si>
  <si>
    <t>CARRINHO DE CARGA PLATAFORMA - PLATAFORMA DE AÇO COM 1 ABA, ALTURA DA ABA: 650 MM; RODÍZIOS DE POLIPROPILENO DE 5”; 200X600X1200 MM (AXLXC); CAPACIDADE: 400Kg</t>
  </si>
  <si>
    <t>MESA INOX DE APOIO COM RODÍZIOS E PRATELEIRA INFERIOR - MEDINDO: 1500 X 700 X 850MM; (LxPxA); EM AÇO INOXIDÁVEL, AISI 304, LIGA 18.8, AS PERNAS COM TUBOS INOXIDÁVEIS 1.1/2", PROVIDO DE 04 (QUATRO) RODÍZIOS DE 5" EXTRA SENDO 02 FIXOS E 02 GIRATÓRIOS -  REFORÇADOS COM REVESTIMENTOS EM BORRACHA CINZA; CONTRAVENTO INFERIOR COM TUBOS INOXIDÁVEIS DE 1" DE ESPESSURA A ALTURA DE 25 CM DO PISO.</t>
  </si>
  <si>
    <t>AQUECEDOR A GÁS 22,5 A 23 LITROS (BOILER) DE MATERIAL INOX OU POLIURETANO - GÁS DE PASSAGEM, 22,5 A 23 LITROS POR MINUTO, EXAUSTÃO FORÇADA TIPO GLP/GN CONTROLE DIGITAL- PAINEL DIGITAL: SIM; EXAUSTÃO FORÇADA: SIM- TERMOSTATO NA SAÍDA DE ÁGUA- TIPO DE GÁS: GLP - VAZÃO DE ÁGUA (L/MIN.): 23- TENSÃO/VOLTAGEM: 127/220-FORNECIMENTO-UNIDADE</t>
  </si>
  <si>
    <t>CATRACA ELETRÔNICA COM CONTADOR DIGITAL, COM SOFTWARE QUE GERE RELATÓRIO DE OPERAÇÃO. </t>
  </si>
  <si>
    <t>REFRESQUEIRA REFRIGERADA - DISPENSER DE SUCO POR GRAVIDADE; SERPENTINA EM AÇO INOX 304; CAPACIDADE: 100L; AGITAÇÃO POR PÁS.</t>
  </si>
  <si>
    <r>
      <rPr>
        <sz val="9"/>
        <color theme="1"/>
        <rFont val="Calibri"/>
      </rPr>
      <t>ITEM</t>
    </r>
  </si>
  <si>
    <r>
      <rPr>
        <b/>
        <sz val="9"/>
        <color theme="1"/>
        <rFont val="Calibri"/>
      </rPr>
      <t>QUANT.</t>
    </r>
  </si>
  <si>
    <t>Cadeira para refeitório empilhável, assento e encosto em polipropileno. Estrutura em aço carbono tubular. Cor do encosto/assento da cadeira: preto. Cor da estrutura da cadeira: preto</t>
  </si>
  <si>
    <t>Armário     escritório     -     material:     aço     carbono, revestimento:  aço  22,  cor:  branco,  material  puxador: metalico  nao  ferroso,  dimensão  (a/axlxp):  1600mm  x 900mm x 450mm, prateleira: 3 prateleiras removíveis e ajustáveis    em    cada    compartimento,   características adicionais: duas portas  dividido    verticalmente    e compartimentos independentes.</t>
  </si>
  <si>
    <t>Cadeira  -  tipo:  secretária,  base:  giratória  -  rodízio, ajuste  altura  assento:  gás,  reclinação:  ajustável  com desbloqueio,     material    estrutura:    aço    carbono    e polipropileno,     braço:     regulável,     encosto:     ajuste inclinação,  revestimento  assento-encosto:  tecido,  cor: preto, porta livro: sem, prancheta: sem.</t>
  </si>
  <si>
    <t>Mesa    escritório    -    material:    mdp,    revestimento: laminado  melamínico  brilhante  alta  pressão,  material estrutura:  aço,  revestimento  estrutura:  pintura  epoxi, dimensões: 140 x 74 x 60 cm, modelo: mesa reta</t>
  </si>
  <si>
    <t>Cadeiras   para  pessoas  obesas  (2%  das  cadeiras disponíveis   -   DECRETO   Nº   9.404,   DE   11   DE JUNHO  DE  2018)  com  capacidade  para  até  250  kg, largura  do  assento equivalente a dois assentos comuns, desde  que  superior  a  0,75  m;  apoios  de  braços,  com altura  entre  0,23  m  e  0,27  m  em  relação  ao  assento; profundidade do assento mínima de 0,47m e máxima de 0,51m,  medida  entre  sua  frontal do encosto tomado no eixo de simetria; altura parte  frontal  e  o  ponto  mais do assento mínima de 0,41 m e máxima de 0,45 m, medida na sua parte mais alta e frontal; ângulo de inclinação do assento em relação ao plano horizontal, de 2°a 5°; ângulo entre assento e encosto de 100° a 105°. cor branca ou ovo.</t>
  </si>
  <si>
    <t xml:space="preserve">Armário em aço para vestiário - com 16 portas. </t>
  </si>
  <si>
    <t>Computador de mesa</t>
  </si>
  <si>
    <t>Impressora Multifuncional</t>
  </si>
  <si>
    <t xml:space="preserve">Impressora Térmica para cupom fiscal </t>
  </si>
  <si>
    <t>DETALHAMENTO DE UTENSÍLIOS</t>
  </si>
  <si>
    <t>IITEM</t>
  </si>
  <si>
    <t>ESPECIFICAÇÃO DOS UTENSÍLIOS</t>
  </si>
  <si>
    <t>QUANT.</t>
  </si>
  <si>
    <t>Bandejas lisas na cor laranja resistentes a alta temperatura</t>
  </si>
  <si>
    <t>Pratos de louça na cor branca (diâmetro de 27 cm)</t>
  </si>
  <si>
    <t>Cubas GNs 1/1 de inox tamanhos e volumes diversos a serem usadas para a distribuição das refeições do almoço e do jantar</t>
  </si>
  <si>
    <t>Pegador para saladas</t>
  </si>
  <si>
    <t>Colher de servir para arroz</t>
  </si>
  <si>
    <t>Colher de servir para guarnição</t>
  </si>
  <si>
    <t>Concha para feijão</t>
  </si>
  <si>
    <t>Concha para molho</t>
  </si>
  <si>
    <t>Lixeiras com tampa e acionamento por pedal - de  200 L para o refeitório</t>
  </si>
  <si>
    <t>Lixeiras com tampa e acionamento por pedal - de 20 L em cada cabine sanitária</t>
  </si>
  <si>
    <t>Lixeiras com tampa e acionamento por pedal - de 200 L fora das cabines, nos vestiários e sanitários</t>
  </si>
  <si>
    <t>Lixeiras com tampa e acionamento por pedal - de 40 L em cada sala administrativa</t>
  </si>
  <si>
    <t>Dispenser de sabão líquido.</t>
  </si>
  <si>
    <t>Dispenser de álcool em gel.</t>
  </si>
  <si>
    <t>Dispenser  de  papel  para  secagem das mãos.</t>
  </si>
  <si>
    <t>Dispenser de papel higiênico</t>
  </si>
  <si>
    <t>CARGO</t>
  </si>
  <si>
    <t>Qtd.
Colaboradores
Posto</t>
  </si>
  <si>
    <t>Salário Proposto
Qtd.  Total             (convensa•_Lei)</t>
  </si>
  <si>
    <t>Valor Unitário Mensal por profissional</t>
  </si>
  <si>
    <t>Valor Total Mensal</t>
  </si>
  <si>
    <t>ADMINISTRAÇÃO</t>
  </si>
  <si>
    <t>ESTOQUE DE PRODUTOS</t>
  </si>
  <si>
    <t>AÇOUGUE</t>
  </si>
  <si>
    <t>Magarefe - CBO: 8485-20</t>
  </si>
  <si>
    <t>PRÉ-PREPARO</t>
  </si>
  <si>
    <t>PREPARO/COCÇAO</t>
  </si>
  <si>
    <t>Ajudante de cozinha CBO: 5135-05</t>
  </si>
  <si>
    <t>DISTRIBUIÇAO DE REFEIÇÕES</t>
  </si>
  <si>
    <t>TRANSPORTE DAS REFEIÇÕES</t>
  </si>
  <si>
    <t>SEGURANÇA PATRIMONIAL</t>
  </si>
  <si>
    <t>Anexo II.a</t>
  </si>
  <si>
    <t>A</t>
  </si>
  <si>
    <t>B</t>
  </si>
  <si>
    <t>C</t>
  </si>
  <si>
    <t>D</t>
  </si>
  <si>
    <t>Categoria profissional (vinculada à execução contratual)</t>
  </si>
  <si>
    <t>Transporte</t>
  </si>
  <si>
    <t>Assistência Médica e Familiar</t>
  </si>
  <si>
    <t>G</t>
  </si>
  <si>
    <t>Benefícios Mensais e Diários</t>
  </si>
  <si>
    <t>E</t>
  </si>
  <si>
    <t>13º (décimo terceiro) salário</t>
  </si>
  <si>
    <t>12- Transporte das refeições</t>
  </si>
  <si>
    <t>V – DESPESAS ADMINISTRATIVAS E OPERACIONAIS</t>
  </si>
  <si>
    <t xml:space="preserve">A firma ao lado mencionada propõe fornecer à Secretaria de Estado de Desenvolvimento Social e Direitos Humanos, pelos preços abaixo assinados, obedecendo rigorosamente ao estipulado e constante do Termo de Referência no processo SEI N.° 310001/003760/2024. </t>
  </si>
  <si>
    <t>* O Valor não corresponde necessariamente ao total pago pelo contratante. Há a possibilidade de isenção e/ou gratuidade dos valores a serem pagos pelos usuários (CAFÉ: R$ 0,50, ALMOÇO: R$ 1,00 e JANTAR: R$ 1,00) quando estipulado em lei. Nesses casos o custo do usuário será abarcado pelo contratande.</t>
  </si>
  <si>
    <t>Auxiliar administrativo - CBO: 4110-05</t>
  </si>
  <si>
    <t>GERÊNCIA/SERVIÇO DE NUTRIÇÃO</t>
  </si>
  <si>
    <t>Nutricionista (Responsável Técnico) Gerente do Restaurante - CBO: 2237-10</t>
  </si>
  <si>
    <t>Nutricionista  (Quadro técnico de Produção) - CBO: 2237-10</t>
  </si>
  <si>
    <t>Técnico de Nutrição - CBO: 3252-10</t>
  </si>
  <si>
    <t>Estoquista - CBO: 4141-25</t>
  </si>
  <si>
    <t xml:space="preserve">Auxiliar de estoque - CBO: 4141-25
</t>
  </si>
  <si>
    <t>Auxiliar  de Magarefe - CBO: 8485-20</t>
  </si>
  <si>
    <t xml:space="preserve">Copeiro - CBO: 5134-25
</t>
  </si>
  <si>
    <t>Cozinheiro líder - CBO: 5132-15</t>
  </si>
  <si>
    <t>Cozinheiro - CBO: 5132-15</t>
  </si>
  <si>
    <t>Copeiro - CBO: 5134-25</t>
  </si>
  <si>
    <t>Motorista -  CBO: 7825-10</t>
  </si>
  <si>
    <t>Ajudante de Motorista - CBO: 7832-25</t>
  </si>
  <si>
    <t>Vigilante Diurno  - CBO: 5173-30</t>
  </si>
  <si>
    <t>Vigilante Noturno  - CBO: 5173-30</t>
  </si>
  <si>
    <t>CAIXA/CONTROLE DE  ACESSO</t>
  </si>
  <si>
    <t>Caixa - CBO: 4211-25</t>
  </si>
  <si>
    <t>RECEPÇÃO DOS USUÁRIOS AO REFEITÓRIO E ORGANIZAÇÃO DE FILAS</t>
  </si>
  <si>
    <t>TOTAL DE 24 MESES</t>
  </si>
  <si>
    <t>Recepcionista atendente - CBO: 4221-05</t>
  </si>
  <si>
    <t>Auxiliar de Limpeza para o Restaurante - CBO: 5143-20</t>
  </si>
  <si>
    <t>Auxiliar de Limpeza para a UAN - CBO: 5143-20</t>
  </si>
  <si>
    <t>Contratação de empresa especializada na prestação de serviço contínuo de preparo, fornecimento e distribuição diária de refeições (café da manhã, almoço e jantar) transportadas, a preço acessível e subsidiado, incluindo o desenvolvimento das atividades necessárias à implantação, ao gerenciamento, à manutenção e à operacionalização, com disponibilização de mão de obra, aquisição e instalação de equipamentos, mobiliários e utensílios para o Restaurante do Povo Tia Vicentina, localizado no bairro de Madureira, município do Rio de Janeiro, conforme condições e especificações estabelecidas no Termo de Referência e seus Anexos.</t>
  </si>
  <si>
    <r>
      <rPr>
        <b/>
        <sz val="11"/>
        <color rgb="FF000000"/>
        <rFont val="Times New Roman"/>
      </rPr>
      <t xml:space="preserve">Validade da Proposta-Detalhe: </t>
    </r>
    <r>
      <rPr>
        <sz val="11"/>
        <color rgb="FF000000"/>
        <rFont val="Times New Roman"/>
      </rPr>
      <t>180 (cento e oitenta dias) dias.</t>
    </r>
  </si>
  <si>
    <t>Monoblocos de cor clara com
capacidade de 100L</t>
  </si>
  <si>
    <r>
      <rPr>
        <u/>
        <sz val="8"/>
        <color theme="1"/>
        <rFont val="Calibri"/>
        <family val="2"/>
      </rPr>
      <t>T</t>
    </r>
    <r>
      <rPr>
        <sz val="8"/>
        <color theme="1"/>
        <rFont val="Calibri"/>
        <family val="2"/>
      </rPr>
      <t>ermômetros de espeto</t>
    </r>
  </si>
  <si>
    <t>Caixas térmicas horizontal hot box - cubas GN 100L  para transporte das refeições/preparações</t>
  </si>
  <si>
    <t>Estrados/paletes - em material plástico resistente 50 x 50 cm, altura maior ou igual a 13 cm</t>
  </si>
  <si>
    <t>65 mm</t>
  </si>
  <si>
    <t>100 mm</t>
  </si>
  <si>
    <t>150 mm</t>
  </si>
  <si>
    <t>200 mm</t>
  </si>
  <si>
    <t>Tamanho</t>
  </si>
  <si>
    <t>DESCARTÁVEIS</t>
  </si>
  <si>
    <t>DIÁRIO</t>
  </si>
  <si>
    <t>Mexedor descartável 11 cm</t>
  </si>
  <si>
    <t xml:space="preserve">Faca de mesa descartável de material resistente </t>
  </si>
  <si>
    <t xml:space="preserve">Garfo de mesa descartável de material resistente </t>
  </si>
  <si>
    <t xml:space="preserve">Colher de mesa descartável de material resistente </t>
  </si>
  <si>
    <t xml:space="preserve">Colher de sobremesa descartável de material resistente </t>
  </si>
  <si>
    <t>528 DIAS / UNIDADES</t>
  </si>
  <si>
    <t>Custo Total para o Período de 24 meses dos UTENSÍLIOS</t>
  </si>
  <si>
    <t xml:space="preserve">Custo efetivo mensal dos UTENSÍLIOS </t>
  </si>
  <si>
    <t>Custo Total para o Período de 24 meses dos EQUIPAMENTOS E MOBILIÁRIOS:</t>
  </si>
  <si>
    <t>Custo efetivo mensal dos EQUIPAMENTOS E MOBILIÁRIOS:</t>
  </si>
  <si>
    <t>ESPECIFICAÇÃO DOS MOBILIÁRIOS REFEITÓRIO</t>
  </si>
  <si>
    <t>Custo Total para o Período de 24 meses dos MOBILIÁRIOS REFEITÓRIO:</t>
  </si>
  <si>
    <t>Custo efetivo mensal dos MOBILIÁRIOS REFEITÓRIO:</t>
  </si>
  <si>
    <t xml:space="preserve"> Ar condicionado split 9000 btus</t>
  </si>
  <si>
    <t>Mesa refeitório. para 4 lugares; material tampo: mdp; Revestimento tampo: fórmica ou melamina de alta pressão; Cor: branco; Formato: retangular; Dimensão proximada (c x l x a): 1,20m x 0,80m x 0,75m Material estrutura: tubular em aço; Revestimento estrutura: pintura epóxi; Cor estrutura: preto; Fornecimento: unidade. (revestimento melamínico de alta pressão na superfície superior, inferior e laterais da mesa). As mesas devem atender aos cadeirantes e obesos, conforme Decreto nº 9.404, de 11 de junho de 2018. A altura pode girar entre 0,75 m e 0,85 m do piso com altura livre inferior para encaixe de cadeira de rodas e de obesos no mínimo 0,73m do piso, possuindo um módulo de referência posicionado para a aproximação frontal, possibilitando avançar sob as mesas até no máximo 0,50 m.</t>
  </si>
  <si>
    <t>11- Mobiliários de refeitório</t>
  </si>
  <si>
    <t>10- Utensílios</t>
  </si>
  <si>
    <t>HIGIENIZAÇÃO  E  SANITIZAÇAO  DA UNIDADE</t>
  </si>
  <si>
    <t>Planilha detalhada de mão de obra  - IN 05 e IN 07/2018 (Portal de Compras do Governo Federal)</t>
  </si>
  <si>
    <t>PLANILHA DE CUSTOS E FORMAÇÃO DE PREÇOS</t>
  </si>
  <si>
    <t>Nº do Processo</t>
  </si>
  <si>
    <t>Pregão Eletrônico nº</t>
  </si>
  <si>
    <t>DISCRIMINAÇÃO DOS SERVIÇOS (DADOS REFERENTES À CONTRATAÇÃO)</t>
  </si>
  <si>
    <t>Data de apresentação da proposta (dia/mês/ano)  </t>
  </si>
  <si>
    <t>Município/UF  </t>
  </si>
  <si>
    <t>Ano do acordo coletivo, convenção coletiva ou sentença normativa em dissídio coletivo  </t>
  </si>
  <si>
    <t>Número de meses de execução contratual</t>
  </si>
  <si>
    <t>IDENTIFICAÇÃO DO SERVIÇO</t>
  </si>
  <si>
    <t>Tipo de Serviço</t>
  </si>
  <si>
    <t>Unidade de Medida</t>
  </si>
  <si>
    <t>Postos de Trabalho</t>
  </si>
  <si>
    <t>Contratação de empresa especializada na prestação de serviço contínuo de preparo, transporte e distribuição diária de refeições (café da manhã, almoço e jantar).</t>
  </si>
  <si>
    <t>Funcionário</t>
  </si>
  <si>
    <t>Quantidade Total</t>
  </si>
  <si>
    <t>MÃO DE OBRA</t>
  </si>
  <si>
    <t>Tipo de serviço (mesmo serviço com características distintas)  </t>
  </si>
  <si>
    <t>Classificação Brasileira de Ocupações (CBO)</t>
  </si>
  <si>
    <t>Salário Normativo da Categoria Profissional</t>
  </si>
  <si>
    <t>Data base da categoria (dia/mês/ano):</t>
  </si>
  <si>
    <t>Módulo 1: Composição da Remuneração</t>
  </si>
  <si>
    <t>Composição da Remuneração</t>
  </si>
  <si>
    <t>Valor (R$)</t>
  </si>
  <si>
    <t>Salário  base (valor unitário)</t>
  </si>
  <si>
    <t>Adicional de Periculosidade</t>
  </si>
  <si>
    <t>Adicional de Insalubridade</t>
  </si>
  <si>
    <t>Adicional noturno</t>
  </si>
  <si>
    <t>Adicional de Hora Noturna Reduzida</t>
  </si>
  <si>
    <t>F</t>
  </si>
  <si>
    <t>Adicional de Hora Extra no Feriado Trabalhado</t>
  </si>
  <si>
    <t>Outros (especificar) (EX: 12 X 36 sem intervalo intrajornada)</t>
  </si>
  <si>
    <t>TOTAL</t>
  </si>
  <si>
    <t> </t>
  </si>
  <si>
    <t>Módulo 2: Encargos e Benefícios Anuais, Mensais e Diários</t>
  </si>
  <si>
    <t>2.1</t>
  </si>
  <si>
    <t>13º (décimo terceiro) Salário, Férias e Adicional de Férias (1/12)</t>
  </si>
  <si>
    <t>Adicional de Férias</t>
  </si>
  <si>
    <t>2.2</t>
  </si>
  <si>
    <t>RGPS, FGTS e Outras Contribuições</t>
  </si>
  <si>
    <t>Percentual (%)</t>
  </si>
  <si>
    <t>INSS</t>
  </si>
  <si>
    <t>Salário Educação</t>
  </si>
  <si>
    <t>SAT (1%, 2%, 3%)</t>
  </si>
  <si>
    <t>SESC ou SESI</t>
  </si>
  <si>
    <t>SENAI – SENAC</t>
  </si>
  <si>
    <t>SEBRAE</t>
  </si>
  <si>
    <t>INCRA</t>
  </si>
  <si>
    <t>H</t>
  </si>
  <si>
    <t>FGTS</t>
  </si>
  <si>
    <t>* % incidem sobre M1, Sm 2.1</t>
  </si>
  <si>
    <t>2.3</t>
  </si>
  <si>
    <t>Auxílio-refeição / Alimentação – CCT</t>
  </si>
  <si>
    <t>Outros: café da manhã</t>
  </si>
  <si>
    <t>Quadro-resumo do Módulo 2 – Encargos e Benefícios Anuais, Mensais e Diários</t>
  </si>
  <si>
    <t>Encargos e Benefícios Anuais, Mensais e Diários</t>
  </si>
  <si>
    <t>13º (décimo terceiro) Salário, Férias e Adicional de Férias</t>
  </si>
  <si>
    <t>GPS, FGTS e Outras Contribuições</t>
  </si>
  <si>
    <t>Módulo 3: Provisão Para Rescisão</t>
  </si>
  <si>
    <t>Provisão Para Rescisão</t>
  </si>
  <si>
    <t>Aviso prévio indenizado  </t>
  </si>
  <si>
    <t>Incidência do FGTS sobre Aviso Prévio Indenizado  </t>
  </si>
  <si>
    <t>Multa sobre FGTS e contribuições sociais sobre o aviso prévio indenizado  </t>
  </si>
  <si>
    <t>Aviso prévio trabalhado  </t>
  </si>
  <si>
    <t>Incidência dos encargos do submódulo 2.2 sobre o aviso prévio trabalhado  </t>
  </si>
  <si>
    <t>Multa sobre FGTS e contribuições sociais sobre o aviso prévio trabalhado</t>
  </si>
  <si>
    <t>Módulo 4: Custo de Reposição do Profissional Ausente</t>
  </si>
  <si>
    <t>Submódulo 4.1: Ausências Legais</t>
  </si>
  <si>
    <t>4.1</t>
  </si>
  <si>
    <t>Ausências Legais</t>
  </si>
  <si>
    <t>Férias</t>
  </si>
  <si>
    <t>Licença-paternidade</t>
  </si>
  <si>
    <t>Ausência por acidente de trabalho</t>
  </si>
  <si>
    <t>Afastamento Maternidade</t>
  </si>
  <si>
    <t>Outros (especificar)</t>
  </si>
  <si>
    <t>Total    </t>
  </si>
  <si>
    <t> Submódulo 4.2: Intrajornada</t>
  </si>
  <si>
    <t>4.2</t>
  </si>
  <si>
    <t>Intrajornada</t>
  </si>
  <si>
    <t>Intervalo para Repouso ou Alimentação</t>
  </si>
  <si>
    <t>Total</t>
  </si>
  <si>
    <t>Quadro-resumo do Módulo 4 – Custo de Reposição do Profissional Ausente</t>
  </si>
  <si>
    <t>Custo de Reposição do Profissional Ausente</t>
  </si>
  <si>
    <t>Módulo 5: Insumos Diversos</t>
  </si>
  <si>
    <t> 5</t>
  </si>
  <si>
    <t>Insumos Diversos</t>
  </si>
  <si>
    <t>Uniformes</t>
  </si>
  <si>
    <t>Materiais</t>
  </si>
  <si>
    <t>Equipamentos</t>
  </si>
  <si>
    <t>  Total    </t>
  </si>
  <si>
    <t>Módulo 6: Custos Indiretos, Tributos e Lucro</t>
  </si>
  <si>
    <t>Custos Indiretos, Tributos e Lucro</t>
  </si>
  <si>
    <t>Custos Indiretos</t>
  </si>
  <si>
    <t>Lucro</t>
  </si>
  <si>
    <t>Tributos</t>
  </si>
  <si>
    <t>C.1. Tributos Federais (PIS – COFINS)</t>
  </si>
  <si>
    <t>C.2. Tributos Estaduais (especificar)</t>
  </si>
  <si>
    <t>C.3. Tributos Municipais (ISS)</t>
  </si>
  <si>
    <t>QUADRO-RESUMO DO CUSTO POR EMPREGADO</t>
  </si>
  <si>
    <t>  Mão-de-obra vinculada à execução contratual (valor por empregado)</t>
  </si>
  <si>
    <t>Módulo 1 – Composição da remuneração  </t>
  </si>
  <si>
    <t>Módulo 2 – Encargos e Benefícios Anuais, Mensais e Diários</t>
  </si>
  <si>
    <t>Módulo 3 – Provisão Para Rescisão</t>
  </si>
  <si>
    <t>Módulo 4 – Custo de Reposição de Profissional Ausente</t>
  </si>
  <si>
    <t>Módulo 5 – Insumos Diversos</t>
  </si>
  <si>
    <t>Subtotal (A + B + C + D + E)  </t>
  </si>
  <si>
    <t>Módulo 6 – Custos Indiretos, Tributos e Lucro</t>
  </si>
  <si>
    <t>Valor total por empregado  </t>
  </si>
  <si>
    <t>Valor líquido mensal dos serviços (sem os tributos)</t>
  </si>
  <si>
    <t>Valor mensal dos serviços (incluindo os tributos) - Base para o cálculo dos tributos</t>
  </si>
  <si>
    <t>Estoquista
CBO: 4141-05</t>
  </si>
  <si>
    <t>Auxiliar de estoque/Conferente de
mercadoria
CBO: 4141-05</t>
  </si>
  <si>
    <t xml:space="preserve">Magarefe
CBO: 8485-20
</t>
  </si>
  <si>
    <t>Auxiliar de Magarefe CBO:
8485-20</t>
  </si>
  <si>
    <t>Auxiliar de copa/cozinha
CBO: 5134-25</t>
  </si>
  <si>
    <t xml:space="preserve">Ajudante de cozinha CBO: 5135-05 </t>
  </si>
  <si>
    <t>Auxiliar de serviços gerais
CBO: 5143-20</t>
  </si>
  <si>
    <t>Nutricionista
(Responsável Técnico)
- Gerente de
Restaurante Popular
CBO: 2237-10</t>
  </si>
  <si>
    <t>Nutricionista (Quadro
Técnico de Produção)
CBO: 2237-10</t>
  </si>
  <si>
    <t>Técnico de Nutrição
CBO:3252-10</t>
  </si>
  <si>
    <t xml:space="preserve">Cozinheiro líder
CBO: 5132-15
</t>
  </si>
  <si>
    <t>Cozinheiro (a)
CBO: 5132-15</t>
  </si>
  <si>
    <t>Copeiro (a)
CBO: 5134-2</t>
  </si>
  <si>
    <t>Recepcionista
atendente  - (CBO: 4221-05) recepção</t>
  </si>
  <si>
    <r>
      <t xml:space="preserve">MAQUINA LAVADORA LOUÇA - MODELO: CARGA FRONTAL, MATERIAL: AÇO INOX AISI 304, CAPACIDADE: 150 GAVETAS/HORA, CONSUMO ÁGUA/CICLO: ATÉ 500 LITROS/HORA, POTÊNCIA BOMBA LAVAGEM: 2,0 CV, POTÊNCIA ENXAGUE: 0,5 CV, POTÊNCIA TOTAL: 3,0 CV, TENSÃO ALIMENTAÇÃO: 220 V, DIMENSÕES (L X P X A): 1100 X 805 X 1380 MM </t>
    </r>
    <r>
      <rPr>
        <u/>
        <sz val="8"/>
        <color rgb="FF000000"/>
        <rFont val="Calibri"/>
        <family val="2"/>
      </rPr>
      <t>COMPLEMENTO:</t>
    </r>
    <r>
      <rPr>
        <sz val="8"/>
        <color rgb="FF000000"/>
        <rFont val="Calibri"/>
        <family val="2"/>
      </rPr>
      <t xml:space="preserve"> MESAS MULTIUSO COZINHA INDUSTRIAL - MODELO: RETANGULAR, PARA (01)UMA PARA ENTRADA E (01) UMA PARA SAÍDA DE LAVADORA DE LOUÇA, MATERIAL TAMPO: ACO INOX AISI 304, LIGA 18.8, BORDA EM 3 LADOS E ENCAIXE PARA APOIO, MATERIAL ARMAÇÃO: AÇO INOX AISI 304, LIGA 18.8, PRATELEIRA: SEM, FORMA FORNECIMENTO: 02 UNIDADES QUE ACOPLEM À MÁQUINA LAVADORA                                                                                                                                                                                                                                                Especificação complementar: BOLLER QUE MANTENHA A TEMPERATURA DA ÁGUA LAVAGEM: 55 ~ 65ºC, E A TEMPERATURA DA ÁGUA ENXÁGUE: 80 ~ 90ºC</t>
    </r>
  </si>
  <si>
    <t>FORNO COMBINADO (SECO E VAPOR): - FORNO COZINHA INDUSTRIAL – VOLUME 200L MODELO, CAPACIDADE PARA 20 CUBAS PADRÃO GN (GASTRONORM) 1/1 X 65MM (530X325MM) DIGITAL, ALIMENTAÇÃO: ELÉTRICA, QUEIMADOR:N/D ISOLAMENTO: LÃ DE VIDRO, MATERIAL: ACO INOX, ACABAMENTO: ESCOVADO, COR: N/D, FUNÇÕES: ILUMINAÇÃO INTERNA, PORTA ABERTURA TOTAL, TERMOSTATO AJUSTE TEMPERATURA, DRENO, MODO AUTOMÁTICO (TIPOS DE FUNÇÕES PRÉ-PROGRAMADAS, DETERMINADAS PELA MEDIÇÃO DA SONDA – TERMÔMETRO), RESFRIAMENTO E FUNÇÃO DE LIMPEZA AUTOMÁTICA, TENSÃO: 220 V.                                                  DIMENSÃO EXTERNA: 1782 X 879 X 791 MM (AXLXP) DIMENSÃO INTERNA: N/D FORNECIMENTO-UNIDADE.
Especificação complementar: RACK OU GAIOLA COM GRADES E RODÍZIOS/ RODAS QUE ESTEJAM DE ACORDO COM CAPACIDADE INTERNA DE 200L DO FORNO ADQUIRIDO PARA ACONDICIONAR 20 GNs CUBAS MODELO GASTRONORM 1/1 X 65MM) E HASTE DE INOX ACOPLÁVEL “TIPO GUIDON”</t>
  </si>
  <si>
    <t>BALCÃO AQUECIDO PARA DISTRIBUIÇÃO EM REFEITÓRIO/ RESTAURANTE – MATERIAL: AÇO INOX AISI 304 LIGA 18.8, RESISTÊNCIA ELÉTRICA A SECO, TERMOSTATO ELETROMECÂNICO, COMPOSIÇÃO: PROTETOR SALIVAR– MATERIAL:  VIDRO TEMPERADO COM INSTALAÇÃO JUNTO AO TUBO DE SUPORTE PROTETOR SALIVAR DO BALCÃO; COM CORRE BANDEJA 330MM, PÉS COM SAPATAS REGULÁVEIS, POTÊNCIA: TENSÃO: 220V</t>
  </si>
  <si>
    <t>BALCÃO REFRIGERADO: DISTRIBUIÇÃO EM REFEITÓRIO/ RESTAURANTE – MATERIAL INCLUSIVE DO ACABAMENTO: AÇO INOX AISI 304 LIGA 18.8, RESISTÊNCIA ELÉTRICA, REFRIGERAÇÃO POR MEIO DE COMPRESSOR E SERPENTINAS, TERMOSTATO ELETROMECÂNICO, COMPOSIÇÃO: PROTETOR DE SALIVAR– MATERIAL:  VIDRO TEMPERADO COM INSTALAÇÃO JUNTO AO PROTETOR SALIVAR DO BALCÃO; COM CORRE BANDEJA, PÉS COM SAPATAS REGULÁVEIS, POTÊNCIA: TENSÃO: 220V</t>
  </si>
  <si>
    <t>Recipientes térmicos para bebida quente com capacidade de 9L - COR VERMELHO (PARA CAFÉ)</t>
  </si>
  <si>
    <t>Recipientes térmicos para bebida quente com capacidade de 9L - COR AZUL (PARA LEITE)</t>
  </si>
  <si>
    <t>Lixeiras com tampa e acionamento por pedal - de 240 L para o depósito temporário de resíduos</t>
  </si>
  <si>
    <t>Copos descartáveis 250ml material resistente</t>
  </si>
  <si>
    <t>Caixa  CBO:4211-25</t>
  </si>
  <si>
    <t>Motorista
CBO: 7825-10</t>
  </si>
  <si>
    <t>Ajudante de
Motorista CBO: 7832-25</t>
  </si>
  <si>
    <t>Vigilante diurno CBO:5173-30</t>
  </si>
  <si>
    <t>Vigilante noturno CBO:5173-30</t>
  </si>
  <si>
    <t>Quantidade total forrnecida em 24 meses (528 dias úteis)</t>
  </si>
  <si>
    <t>Valor total de cada refeição em 24 meses (528 dias úteis)</t>
  </si>
  <si>
    <t>Valor total estimado em 24 meses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</si>
</sst>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7" formatCode="&quot;R$&quot;\ #,##0.00;\-&quot;R$&quot;\ #,##0.00"/>
    <numFmt numFmtId="44" formatCode="_-&quot;R$&quot;\ * #,##0.00_-;\-&quot;R$&quot;\ * #,##0.00_-;_-&quot;R$&quot;\ * &quot;-&quot;??_-;_-@_-"/>
    <numFmt numFmtId="164" formatCode="&quot;R$&quot;\ #,##0.00"/>
    <numFmt numFmtId="165" formatCode="_-&quot;R$&quot;\ * #,##0.00_-;\-&quot;R$&quot;\ * #,##0.00_-;_-&quot;R$&quot;\ * &quot;-&quot;??_-;_-@"/>
    <numFmt numFmtId="166" formatCode="0.000000%"/>
    <numFmt numFmtId="167" formatCode="0.0000000%"/>
    <numFmt numFmtId="168" formatCode="0.0000%"/>
    <numFmt numFmtId="169" formatCode="&quot;R$&quot;\ #,##0.00;[Red]&quot;R$&quot;\ #,##0.00"/>
    <numFmt numFmtId="170" formatCode="[$R$-416]&quot; &quot;#,##0.00;[Red]&quot;-&quot;[$R$-416]&quot; &quot;#,##0.00"/>
    <numFmt numFmtId="171" formatCode="[$R$-416]&quot; &quot;#,##0.0000;[Red]&quot;-&quot;[$R$-416]&quot; &quot;#,##0.0000"/>
    <numFmt numFmtId="172" formatCode="[$R$-416]\ #,##0.00;[Red][$R$-416]\ #,##0.00"/>
    <numFmt numFmtId="173" formatCode="0.0000"/>
  </numFmts>
  <fonts count="50" x14ac:knownFonts="1">
    <font>
      <sz val="10"/>
      <color rgb="FF000000"/>
      <name val="Times New Roman"/>
      <scheme val="minor"/>
    </font>
    <font>
      <sz val="10"/>
      <color rgb="FF000000"/>
      <name val="Times New Roman"/>
    </font>
    <font>
      <sz val="10"/>
      <name val="Times New Roman"/>
    </font>
    <font>
      <b/>
      <sz val="11"/>
      <color theme="1"/>
      <name val="Times New Roman"/>
    </font>
    <font>
      <sz val="11"/>
      <color theme="1"/>
      <name val="Times New Roman"/>
    </font>
    <font>
      <sz val="10"/>
      <color rgb="FF000000"/>
      <name val="Calibri"/>
    </font>
    <font>
      <sz val="9"/>
      <color rgb="FF000000"/>
      <name val="Calibri"/>
    </font>
    <font>
      <b/>
      <sz val="12"/>
      <color theme="1"/>
      <name val="Times New Roman"/>
    </font>
    <font>
      <b/>
      <sz val="10"/>
      <color rgb="FF000000"/>
      <name val="Times New Roman"/>
    </font>
    <font>
      <b/>
      <sz val="12"/>
      <color rgb="FF000000"/>
      <name val="Times New Roman"/>
    </font>
    <font>
      <sz val="10"/>
      <color theme="1"/>
      <name val="Times New Roman"/>
      <scheme val="minor"/>
    </font>
    <font>
      <b/>
      <u/>
      <sz val="10"/>
      <color rgb="FF000000"/>
      <name val="Times New Roman"/>
    </font>
    <font>
      <b/>
      <sz val="11"/>
      <color rgb="FF000000"/>
      <name val="Calibri"/>
    </font>
    <font>
      <b/>
      <sz val="10"/>
      <color theme="1"/>
      <name val="Times New Roman"/>
    </font>
    <font>
      <sz val="10"/>
      <color theme="1"/>
      <name val="Times New Roman"/>
    </font>
    <font>
      <sz val="9"/>
      <color theme="1"/>
      <name val="Calibri"/>
    </font>
    <font>
      <b/>
      <sz val="9"/>
      <color theme="1"/>
      <name val="Calibri"/>
    </font>
    <font>
      <b/>
      <sz val="10"/>
      <color rgb="FF000000"/>
      <name val="Calibri"/>
    </font>
    <font>
      <b/>
      <sz val="10"/>
      <color theme="1"/>
      <name val="Calibri"/>
    </font>
    <font>
      <b/>
      <sz val="11"/>
      <color rgb="FF000000"/>
      <name val="Times New Roman"/>
    </font>
    <font>
      <b/>
      <u/>
      <sz val="11"/>
      <color theme="1"/>
      <name val="Times New Roman"/>
    </font>
    <font>
      <sz val="11"/>
      <color rgb="FF000000"/>
      <name val="Times New Roman"/>
    </font>
    <font>
      <u/>
      <sz val="11"/>
      <color rgb="FF000000"/>
      <name val="Times New Roman"/>
    </font>
    <font>
      <sz val="10"/>
      <color rgb="FF000000"/>
      <name val="Times New Roman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2"/>
      <scheme val="minor"/>
    </font>
    <font>
      <sz val="8"/>
      <color rgb="FF000000"/>
      <name val="Calibri"/>
      <family val="2"/>
    </font>
    <font>
      <sz val="8"/>
      <color rgb="FF111111"/>
      <name val="Calibri"/>
      <family val="2"/>
    </font>
    <font>
      <sz val="8"/>
      <color theme="1"/>
      <name val="Calibri"/>
      <family val="2"/>
    </font>
    <font>
      <u/>
      <sz val="8"/>
      <color rgb="FF000000"/>
      <name val="Calibri"/>
      <family val="2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  <font>
      <u/>
      <sz val="8"/>
      <color theme="1"/>
      <name val="Calibri"/>
      <family val="2"/>
    </font>
    <font>
      <b/>
      <sz val="8"/>
      <color rgb="FF000000"/>
      <name val="Calibri"/>
      <family val="2"/>
    </font>
    <font>
      <sz val="8"/>
      <color rgb="FF000000"/>
      <name val="Times New Roman"/>
      <family val="1"/>
      <scheme val="minor"/>
    </font>
    <font>
      <sz val="8"/>
      <color theme="1"/>
      <name val="Times New Roman"/>
      <family val="1"/>
      <scheme val="minor"/>
    </font>
    <font>
      <b/>
      <sz val="10"/>
      <color theme="1"/>
      <name val="Calibri"/>
      <family val="2"/>
    </font>
    <font>
      <sz val="10"/>
      <color theme="1"/>
      <name val="Times New Roman"/>
      <family val="1"/>
    </font>
    <font>
      <b/>
      <sz val="8"/>
      <color theme="1"/>
      <name val="Calibri"/>
      <family val="2"/>
    </font>
    <font>
      <sz val="10"/>
      <color theme="1"/>
      <name val="Times New Roman"/>
      <family val="1"/>
      <scheme val="minor"/>
    </font>
    <font>
      <b/>
      <sz val="8"/>
      <color rgb="FF000000"/>
      <name val="Times New Roman"/>
      <family val="1"/>
      <scheme val="minor"/>
    </font>
    <font>
      <b/>
      <sz val="8"/>
      <color theme="1"/>
      <name val="Times New Roman"/>
      <family val="1"/>
      <scheme val="minor"/>
    </font>
    <font>
      <b/>
      <sz val="9"/>
      <color theme="1"/>
      <name val="Calibri"/>
      <family val="2"/>
    </font>
    <font>
      <sz val="10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Arial"/>
      <family val="2"/>
    </font>
    <font>
      <sz val="10"/>
      <color theme="1"/>
      <name val="Times New Roman"/>
      <family val="2"/>
      <scheme val="minor"/>
    </font>
    <font>
      <b/>
      <sz val="10"/>
      <color theme="1"/>
      <name val="Times New Roman"/>
      <family val="2"/>
      <scheme val="minor"/>
    </font>
    <font>
      <b/>
      <sz val="10"/>
      <color rgb="FF000000"/>
      <name val="Times New Roman"/>
      <family val="1"/>
    </font>
    <font>
      <b/>
      <sz val="12"/>
      <color theme="1"/>
      <name val="Times New Roman"/>
      <family val="1"/>
    </font>
  </fonts>
  <fills count="14">
    <fill>
      <patternFill patternType="none"/>
    </fill>
    <fill>
      <patternFill patternType="gray125"/>
    </fill>
    <fill>
      <patternFill patternType="solid">
        <fgColor rgb="FFC6D9F0"/>
        <bgColor rgb="FFC6D9F0"/>
      </patternFill>
    </fill>
    <fill>
      <patternFill patternType="solid">
        <fgColor theme="0"/>
        <bgColor theme="0"/>
      </patternFill>
    </fill>
    <fill>
      <patternFill patternType="solid">
        <fgColor rgb="FFBFBFBF"/>
        <bgColor rgb="FFBFBFBF"/>
      </patternFill>
    </fill>
    <fill>
      <patternFill patternType="solid">
        <fgColor rgb="FFFABF8F"/>
        <bgColor rgb="FFFABF8F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B8CCE4"/>
        <bgColor rgb="FFB8CCE4"/>
      </patternFill>
    </fill>
    <fill>
      <patternFill patternType="solid">
        <fgColor rgb="FFD8D8D8"/>
        <bgColor rgb="FFD8D8D8"/>
      </patternFill>
    </fill>
    <fill>
      <patternFill patternType="solid">
        <fgColor theme="0" tint="-0.14999847407452621"/>
        <bgColor theme="0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42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131313"/>
      </left>
      <right style="thin">
        <color rgb="FF131313"/>
      </right>
      <top style="thin">
        <color rgb="FF131313"/>
      </top>
      <bottom/>
      <diagonal/>
    </border>
    <border>
      <left style="thin">
        <color rgb="FF131313"/>
      </left>
      <right/>
      <top style="thin">
        <color rgb="FF131313"/>
      </top>
      <bottom/>
      <diagonal/>
    </border>
    <border>
      <left style="thin">
        <color rgb="FF131313"/>
      </left>
      <right style="thin">
        <color rgb="FF131313"/>
      </right>
      <top/>
      <bottom style="thin">
        <color rgb="FF131313"/>
      </bottom>
      <diagonal/>
    </border>
    <border>
      <left style="thin">
        <color rgb="FF131313"/>
      </left>
      <right/>
      <top/>
      <bottom style="thin">
        <color rgb="FF131313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131313"/>
      </left>
      <right style="thin">
        <color rgb="FF131313"/>
      </right>
      <top style="thin">
        <color rgb="FF131313"/>
      </top>
      <bottom style="thin">
        <color rgb="FF131313"/>
      </bottom>
      <diagonal/>
    </border>
    <border>
      <left/>
      <right/>
      <top style="thin">
        <color rgb="FF131313"/>
      </top>
      <bottom/>
      <diagonal/>
    </border>
    <border>
      <left style="thin">
        <color rgb="FF131313"/>
      </left>
      <right/>
      <top style="thin">
        <color rgb="FF131313"/>
      </top>
      <bottom style="thin">
        <color rgb="FF131313"/>
      </bottom>
      <diagonal/>
    </border>
    <border>
      <left style="thin">
        <color rgb="FF131313"/>
      </left>
      <right/>
      <top style="thin">
        <color rgb="FF131313"/>
      </top>
      <bottom style="thin">
        <color rgb="FF131313"/>
      </bottom>
      <diagonal/>
    </border>
    <border>
      <left style="thin">
        <color rgb="FF131313"/>
      </left>
      <right/>
      <top style="thin">
        <color rgb="FF131313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0" fontId="45" fillId="0" borderId="17"/>
  </cellStyleXfs>
  <cellXfs count="344">
    <xf numFmtId="0" fontId="0" fillId="0" borderId="0" xfId="0" applyFont="1" applyAlignment="1">
      <alignment horizontal="left" vertical="top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0" fontId="1" fillId="0" borderId="0" xfId="0" applyFont="1" applyAlignment="1">
      <alignment horizontal="right" vertical="top"/>
    </xf>
    <xf numFmtId="164" fontId="5" fillId="0" borderId="0" xfId="0" applyNumberFormat="1" applyFont="1" applyAlignment="1">
      <alignment horizontal="left" vertical="top"/>
    </xf>
    <xf numFmtId="10" fontId="1" fillId="0" borderId="0" xfId="0" applyNumberFormat="1" applyFont="1" applyAlignment="1">
      <alignment horizontal="center" vertical="top"/>
    </xf>
    <xf numFmtId="164" fontId="1" fillId="0" borderId="0" xfId="0" applyNumberFormat="1" applyFont="1" applyAlignment="1">
      <alignment horizontal="center" vertical="top"/>
    </xf>
    <xf numFmtId="164" fontId="1" fillId="0" borderId="0" xfId="0" applyNumberFormat="1" applyFont="1" applyAlignment="1">
      <alignment horizontal="left" vertical="top"/>
    </xf>
    <xf numFmtId="0" fontId="3" fillId="0" borderId="12" xfId="0" applyFont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left" vertical="top" wrapText="1"/>
    </xf>
    <xf numFmtId="0" fontId="4" fillId="0" borderId="12" xfId="0" applyFont="1" applyBorder="1" applyAlignment="1">
      <alignment horizontal="center" vertical="center" wrapText="1"/>
    </xf>
    <xf numFmtId="3" fontId="1" fillId="0" borderId="12" xfId="0" applyNumberFormat="1" applyFont="1" applyBorder="1" applyAlignment="1">
      <alignment horizontal="center" vertical="center"/>
    </xf>
    <xf numFmtId="164" fontId="4" fillId="0" borderId="12" xfId="0" applyNumberFormat="1" applyFont="1" applyBorder="1" applyAlignment="1">
      <alignment horizontal="center" vertical="center" wrapText="1"/>
    </xf>
    <xf numFmtId="165" fontId="4" fillId="3" borderId="13" xfId="0" applyNumberFormat="1" applyFont="1" applyFill="1" applyBorder="1" applyAlignment="1">
      <alignment horizontal="left" vertical="center" wrapText="1"/>
    </xf>
    <xf numFmtId="164" fontId="4" fillId="3" borderId="13" xfId="0" applyNumberFormat="1" applyFont="1" applyFill="1" applyBorder="1" applyAlignment="1">
      <alignment horizontal="left" vertical="center" wrapText="1"/>
    </xf>
    <xf numFmtId="0" fontId="4" fillId="0" borderId="12" xfId="0" applyFont="1" applyBorder="1" applyAlignment="1">
      <alignment horizontal="center" vertical="top" wrapText="1"/>
    </xf>
    <xf numFmtId="3" fontId="1" fillId="0" borderId="12" xfId="0" applyNumberFormat="1" applyFont="1" applyBorder="1" applyAlignment="1">
      <alignment horizontal="center" vertical="top"/>
    </xf>
    <xf numFmtId="164" fontId="4" fillId="0" borderId="12" xfId="0" applyNumberFormat="1" applyFont="1" applyBorder="1" applyAlignment="1">
      <alignment horizontal="center" vertical="top" wrapText="1"/>
    </xf>
    <xf numFmtId="165" fontId="4" fillId="3" borderId="13" xfId="0" applyNumberFormat="1" applyFont="1" applyFill="1" applyBorder="1" applyAlignment="1">
      <alignment horizontal="left" vertical="top" wrapText="1"/>
    </xf>
    <xf numFmtId="0" fontId="3" fillId="0" borderId="14" xfId="0" applyFont="1" applyBorder="1" applyAlignment="1">
      <alignment horizontal="left" vertical="top" wrapText="1"/>
    </xf>
    <xf numFmtId="0" fontId="4" fillId="0" borderId="14" xfId="0" applyFont="1" applyBorder="1" applyAlignment="1">
      <alignment horizontal="center" vertical="top" wrapText="1"/>
    </xf>
    <xf numFmtId="3" fontId="1" fillId="0" borderId="14" xfId="0" applyNumberFormat="1" applyFont="1" applyBorder="1" applyAlignment="1">
      <alignment horizontal="center" vertical="top"/>
    </xf>
    <xf numFmtId="164" fontId="4" fillId="0" borderId="14" xfId="0" applyNumberFormat="1" applyFont="1" applyBorder="1" applyAlignment="1">
      <alignment horizontal="center" vertical="top" wrapText="1"/>
    </xf>
    <xf numFmtId="165" fontId="4" fillId="3" borderId="15" xfId="0" applyNumberFormat="1" applyFont="1" applyFill="1" applyBorder="1" applyAlignment="1">
      <alignment horizontal="left" vertical="top" wrapText="1"/>
    </xf>
    <xf numFmtId="164" fontId="4" fillId="3" borderId="15" xfId="0" applyNumberFormat="1" applyFont="1" applyFill="1" applyBorder="1" applyAlignment="1">
      <alignment horizontal="left" vertical="center" wrapText="1"/>
    </xf>
    <xf numFmtId="164" fontId="1" fillId="4" borderId="17" xfId="0" applyNumberFormat="1" applyFont="1" applyFill="1" applyBorder="1" applyAlignment="1">
      <alignment horizontal="left" vertical="top"/>
    </xf>
    <xf numFmtId="164" fontId="9" fillId="2" borderId="12" xfId="0" applyNumberFormat="1" applyFont="1" applyFill="1" applyBorder="1" applyAlignment="1">
      <alignment horizontal="left" vertical="center" wrapText="1"/>
    </xf>
    <xf numFmtId="0" fontId="10" fillId="0" borderId="0" xfId="0" applyFont="1" applyAlignment="1">
      <alignment horizontal="left" vertical="top"/>
    </xf>
    <xf numFmtId="164" fontId="8" fillId="4" borderId="17" xfId="0" applyNumberFormat="1" applyFont="1" applyFill="1" applyBorder="1" applyAlignment="1">
      <alignment horizontal="left" vertical="top"/>
    </xf>
    <xf numFmtId="165" fontId="1" fillId="0" borderId="0" xfId="0" applyNumberFormat="1" applyFont="1" applyAlignment="1">
      <alignment horizontal="left" vertical="top"/>
    </xf>
    <xf numFmtId="4" fontId="1" fillId="0" borderId="12" xfId="0" applyNumberFormat="1" applyFont="1" applyBorder="1" applyAlignment="1">
      <alignment horizontal="left" vertical="top"/>
    </xf>
    <xf numFmtId="4" fontId="1" fillId="5" borderId="12" xfId="0" applyNumberFormat="1" applyFont="1" applyFill="1" applyBorder="1" applyAlignment="1">
      <alignment horizontal="left" vertical="top"/>
    </xf>
    <xf numFmtId="0" fontId="1" fillId="5" borderId="17" xfId="0" applyFont="1" applyFill="1" applyBorder="1" applyAlignment="1">
      <alignment horizontal="left" vertical="top"/>
    </xf>
    <xf numFmtId="0" fontId="1" fillId="4" borderId="17" xfId="0" applyFont="1" applyFill="1" applyBorder="1" applyAlignment="1">
      <alignment horizontal="left" vertical="top"/>
    </xf>
    <xf numFmtId="164" fontId="12" fillId="4" borderId="17" xfId="0" applyNumberFormat="1" applyFont="1" applyFill="1" applyBorder="1" applyAlignment="1">
      <alignment horizontal="left" vertical="top"/>
    </xf>
    <xf numFmtId="0" fontId="12" fillId="4" borderId="17" xfId="0" applyFont="1" applyFill="1" applyBorder="1" applyAlignment="1">
      <alignment horizontal="left" vertical="top"/>
    </xf>
    <xf numFmtId="0" fontId="1" fillId="3" borderId="17" xfId="0" applyFont="1" applyFill="1" applyBorder="1" applyAlignment="1">
      <alignment horizontal="left" vertical="top"/>
    </xf>
    <xf numFmtId="0" fontId="1" fillId="3" borderId="17" xfId="0" applyFont="1" applyFill="1" applyBorder="1" applyAlignment="1">
      <alignment horizontal="center" vertical="top" wrapText="1"/>
    </xf>
    <xf numFmtId="10" fontId="1" fillId="0" borderId="0" xfId="0" applyNumberFormat="1" applyFont="1" applyAlignment="1">
      <alignment horizontal="left" vertical="top"/>
    </xf>
    <xf numFmtId="0" fontId="13" fillId="2" borderId="12" xfId="0" applyFont="1" applyFill="1" applyBorder="1" applyAlignment="1">
      <alignment horizontal="center" vertical="center" wrapText="1"/>
    </xf>
    <xf numFmtId="166" fontId="1" fillId="0" borderId="0" xfId="0" applyNumberFormat="1" applyFont="1" applyAlignment="1">
      <alignment horizontal="left" vertical="top"/>
    </xf>
    <xf numFmtId="164" fontId="1" fillId="6" borderId="17" xfId="0" applyNumberFormat="1" applyFont="1" applyFill="1" applyBorder="1" applyAlignment="1">
      <alignment horizontal="left" vertical="top"/>
    </xf>
    <xf numFmtId="0" fontId="1" fillId="6" borderId="17" xfId="0" applyFont="1" applyFill="1" applyBorder="1" applyAlignment="1">
      <alignment horizontal="left" vertical="top"/>
    </xf>
    <xf numFmtId="0" fontId="14" fillId="0" borderId="12" xfId="0" applyFont="1" applyBorder="1" applyAlignment="1">
      <alignment horizontal="left" vertical="center" wrapText="1"/>
    </xf>
    <xf numFmtId="164" fontId="1" fillId="0" borderId="12" xfId="0" applyNumberFormat="1" applyFont="1" applyBorder="1" applyAlignment="1">
      <alignment horizontal="center" vertical="center" wrapText="1"/>
    </xf>
    <xf numFmtId="10" fontId="1" fillId="0" borderId="12" xfId="0" applyNumberFormat="1" applyFont="1" applyBorder="1" applyAlignment="1">
      <alignment horizontal="center" vertical="center" wrapText="1"/>
    </xf>
    <xf numFmtId="167" fontId="1" fillId="0" borderId="0" xfId="0" applyNumberFormat="1" applyFont="1" applyAlignment="1">
      <alignment horizontal="left" vertical="top"/>
    </xf>
    <xf numFmtId="0" fontId="13" fillId="2" borderId="12" xfId="0" applyFont="1" applyFill="1" applyBorder="1" applyAlignment="1">
      <alignment horizontal="left" vertical="center" wrapText="1"/>
    </xf>
    <xf numFmtId="164" fontId="1" fillId="3" borderId="12" xfId="0" applyNumberFormat="1" applyFont="1" applyFill="1" applyBorder="1" applyAlignment="1">
      <alignment horizontal="center" vertical="center" wrapText="1"/>
    </xf>
    <xf numFmtId="168" fontId="1" fillId="0" borderId="0" xfId="0" applyNumberFormat="1" applyFont="1" applyAlignment="1">
      <alignment horizontal="left" vertical="top"/>
    </xf>
    <xf numFmtId="0" fontId="14" fillId="0" borderId="14" xfId="0" applyFont="1" applyBorder="1" applyAlignment="1">
      <alignment horizontal="left" vertical="center" wrapText="1"/>
    </xf>
    <xf numFmtId="164" fontId="1" fillId="3" borderId="16" xfId="0" applyNumberFormat="1" applyFont="1" applyFill="1" applyBorder="1" applyAlignment="1">
      <alignment horizontal="center" vertical="center" wrapText="1"/>
    </xf>
    <xf numFmtId="4" fontId="1" fillId="0" borderId="0" xfId="0" applyNumberFormat="1" applyFont="1" applyAlignment="1">
      <alignment horizontal="left" vertical="top"/>
    </xf>
    <xf numFmtId="0" fontId="1" fillId="0" borderId="12" xfId="0" applyFont="1" applyBorder="1" applyAlignment="1">
      <alignment horizontal="left" vertical="center" wrapText="1"/>
    </xf>
    <xf numFmtId="164" fontId="1" fillId="3" borderId="12" xfId="0" applyNumberFormat="1" applyFont="1" applyFill="1" applyBorder="1" applyAlignment="1">
      <alignment horizontal="center" vertical="center"/>
    </xf>
    <xf numFmtId="164" fontId="1" fillId="5" borderId="17" xfId="0" applyNumberFormat="1" applyFont="1" applyFill="1" applyBorder="1" applyAlignment="1">
      <alignment horizontal="left" vertical="top"/>
    </xf>
    <xf numFmtId="167" fontId="1" fillId="5" borderId="17" xfId="0" applyNumberFormat="1" applyFont="1" applyFill="1" applyBorder="1" applyAlignment="1">
      <alignment horizontal="left" vertical="top"/>
    </xf>
    <xf numFmtId="0" fontId="8" fillId="2" borderId="12" xfId="0" applyFont="1" applyFill="1" applyBorder="1" applyAlignment="1">
      <alignment horizontal="left" vertical="center" wrapText="1"/>
    </xf>
    <xf numFmtId="164" fontId="1" fillId="2" borderId="12" xfId="0" applyNumberFormat="1" applyFont="1" applyFill="1" applyBorder="1" applyAlignment="1">
      <alignment horizontal="center" vertical="center"/>
    </xf>
    <xf numFmtId="10" fontId="1" fillId="2" borderId="12" xfId="0" applyNumberFormat="1" applyFont="1" applyFill="1" applyBorder="1" applyAlignment="1">
      <alignment horizontal="center" vertical="center" wrapText="1"/>
    </xf>
    <xf numFmtId="0" fontId="8" fillId="0" borderId="12" xfId="0" applyFont="1" applyBorder="1" applyAlignment="1">
      <alignment horizontal="left" vertical="center" wrapText="1"/>
    </xf>
    <xf numFmtId="164" fontId="1" fillId="0" borderId="12" xfId="0" applyNumberFormat="1" applyFont="1" applyBorder="1" applyAlignment="1">
      <alignment horizontal="center" vertical="center"/>
    </xf>
    <xf numFmtId="10" fontId="1" fillId="0" borderId="12" xfId="0" applyNumberFormat="1" applyFont="1" applyBorder="1" applyAlignment="1">
      <alignment horizontal="center" vertical="center"/>
    </xf>
    <xf numFmtId="164" fontId="13" fillId="2" borderId="12" xfId="0" applyNumberFormat="1" applyFont="1" applyFill="1" applyBorder="1" applyAlignment="1">
      <alignment horizontal="center" vertical="center" wrapText="1"/>
    </xf>
    <xf numFmtId="9" fontId="1" fillId="2" borderId="12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6" fillId="2" borderId="12" xfId="0" applyFont="1" applyFill="1" applyBorder="1" applyAlignment="1">
      <alignment horizontal="center" vertical="center" wrapText="1"/>
    </xf>
    <xf numFmtId="164" fontId="12" fillId="4" borderId="17" xfId="0" applyNumberFormat="1" applyFont="1" applyFill="1" applyBorder="1" applyAlignment="1">
      <alignment horizontal="right" vertical="center"/>
    </xf>
    <xf numFmtId="0" fontId="17" fillId="2" borderId="12" xfId="0" applyFont="1" applyFill="1" applyBorder="1" applyAlignment="1">
      <alignment horizontal="center" vertical="center" wrapText="1"/>
    </xf>
    <xf numFmtId="0" fontId="1" fillId="0" borderId="31" xfId="0" applyFont="1" applyBorder="1" applyAlignment="1">
      <alignment horizontal="left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0" fillId="0" borderId="0" xfId="0" applyFont="1" applyAlignment="1">
      <alignment horizontal="left" vertical="top"/>
    </xf>
    <xf numFmtId="0" fontId="0" fillId="0" borderId="0" xfId="0" applyFont="1" applyAlignment="1">
      <alignment horizontal="left" vertical="top"/>
    </xf>
    <xf numFmtId="169" fontId="3" fillId="2" borderId="13" xfId="1" applyNumberFormat="1" applyFont="1" applyFill="1" applyBorder="1" applyAlignment="1">
      <alignment horizontal="left" vertical="center" wrapText="1"/>
    </xf>
    <xf numFmtId="169" fontId="3" fillId="2" borderId="15" xfId="1" applyNumberFormat="1" applyFont="1" applyFill="1" applyBorder="1" applyAlignment="1">
      <alignment horizontal="left" vertical="top" wrapText="1"/>
    </xf>
    <xf numFmtId="169" fontId="1" fillId="3" borderId="12" xfId="0" applyNumberFormat="1" applyFont="1" applyFill="1" applyBorder="1" applyAlignment="1">
      <alignment horizontal="left" vertical="center"/>
    </xf>
    <xf numFmtId="169" fontId="1" fillId="3" borderId="12" xfId="0" applyNumberFormat="1" applyFont="1" applyFill="1" applyBorder="1" applyAlignment="1">
      <alignment horizontal="left" vertical="top"/>
    </xf>
    <xf numFmtId="169" fontId="1" fillId="3" borderId="16" xfId="0" applyNumberFormat="1" applyFont="1" applyFill="1" applyBorder="1" applyAlignment="1">
      <alignment horizontal="left" vertical="top"/>
    </xf>
    <xf numFmtId="0" fontId="2" fillId="0" borderId="6" xfId="0" applyFont="1" applyBorder="1" applyAlignment="1">
      <alignment vertical="top"/>
    </xf>
    <xf numFmtId="0" fontId="27" fillId="0" borderId="14" xfId="0" applyFont="1" applyBorder="1" applyAlignment="1">
      <alignment horizontal="left" vertical="top" wrapText="1"/>
    </xf>
    <xf numFmtId="1" fontId="26" fillId="0" borderId="12" xfId="0" applyNumberFormat="1" applyFont="1" applyBorder="1" applyAlignment="1">
      <alignment horizontal="center" vertical="center" shrinkToFit="1"/>
    </xf>
    <xf numFmtId="164" fontId="26" fillId="2" borderId="12" xfId="0" applyNumberFormat="1" applyFont="1" applyFill="1" applyBorder="1" applyAlignment="1">
      <alignment horizontal="center" vertical="center" wrapText="1"/>
    </xf>
    <xf numFmtId="164" fontId="26" fillId="0" borderId="12" xfId="0" applyNumberFormat="1" applyFont="1" applyBorder="1" applyAlignment="1">
      <alignment horizontal="center" vertical="center" wrapText="1"/>
    </xf>
    <xf numFmtId="0" fontId="27" fillId="0" borderId="12" xfId="0" applyFont="1" applyBorder="1" applyAlignment="1">
      <alignment horizontal="left" vertical="top" wrapText="1"/>
    </xf>
    <xf numFmtId="1" fontId="26" fillId="0" borderId="6" xfId="0" applyNumberFormat="1" applyFont="1" applyBorder="1" applyAlignment="1">
      <alignment horizontal="center" vertical="center" shrinkToFit="1"/>
    </xf>
    <xf numFmtId="0" fontId="26" fillId="0" borderId="12" xfId="0" applyFont="1" applyBorder="1" applyAlignment="1">
      <alignment horizontal="left" vertical="top" wrapText="1"/>
    </xf>
    <xf numFmtId="1" fontId="27" fillId="0" borderId="6" xfId="0" applyNumberFormat="1" applyFont="1" applyBorder="1" applyAlignment="1">
      <alignment horizontal="center" vertical="center" shrinkToFit="1"/>
    </xf>
    <xf numFmtId="0" fontId="26" fillId="7" borderId="12" xfId="0" applyFont="1" applyFill="1" applyBorder="1" applyAlignment="1">
      <alignment horizontal="left" vertical="center" wrapText="1"/>
    </xf>
    <xf numFmtId="164" fontId="26" fillId="2" borderId="30" xfId="0" applyNumberFormat="1" applyFont="1" applyFill="1" applyBorder="1" applyAlignment="1">
      <alignment horizontal="center" vertical="center" wrapText="1"/>
    </xf>
    <xf numFmtId="164" fontId="26" fillId="0" borderId="26" xfId="0" applyNumberFormat="1" applyFont="1" applyBorder="1" applyAlignment="1">
      <alignment horizontal="center" vertical="center" wrapText="1"/>
    </xf>
    <xf numFmtId="0" fontId="31" fillId="0" borderId="0" xfId="0" applyFont="1" applyAlignment="1">
      <alignment horizontal="left" vertical="top"/>
    </xf>
    <xf numFmtId="3" fontId="28" fillId="0" borderId="12" xfId="0" applyNumberFormat="1" applyFont="1" applyBorder="1" applyAlignment="1">
      <alignment horizontal="center" vertical="center" wrapText="1"/>
    </xf>
    <xf numFmtId="3" fontId="26" fillId="0" borderId="12" xfId="0" applyNumberFormat="1" applyFont="1" applyBorder="1" applyAlignment="1">
      <alignment horizontal="center" vertical="center" wrapText="1"/>
    </xf>
    <xf numFmtId="3" fontId="26" fillId="0" borderId="6" xfId="0" applyNumberFormat="1" applyFont="1" applyBorder="1" applyAlignment="1">
      <alignment horizontal="center" vertical="center" wrapText="1"/>
    </xf>
    <xf numFmtId="0" fontId="33" fillId="0" borderId="12" xfId="0" applyFont="1" applyBorder="1" applyAlignment="1">
      <alignment horizontal="center" vertical="center"/>
    </xf>
    <xf numFmtId="0" fontId="26" fillId="0" borderId="0" xfId="0" applyFont="1" applyAlignment="1">
      <alignment horizontal="left" vertical="top"/>
    </xf>
    <xf numFmtId="0" fontId="0" fillId="0" borderId="0" xfId="0" applyFont="1" applyAlignment="1">
      <alignment horizontal="center" vertical="center"/>
    </xf>
    <xf numFmtId="0" fontId="34" fillId="0" borderId="0" xfId="0" applyFont="1" applyAlignment="1">
      <alignment horizontal="left" vertical="top"/>
    </xf>
    <xf numFmtId="0" fontId="34" fillId="0" borderId="0" xfId="0" applyFont="1" applyAlignment="1">
      <alignment horizontal="center" vertical="center"/>
    </xf>
    <xf numFmtId="0" fontId="28" fillId="0" borderId="6" xfId="0" applyFont="1" applyBorder="1" applyAlignment="1">
      <alignment vertical="center" wrapText="1"/>
    </xf>
    <xf numFmtId="0" fontId="28" fillId="0" borderId="19" xfId="0" applyFont="1" applyBorder="1" applyAlignment="1">
      <alignment vertical="center" wrapText="1"/>
    </xf>
    <xf numFmtId="0" fontId="28" fillId="0" borderId="18" xfId="0" applyFont="1" applyBorder="1" applyAlignment="1">
      <alignment vertical="center" wrapText="1"/>
    </xf>
    <xf numFmtId="0" fontId="35" fillId="0" borderId="0" xfId="0" applyFont="1" applyAlignment="1">
      <alignment vertical="top"/>
    </xf>
    <xf numFmtId="0" fontId="39" fillId="0" borderId="0" xfId="0" applyFont="1" applyAlignment="1">
      <alignment vertical="top"/>
    </xf>
    <xf numFmtId="3" fontId="28" fillId="0" borderId="18" xfId="0" applyNumberFormat="1" applyFont="1" applyBorder="1" applyAlignment="1">
      <alignment horizontal="center" vertical="center" wrapText="1"/>
    </xf>
    <xf numFmtId="0" fontId="28" fillId="0" borderId="36" xfId="0" applyFont="1" applyBorder="1" applyAlignment="1">
      <alignment vertical="center" wrapText="1"/>
    </xf>
    <xf numFmtId="0" fontId="28" fillId="0" borderId="39" xfId="0" applyFont="1" applyBorder="1" applyAlignment="1">
      <alignment vertical="center" wrapText="1"/>
    </xf>
    <xf numFmtId="3" fontId="28" fillId="0" borderId="39" xfId="0" applyNumberFormat="1" applyFont="1" applyBorder="1" applyAlignment="1">
      <alignment horizontal="center" vertical="center" wrapText="1"/>
    </xf>
    <xf numFmtId="0" fontId="28" fillId="0" borderId="41" xfId="0" applyFont="1" applyBorder="1" applyAlignment="1">
      <alignment horizontal="center" vertical="center" wrapText="1"/>
    </xf>
    <xf numFmtId="0" fontId="28" fillId="0" borderId="41" xfId="0" applyFont="1" applyBorder="1" applyAlignment="1">
      <alignment vertical="center" wrapText="1"/>
    </xf>
    <xf numFmtId="0" fontId="28" fillId="0" borderId="41" xfId="0" applyFont="1" applyBorder="1" applyAlignment="1">
      <alignment horizontal="center" vertical="center"/>
    </xf>
    <xf numFmtId="0" fontId="28" fillId="0" borderId="0" xfId="0" applyFont="1" applyAlignment="1">
      <alignment vertical="top"/>
    </xf>
    <xf numFmtId="0" fontId="33" fillId="0" borderId="16" xfId="0" applyFont="1" applyBorder="1" applyAlignment="1">
      <alignment horizontal="center" vertical="center"/>
    </xf>
    <xf numFmtId="3" fontId="26" fillId="0" borderId="16" xfId="0" applyNumberFormat="1" applyFont="1" applyBorder="1" applyAlignment="1">
      <alignment horizontal="center" vertical="center" wrapText="1"/>
    </xf>
    <xf numFmtId="164" fontId="26" fillId="0" borderId="21" xfId="0" applyNumberFormat="1" applyFont="1" applyBorder="1" applyAlignment="1">
      <alignment horizontal="center" vertical="center" wrapText="1"/>
    </xf>
    <xf numFmtId="0" fontId="30" fillId="0" borderId="0" xfId="0" applyFont="1" applyAlignment="1">
      <alignment horizontal="left" vertical="top"/>
    </xf>
    <xf numFmtId="0" fontId="30" fillId="0" borderId="0" xfId="0" applyFont="1" applyAlignment="1">
      <alignment horizontal="center" vertical="center"/>
    </xf>
    <xf numFmtId="0" fontId="33" fillId="0" borderId="41" xfId="0" applyFont="1" applyBorder="1" applyAlignment="1">
      <alignment horizontal="center" vertical="center"/>
    </xf>
    <xf numFmtId="3" fontId="26" fillId="0" borderId="41" xfId="0" applyNumberFormat="1" applyFont="1" applyBorder="1" applyAlignment="1">
      <alignment horizontal="center" vertical="center" wrapText="1"/>
    </xf>
    <xf numFmtId="164" fontId="26" fillId="2" borderId="41" xfId="0" applyNumberFormat="1" applyFont="1" applyFill="1" applyBorder="1" applyAlignment="1">
      <alignment horizontal="center" vertical="center" wrapText="1"/>
    </xf>
    <xf numFmtId="164" fontId="26" fillId="0" borderId="41" xfId="0" applyNumberFormat="1" applyFont="1" applyBorder="1" applyAlignment="1">
      <alignment horizontal="center" vertical="center" wrapText="1"/>
    </xf>
    <xf numFmtId="0" fontId="26" fillId="0" borderId="41" xfId="0" applyFont="1" applyBorder="1" applyAlignment="1">
      <alignment horizontal="center" vertical="center"/>
    </xf>
    <xf numFmtId="0" fontId="28" fillId="0" borderId="41" xfId="0" applyFont="1" applyBorder="1" applyAlignment="1">
      <alignment vertical="center"/>
    </xf>
    <xf numFmtId="0" fontId="30" fillId="0" borderId="0" xfId="0" applyFont="1" applyAlignment="1">
      <alignment horizontal="center" vertical="center" wrapText="1"/>
    </xf>
    <xf numFmtId="0" fontId="36" fillId="11" borderId="17" xfId="0" applyFont="1" applyFill="1" applyBorder="1" applyAlignment="1">
      <alignment vertical="center"/>
    </xf>
    <xf numFmtId="164" fontId="26" fillId="2" borderId="21" xfId="0" applyNumberFormat="1" applyFont="1" applyFill="1" applyBorder="1" applyAlignment="1">
      <alignment horizontal="center" vertical="center" wrapText="1"/>
    </xf>
    <xf numFmtId="0" fontId="40" fillId="0" borderId="0" xfId="0" applyFont="1" applyAlignment="1">
      <alignment horizontal="center" vertical="center"/>
    </xf>
    <xf numFmtId="0" fontId="41" fillId="0" borderId="0" xfId="0" applyFont="1" applyAlignment="1">
      <alignment vertical="top"/>
    </xf>
    <xf numFmtId="0" fontId="40" fillId="0" borderId="0" xfId="0" applyFont="1" applyAlignment="1">
      <alignment horizontal="left" vertical="top"/>
    </xf>
    <xf numFmtId="164" fontId="31" fillId="0" borderId="0" xfId="0" applyNumberFormat="1" applyFont="1" applyAlignment="1">
      <alignment horizontal="right" vertical="center"/>
    </xf>
    <xf numFmtId="164" fontId="12" fillId="4" borderId="17" xfId="0" applyNumberFormat="1" applyFont="1" applyFill="1" applyBorder="1" applyAlignment="1">
      <alignment vertical="center"/>
    </xf>
    <xf numFmtId="164" fontId="12" fillId="0" borderId="0" xfId="0" applyNumberFormat="1" applyFont="1" applyAlignment="1">
      <alignment vertical="center"/>
    </xf>
    <xf numFmtId="164" fontId="12" fillId="0" borderId="0" xfId="0" applyNumberFormat="1" applyFont="1" applyAlignment="1">
      <alignment horizontal="right" vertical="center"/>
    </xf>
    <xf numFmtId="0" fontId="0" fillId="0" borderId="0" xfId="0" applyFont="1" applyAlignment="1">
      <alignment horizontal="left" vertical="top" wrapText="1"/>
    </xf>
    <xf numFmtId="1" fontId="27" fillId="0" borderId="12" xfId="0" applyNumberFormat="1" applyFont="1" applyBorder="1" applyAlignment="1">
      <alignment horizontal="center" vertical="center" shrinkToFit="1"/>
    </xf>
    <xf numFmtId="0" fontId="27" fillId="0" borderId="12" xfId="0" applyFont="1" applyBorder="1" applyAlignment="1">
      <alignment vertical="center" wrapText="1"/>
    </xf>
    <xf numFmtId="0" fontId="28" fillId="0" borderId="12" xfId="0" applyFont="1" applyBorder="1" applyAlignment="1">
      <alignment vertical="center" wrapText="1"/>
    </xf>
    <xf numFmtId="0" fontId="43" fillId="0" borderId="12" xfId="0" applyFont="1" applyBorder="1" applyAlignment="1">
      <alignment horizontal="left" vertical="center" wrapText="1"/>
    </xf>
    <xf numFmtId="1" fontId="33" fillId="0" borderId="14" xfId="0" applyNumberFormat="1" applyFont="1" applyBorder="1" applyAlignment="1">
      <alignment horizontal="center" vertical="center" shrinkToFit="1"/>
    </xf>
    <xf numFmtId="1" fontId="33" fillId="0" borderId="12" xfId="0" applyNumberFormat="1" applyFont="1" applyBorder="1" applyAlignment="1">
      <alignment horizontal="center" vertical="center" shrinkToFit="1"/>
    </xf>
    <xf numFmtId="1" fontId="38" fillId="0" borderId="12" xfId="0" applyNumberFormat="1" applyFont="1" applyBorder="1" applyAlignment="1">
      <alignment horizontal="center" vertical="center" shrinkToFit="1"/>
    </xf>
    <xf numFmtId="0" fontId="38" fillId="0" borderId="33" xfId="0" applyFont="1" applyBorder="1" applyAlignment="1">
      <alignment horizontal="center" vertical="center" wrapText="1"/>
    </xf>
    <xf numFmtId="0" fontId="38" fillId="0" borderId="12" xfId="0" applyFont="1" applyBorder="1" applyAlignment="1">
      <alignment horizontal="center" vertical="center" wrapText="1"/>
    </xf>
    <xf numFmtId="0" fontId="38" fillId="9" borderId="34" xfId="0" applyFont="1" applyFill="1" applyBorder="1" applyAlignment="1">
      <alignment horizontal="center" wrapText="1"/>
    </xf>
    <xf numFmtId="0" fontId="38" fillId="9" borderId="12" xfId="0" applyFont="1" applyFill="1" applyBorder="1" applyAlignment="1">
      <alignment horizontal="center" vertical="center" wrapText="1"/>
    </xf>
    <xf numFmtId="164" fontId="38" fillId="9" borderId="12" xfId="0" applyNumberFormat="1" applyFont="1" applyFill="1" applyBorder="1" applyAlignment="1">
      <alignment horizontal="center" vertical="center" wrapText="1"/>
    </xf>
    <xf numFmtId="164" fontId="38" fillId="9" borderId="13" xfId="0" applyNumberFormat="1" applyFont="1" applyFill="1" applyBorder="1" applyAlignment="1">
      <alignment horizontal="center" vertical="center" wrapText="1"/>
    </xf>
    <xf numFmtId="164" fontId="33" fillId="0" borderId="12" xfId="0" applyNumberFormat="1" applyFont="1" applyBorder="1" applyAlignment="1">
      <alignment horizontal="center" vertical="center"/>
    </xf>
    <xf numFmtId="0" fontId="28" fillId="0" borderId="33" xfId="0" applyFont="1" applyBorder="1" applyAlignment="1">
      <alignment horizontal="left" vertical="center" wrapText="1"/>
    </xf>
    <xf numFmtId="164" fontId="28" fillId="0" borderId="12" xfId="0" applyNumberFormat="1" applyFont="1" applyBorder="1" applyAlignment="1">
      <alignment horizontal="center" vertical="center" wrapText="1"/>
    </xf>
    <xf numFmtId="164" fontId="28" fillId="0" borderId="4" xfId="0" applyNumberFormat="1" applyFont="1" applyBorder="1" applyAlignment="1">
      <alignment horizontal="center" vertical="center" wrapText="1"/>
    </xf>
    <xf numFmtId="0" fontId="28" fillId="9" borderId="12" xfId="0" applyFont="1" applyFill="1" applyBorder="1" applyAlignment="1">
      <alignment horizontal="center" vertical="center" wrapText="1"/>
    </xf>
    <xf numFmtId="0" fontId="28" fillId="9" borderId="13" xfId="0" applyFont="1" applyFill="1" applyBorder="1" applyAlignment="1">
      <alignment horizontal="center" vertical="center" wrapText="1"/>
    </xf>
    <xf numFmtId="0" fontId="33" fillId="0" borderId="12" xfId="0" applyFont="1" applyBorder="1" applyAlignment="1">
      <alignment horizontal="left"/>
    </xf>
    <xf numFmtId="0" fontId="28" fillId="0" borderId="33" xfId="0" applyFont="1" applyBorder="1" applyAlignment="1">
      <alignment horizontal="left" vertical="top" wrapText="1"/>
    </xf>
    <xf numFmtId="0" fontId="28" fillId="0" borderId="34" xfId="0" applyFont="1" applyBorder="1" applyAlignment="1">
      <alignment horizontal="left" vertical="top" wrapText="1"/>
    </xf>
    <xf numFmtId="164" fontId="28" fillId="0" borderId="12" xfId="0" applyNumberFormat="1" applyFont="1" applyFill="1" applyBorder="1" applyAlignment="1">
      <alignment horizontal="center" vertical="center" wrapText="1"/>
    </xf>
    <xf numFmtId="164" fontId="28" fillId="0" borderId="13" xfId="0" applyNumberFormat="1" applyFont="1" applyFill="1" applyBorder="1" applyAlignment="1">
      <alignment horizontal="center" vertical="center" wrapText="1"/>
    </xf>
    <xf numFmtId="164" fontId="28" fillId="9" borderId="12" xfId="0" applyNumberFormat="1" applyFont="1" applyFill="1" applyBorder="1" applyAlignment="1">
      <alignment horizontal="center" vertical="center" wrapText="1"/>
    </xf>
    <xf numFmtId="164" fontId="28" fillId="9" borderId="13" xfId="0" applyNumberFormat="1" applyFont="1" applyFill="1" applyBorder="1" applyAlignment="1">
      <alignment horizontal="center" vertical="center" wrapText="1"/>
    </xf>
    <xf numFmtId="0" fontId="33" fillId="9" borderId="34" xfId="0" applyFont="1" applyFill="1" applyBorder="1" applyAlignment="1">
      <alignment horizontal="center" wrapText="1"/>
    </xf>
    <xf numFmtId="0" fontId="33" fillId="9" borderId="12" xfId="0" applyFont="1" applyFill="1" applyBorder="1" applyAlignment="1">
      <alignment horizontal="center" vertical="center" wrapText="1"/>
    </xf>
    <xf numFmtId="164" fontId="26" fillId="9" borderId="12" xfId="0" applyNumberFormat="1" applyFont="1" applyFill="1" applyBorder="1" applyAlignment="1">
      <alignment horizontal="center" vertical="center" wrapText="1"/>
    </xf>
    <xf numFmtId="164" fontId="26" fillId="9" borderId="13" xfId="0" applyNumberFormat="1" applyFont="1" applyFill="1" applyBorder="1" applyAlignment="1">
      <alignment horizontal="center" vertical="center" wrapText="1"/>
    </xf>
    <xf numFmtId="0" fontId="38" fillId="9" borderId="35" xfId="0" applyFont="1" applyFill="1" applyBorder="1" applyAlignment="1">
      <alignment horizontal="center" wrapText="1"/>
    </xf>
    <xf numFmtId="0" fontId="38" fillId="9" borderId="16" xfId="0" applyFont="1" applyFill="1" applyBorder="1" applyAlignment="1">
      <alignment horizontal="center" vertical="center" wrapText="1"/>
    </xf>
    <xf numFmtId="164" fontId="28" fillId="9" borderId="16" xfId="0" applyNumberFormat="1" applyFont="1" applyFill="1" applyBorder="1" applyAlignment="1">
      <alignment horizontal="center" vertical="center" wrapText="1"/>
    </xf>
    <xf numFmtId="164" fontId="28" fillId="9" borderId="15" xfId="0" applyNumberFormat="1" applyFont="1" applyFill="1" applyBorder="1" applyAlignment="1">
      <alignment horizontal="center" vertical="center" wrapText="1"/>
    </xf>
    <xf numFmtId="0" fontId="28" fillId="3" borderId="12" xfId="0" applyFont="1" applyFill="1" applyBorder="1" applyAlignment="1">
      <alignment horizontal="left" vertical="center" wrapText="1"/>
    </xf>
    <xf numFmtId="0" fontId="38" fillId="3" borderId="12" xfId="0" applyFont="1" applyFill="1" applyBorder="1" applyAlignment="1">
      <alignment horizontal="center" vertical="center" wrapText="1"/>
    </xf>
    <xf numFmtId="164" fontId="28" fillId="3" borderId="12" xfId="0" applyNumberFormat="1" applyFont="1" applyFill="1" applyBorder="1" applyAlignment="1">
      <alignment horizontal="center" vertical="center" wrapText="1"/>
    </xf>
    <xf numFmtId="0" fontId="38" fillId="10" borderId="40" xfId="0" applyFont="1" applyFill="1" applyBorder="1" applyAlignment="1">
      <alignment horizontal="center" vertical="center" wrapText="1"/>
    </xf>
    <xf numFmtId="0" fontId="38" fillId="10" borderId="12" xfId="0" applyFont="1" applyFill="1" applyBorder="1" applyAlignment="1">
      <alignment horizontal="center" vertical="center" wrapText="1"/>
    </xf>
    <xf numFmtId="164" fontId="28" fillId="10" borderId="12" xfId="0" applyNumberFormat="1" applyFont="1" applyFill="1" applyBorder="1" applyAlignment="1">
      <alignment horizontal="center" vertical="center" wrapText="1"/>
    </xf>
    <xf numFmtId="0" fontId="28" fillId="0" borderId="24" xfId="0" applyFont="1" applyBorder="1" applyAlignment="1">
      <alignment horizontal="left" vertical="center" wrapText="1"/>
    </xf>
    <xf numFmtId="7" fontId="28" fillId="0" borderId="12" xfId="0" applyNumberFormat="1" applyFont="1" applyBorder="1" applyAlignment="1">
      <alignment horizontal="center" vertical="center" wrapText="1"/>
    </xf>
    <xf numFmtId="0" fontId="26" fillId="0" borderId="0" xfId="0" applyFont="1" applyAlignment="1">
      <alignment horizontal="left"/>
    </xf>
    <xf numFmtId="0" fontId="33" fillId="0" borderId="0" xfId="0" applyFont="1" applyAlignment="1">
      <alignment horizontal="center" vertical="center"/>
    </xf>
    <xf numFmtId="164" fontId="33" fillId="4" borderId="12" xfId="0" applyNumberFormat="1" applyFont="1" applyFill="1" applyBorder="1" applyAlignment="1">
      <alignment horizontal="center" vertical="center"/>
    </xf>
    <xf numFmtId="0" fontId="46" fillId="0" borderId="17" xfId="3" applyFont="1" applyFill="1" applyAlignment="1">
      <alignment horizontal="center" vertical="center"/>
    </xf>
    <xf numFmtId="0" fontId="46" fillId="0" borderId="0" xfId="0" applyFont="1" applyFill="1" applyAlignment="1">
      <alignment vertical="center"/>
    </xf>
    <xf numFmtId="0" fontId="46" fillId="0" borderId="17" xfId="3" applyFont="1" applyFill="1" applyAlignment="1">
      <alignment horizontal="center" vertical="center" wrapText="1"/>
    </xf>
    <xf numFmtId="0" fontId="46" fillId="0" borderId="12" xfId="0" applyFont="1" applyFill="1" applyBorder="1" applyAlignment="1">
      <alignment horizontal="center" vertical="center"/>
    </xf>
    <xf numFmtId="0" fontId="46" fillId="0" borderId="12" xfId="3" applyFont="1" applyFill="1" applyBorder="1" applyAlignment="1">
      <alignment horizontal="center" vertical="center"/>
    </xf>
    <xf numFmtId="14" fontId="47" fillId="0" borderId="12" xfId="0" applyNumberFormat="1" applyFont="1" applyFill="1" applyBorder="1" applyAlignment="1">
      <alignment horizontal="center" vertical="center"/>
    </xf>
    <xf numFmtId="0" fontId="46" fillId="0" borderId="12" xfId="3" applyFont="1" applyFill="1" applyBorder="1" applyAlignment="1">
      <alignment horizontal="center" vertical="center" wrapText="1"/>
    </xf>
    <xf numFmtId="44" fontId="47" fillId="0" borderId="12" xfId="1" applyFont="1" applyFill="1" applyBorder="1" applyAlignment="1">
      <alignment horizontal="center" vertical="center" wrapText="1"/>
    </xf>
    <xf numFmtId="0" fontId="46" fillId="0" borderId="17" xfId="3" applyFont="1" applyFill="1" applyAlignment="1">
      <alignment horizontal="left" vertical="center"/>
    </xf>
    <xf numFmtId="170" fontId="46" fillId="0" borderId="17" xfId="3" applyNumberFormat="1" applyFont="1" applyFill="1" applyAlignment="1">
      <alignment horizontal="center" vertical="center" wrapText="1"/>
    </xf>
    <xf numFmtId="49" fontId="46" fillId="0" borderId="12" xfId="3" applyNumberFormat="1" applyFont="1" applyFill="1" applyBorder="1" applyAlignment="1">
      <alignment horizontal="center" vertical="center" wrapText="1"/>
    </xf>
    <xf numFmtId="0" fontId="47" fillId="0" borderId="12" xfId="3" applyFont="1" applyFill="1" applyBorder="1" applyAlignment="1">
      <alignment horizontal="center" vertical="center"/>
    </xf>
    <xf numFmtId="170" fontId="47" fillId="0" borderId="12" xfId="3" applyNumberFormat="1" applyFont="1" applyFill="1" applyBorder="1" applyAlignment="1">
      <alignment horizontal="center" vertical="center" wrapText="1"/>
    </xf>
    <xf numFmtId="44" fontId="46" fillId="0" borderId="12" xfId="1" applyFont="1" applyFill="1" applyBorder="1" applyAlignment="1">
      <alignment horizontal="center" vertical="center"/>
    </xf>
    <xf numFmtId="44" fontId="46" fillId="0" borderId="0" xfId="1" applyFont="1" applyFill="1" applyAlignment="1">
      <alignment horizontal="center" vertical="center"/>
    </xf>
    <xf numFmtId="44" fontId="47" fillId="0" borderId="12" xfId="1" applyFont="1" applyFill="1" applyBorder="1" applyAlignment="1">
      <alignment horizontal="center" vertical="center"/>
    </xf>
    <xf numFmtId="44" fontId="25" fillId="0" borderId="12" xfId="1" applyFont="1" applyFill="1" applyBorder="1" applyAlignment="1">
      <alignment horizontal="center" vertical="center"/>
    </xf>
    <xf numFmtId="171" fontId="46" fillId="0" borderId="17" xfId="3" applyNumberFormat="1" applyFont="1" applyFill="1" applyAlignment="1">
      <alignment horizontal="center" vertical="center" wrapText="1"/>
    </xf>
    <xf numFmtId="0" fontId="47" fillId="0" borderId="12" xfId="0" applyFont="1" applyFill="1" applyBorder="1" applyAlignment="1">
      <alignment horizontal="center" vertical="center"/>
    </xf>
    <xf numFmtId="44" fontId="46" fillId="0" borderId="12" xfId="1" applyFont="1" applyFill="1" applyBorder="1" applyAlignment="1">
      <alignment horizontal="center" vertical="center" wrapText="1"/>
    </xf>
    <xf numFmtId="10" fontId="46" fillId="0" borderId="0" xfId="2" applyNumberFormat="1" applyFont="1" applyFill="1" applyAlignment="1">
      <alignment horizontal="center" vertical="center"/>
    </xf>
    <xf numFmtId="0" fontId="47" fillId="0" borderId="13" xfId="0" applyFont="1" applyFill="1" applyBorder="1" applyAlignment="1">
      <alignment horizontal="center" vertical="center"/>
    </xf>
    <xf numFmtId="0" fontId="47" fillId="0" borderId="38" xfId="0" applyFont="1" applyFill="1" applyBorder="1" applyAlignment="1">
      <alignment horizontal="center" vertical="center"/>
    </xf>
    <xf numFmtId="171" fontId="46" fillId="0" borderId="38" xfId="3" applyNumberFormat="1" applyFont="1" applyFill="1" applyBorder="1" applyAlignment="1">
      <alignment horizontal="center" vertical="center" wrapText="1"/>
    </xf>
    <xf numFmtId="0" fontId="46" fillId="0" borderId="13" xfId="0" applyFont="1" applyFill="1" applyBorder="1" applyAlignment="1">
      <alignment horizontal="center" vertical="center"/>
    </xf>
    <xf numFmtId="0" fontId="46" fillId="0" borderId="38" xfId="0" applyFont="1" applyFill="1" applyBorder="1" applyAlignment="1">
      <alignment horizontal="center" vertical="center"/>
    </xf>
    <xf numFmtId="170" fontId="46" fillId="0" borderId="38" xfId="3" applyNumberFormat="1" applyFont="1" applyFill="1" applyBorder="1" applyAlignment="1">
      <alignment horizontal="center" vertical="center"/>
    </xf>
    <xf numFmtId="0" fontId="47" fillId="0" borderId="0" xfId="0" applyFont="1" applyFill="1" applyAlignment="1">
      <alignment horizontal="center" vertical="center"/>
    </xf>
    <xf numFmtId="0" fontId="46" fillId="0" borderId="13" xfId="3" applyFont="1" applyFill="1" applyBorder="1" applyAlignment="1">
      <alignment horizontal="center" vertical="center"/>
    </xf>
    <xf numFmtId="0" fontId="46" fillId="0" borderId="38" xfId="3" applyFont="1" applyFill="1" applyBorder="1" applyAlignment="1">
      <alignment horizontal="center" vertical="center"/>
    </xf>
    <xf numFmtId="173" fontId="46" fillId="0" borderId="38" xfId="3" applyNumberFormat="1" applyFont="1" applyFill="1" applyBorder="1" applyAlignment="1">
      <alignment horizontal="center" vertical="center"/>
    </xf>
    <xf numFmtId="171" fontId="46" fillId="0" borderId="38" xfId="3" applyNumberFormat="1" applyFont="1" applyFill="1" applyBorder="1" applyAlignment="1">
      <alignment horizontal="center" vertical="center"/>
    </xf>
    <xf numFmtId="0" fontId="46" fillId="0" borderId="9" xfId="3" applyFont="1" applyFill="1" applyBorder="1" applyAlignment="1">
      <alignment horizontal="left" vertical="center"/>
    </xf>
    <xf numFmtId="10" fontId="46" fillId="0" borderId="38" xfId="0" applyNumberFormat="1" applyFont="1" applyFill="1" applyBorder="1" applyAlignment="1">
      <alignment horizontal="center" vertical="center"/>
    </xf>
    <xf numFmtId="10" fontId="46" fillId="0" borderId="17" xfId="3" applyNumberFormat="1" applyFont="1" applyFill="1" applyAlignment="1">
      <alignment horizontal="center" vertical="center"/>
    </xf>
    <xf numFmtId="2" fontId="46" fillId="0" borderId="38" xfId="3" applyNumberFormat="1" applyFont="1" applyFill="1" applyBorder="1" applyAlignment="1">
      <alignment horizontal="center" vertical="center"/>
    </xf>
    <xf numFmtId="170" fontId="46" fillId="0" borderId="12" xfId="3" applyNumberFormat="1" applyFont="1" applyFill="1" applyBorder="1" applyAlignment="1">
      <alignment horizontal="center" vertical="center" wrapText="1"/>
    </xf>
    <xf numFmtId="44" fontId="47" fillId="12" borderId="12" xfId="1" applyFont="1" applyFill="1" applyBorder="1" applyAlignment="1">
      <alignment horizontal="center" vertical="center" wrapText="1"/>
    </xf>
    <xf numFmtId="44" fontId="47" fillId="0" borderId="17" xfId="1" applyFont="1" applyFill="1" applyBorder="1" applyAlignment="1">
      <alignment horizontal="center" vertical="center" wrapText="1"/>
    </xf>
    <xf numFmtId="170" fontId="47" fillId="0" borderId="17" xfId="3" applyNumberFormat="1" applyFont="1" applyFill="1" applyAlignment="1">
      <alignment horizontal="center" vertical="center" wrapText="1"/>
    </xf>
    <xf numFmtId="0" fontId="46" fillId="0" borderId="0" xfId="0" applyFont="1" applyFill="1" applyAlignment="1">
      <alignment horizontal="left" vertical="center"/>
    </xf>
    <xf numFmtId="0" fontId="46" fillId="0" borderId="0" xfId="0" applyFont="1" applyFill="1" applyAlignment="1">
      <alignment horizontal="center" vertical="center"/>
    </xf>
    <xf numFmtId="170" fontId="46" fillId="0" borderId="17" xfId="3" applyNumberFormat="1" applyFont="1" applyFill="1" applyAlignment="1">
      <alignment horizontal="center" vertical="center"/>
    </xf>
    <xf numFmtId="0" fontId="47" fillId="13" borderId="12" xfId="0" applyFont="1" applyFill="1" applyBorder="1" applyAlignment="1">
      <alignment horizontal="center" vertical="center" wrapText="1"/>
    </xf>
    <xf numFmtId="0" fontId="0" fillId="13" borderId="0" xfId="0" applyFont="1" applyFill="1" applyAlignment="1">
      <alignment vertical="top"/>
    </xf>
    <xf numFmtId="0" fontId="44" fillId="13" borderId="0" xfId="0" applyFont="1" applyFill="1" applyAlignment="1">
      <alignment vertical="center"/>
    </xf>
    <xf numFmtId="0" fontId="46" fillId="13" borderId="17" xfId="3" applyFont="1" applyFill="1" applyAlignment="1">
      <alignment horizontal="center" vertical="center"/>
    </xf>
    <xf numFmtId="0" fontId="46" fillId="13" borderId="17" xfId="3" applyFont="1" applyFill="1" applyAlignment="1">
      <alignment horizontal="center" vertical="center" wrapText="1"/>
    </xf>
    <xf numFmtId="0" fontId="4" fillId="0" borderId="4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/>
    </xf>
    <xf numFmtId="0" fontId="2" fillId="0" borderId="6" xfId="0" applyFont="1" applyBorder="1" applyAlignment="1">
      <alignment horizontal="left" vertical="top"/>
    </xf>
    <xf numFmtId="0" fontId="1" fillId="2" borderId="1" xfId="0" applyFont="1" applyFill="1" applyBorder="1" applyAlignment="1">
      <alignment horizontal="center" vertical="top" wrapText="1"/>
    </xf>
    <xf numFmtId="0" fontId="2" fillId="0" borderId="2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top"/>
    </xf>
    <xf numFmtId="0" fontId="2" fillId="0" borderId="9" xfId="0" applyFont="1" applyBorder="1" applyAlignment="1">
      <alignment horizontal="left" vertical="top"/>
    </xf>
    <xf numFmtId="0" fontId="0" fillId="0" borderId="0" xfId="0" applyFont="1" applyAlignment="1">
      <alignment horizontal="left" vertical="top"/>
    </xf>
    <xf numFmtId="0" fontId="2" fillId="0" borderId="10" xfId="0" applyFont="1" applyBorder="1" applyAlignment="1">
      <alignment horizontal="left" vertical="top"/>
    </xf>
    <xf numFmtId="0" fontId="2" fillId="0" borderId="11" xfId="0" applyFont="1" applyBorder="1" applyAlignment="1">
      <alignment horizontal="left" vertical="top"/>
    </xf>
    <xf numFmtId="0" fontId="1" fillId="0" borderId="7" xfId="0" applyFont="1" applyBorder="1" applyAlignment="1">
      <alignment horizontal="center"/>
    </xf>
    <xf numFmtId="0" fontId="2" fillId="0" borderId="19" xfId="0" applyFont="1" applyBorder="1" applyAlignment="1">
      <alignment horizontal="left" vertical="top"/>
    </xf>
    <xf numFmtId="0" fontId="4" fillId="0" borderId="10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left" vertical="top"/>
    </xf>
    <xf numFmtId="0" fontId="24" fillId="0" borderId="4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38" xfId="0" applyFont="1" applyFill="1" applyBorder="1" applyAlignment="1">
      <alignment horizontal="center" vertical="center" wrapText="1"/>
    </xf>
    <xf numFmtId="0" fontId="7" fillId="0" borderId="39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left" vertical="center" wrapText="1"/>
    </xf>
    <xf numFmtId="0" fontId="7" fillId="2" borderId="38" xfId="0" applyFont="1" applyFill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left" vertical="top"/>
    </xf>
    <xf numFmtId="0" fontId="21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top"/>
    </xf>
    <xf numFmtId="0" fontId="4" fillId="0" borderId="10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0" xfId="0" applyFont="1" applyAlignment="1">
      <alignment horizontal="center" vertical="top" wrapText="1"/>
    </xf>
    <xf numFmtId="0" fontId="13" fillId="2" borderId="4" xfId="0" applyFont="1" applyFill="1" applyBorder="1" applyAlignment="1">
      <alignment horizontal="left" vertical="center" wrapText="1"/>
    </xf>
    <xf numFmtId="164" fontId="1" fillId="2" borderId="14" xfId="0" applyNumberFormat="1" applyFont="1" applyFill="1" applyBorder="1" applyAlignment="1">
      <alignment horizontal="center" vertical="center" wrapText="1"/>
    </xf>
    <xf numFmtId="0" fontId="2" fillId="0" borderId="20" xfId="0" applyFont="1" applyBorder="1" applyAlignment="1">
      <alignment horizontal="left" vertical="top"/>
    </xf>
    <xf numFmtId="0" fontId="2" fillId="0" borderId="21" xfId="0" applyFont="1" applyBorder="1" applyAlignment="1">
      <alignment horizontal="left" vertical="top"/>
    </xf>
    <xf numFmtId="10" fontId="1" fillId="2" borderId="14" xfId="0" applyNumberFormat="1" applyFont="1" applyFill="1" applyBorder="1" applyAlignment="1">
      <alignment horizontal="center" vertical="center" wrapText="1"/>
    </xf>
    <xf numFmtId="0" fontId="30" fillId="0" borderId="0" xfId="0" applyFont="1" applyAlignment="1">
      <alignment horizontal="right" vertical="top"/>
    </xf>
    <xf numFmtId="0" fontId="30" fillId="0" borderId="0" xfId="0" applyFont="1" applyAlignment="1">
      <alignment horizontal="right" vertical="center"/>
    </xf>
    <xf numFmtId="0" fontId="30" fillId="0" borderId="8" xfId="0" applyFont="1" applyBorder="1" applyAlignment="1">
      <alignment horizontal="right" vertical="center" wrapText="1"/>
    </xf>
    <xf numFmtId="0" fontId="17" fillId="0" borderId="8" xfId="0" applyFont="1" applyBorder="1" applyAlignment="1">
      <alignment horizontal="right" vertical="center" wrapText="1"/>
    </xf>
    <xf numFmtId="0" fontId="17" fillId="0" borderId="0" xfId="0" applyFont="1" applyAlignment="1">
      <alignment horizontal="right" vertical="top"/>
    </xf>
    <xf numFmtId="0" fontId="15" fillId="2" borderId="22" xfId="0" applyFont="1" applyFill="1" applyBorder="1" applyAlignment="1">
      <alignment horizontal="center" vertical="center" wrapText="1"/>
    </xf>
    <xf numFmtId="0" fontId="2" fillId="0" borderId="24" xfId="0" applyFont="1" applyBorder="1" applyAlignment="1">
      <alignment horizontal="left" vertical="top"/>
    </xf>
    <xf numFmtId="0" fontId="16" fillId="2" borderId="23" xfId="0" applyFont="1" applyFill="1" applyBorder="1" applyAlignment="1">
      <alignment horizontal="left" vertical="center" wrapText="1"/>
    </xf>
    <xf numFmtId="0" fontId="2" fillId="0" borderId="25" xfId="0" applyFont="1" applyBorder="1" applyAlignment="1">
      <alignment horizontal="left" vertical="top"/>
    </xf>
    <xf numFmtId="0" fontId="16" fillId="2" borderId="14" xfId="0" applyFont="1" applyFill="1" applyBorder="1" applyAlignment="1">
      <alignment horizontal="center" vertical="center" wrapText="1"/>
    </xf>
    <xf numFmtId="0" fontId="2" fillId="0" borderId="26" xfId="0" applyFont="1" applyBorder="1" applyAlignment="1">
      <alignment horizontal="left" vertical="top"/>
    </xf>
    <xf numFmtId="0" fontId="16" fillId="2" borderId="4" xfId="0" applyFont="1" applyFill="1" applyBorder="1" applyAlignment="1">
      <alignment horizontal="center" vertical="center" wrapText="1"/>
    </xf>
    <xf numFmtId="0" fontId="36" fillId="11" borderId="17" xfId="0" applyFont="1" applyFill="1" applyBorder="1" applyAlignment="1">
      <alignment horizontal="center" vertical="center"/>
    </xf>
    <xf numFmtId="0" fontId="13" fillId="8" borderId="1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left" vertical="top"/>
    </xf>
    <xf numFmtId="0" fontId="2" fillId="0" borderId="27" xfId="0" applyFont="1" applyBorder="1" applyAlignment="1">
      <alignment horizontal="left" vertical="top"/>
    </xf>
    <xf numFmtId="0" fontId="17" fillId="8" borderId="28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36" fillId="2" borderId="14" xfId="0" applyFont="1" applyFill="1" applyBorder="1" applyAlignment="1">
      <alignment horizontal="center" vertical="center" wrapText="1"/>
    </xf>
    <xf numFmtId="0" fontId="37" fillId="0" borderId="26" xfId="0" applyFont="1" applyBorder="1" applyAlignment="1">
      <alignment horizontal="center" vertical="top"/>
    </xf>
    <xf numFmtId="0" fontId="17" fillId="2" borderId="14" xfId="0" applyFont="1" applyFill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center" vertical="center" wrapText="1"/>
    </xf>
    <xf numFmtId="0" fontId="28" fillId="0" borderId="8" xfId="0" applyFont="1" applyBorder="1" applyAlignment="1">
      <alignment vertical="center" wrapText="1"/>
    </xf>
    <xf numFmtId="0" fontId="28" fillId="0" borderId="17" xfId="0" applyFont="1" applyBorder="1" applyAlignment="1">
      <alignment vertical="top"/>
    </xf>
    <xf numFmtId="0" fontId="28" fillId="0" borderId="37" xfId="0" applyFont="1" applyBorder="1" applyAlignment="1">
      <alignment vertical="top"/>
    </xf>
    <xf numFmtId="0" fontId="36" fillId="2" borderId="16" xfId="0" applyFont="1" applyFill="1" applyBorder="1" applyAlignment="1">
      <alignment horizontal="center" vertical="center" wrapText="1"/>
    </xf>
    <xf numFmtId="0" fontId="36" fillId="2" borderId="30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right" vertical="center"/>
    </xf>
    <xf numFmtId="0" fontId="42" fillId="2" borderId="23" xfId="0" applyFont="1" applyFill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top"/>
    </xf>
    <xf numFmtId="0" fontId="46" fillId="0" borderId="17" xfId="3" applyFont="1" applyFill="1" applyAlignment="1">
      <alignment horizontal="center" vertical="center"/>
    </xf>
    <xf numFmtId="0" fontId="46" fillId="0" borderId="17" xfId="3" applyFont="1" applyFill="1" applyAlignment="1">
      <alignment horizontal="center" vertical="center" wrapText="1"/>
    </xf>
    <xf numFmtId="0" fontId="46" fillId="0" borderId="12" xfId="0" applyFont="1" applyFill="1" applyBorder="1" applyAlignment="1">
      <alignment horizontal="left" vertical="center" wrapText="1"/>
    </xf>
    <xf numFmtId="0" fontId="47" fillId="0" borderId="12" xfId="3" applyFont="1" applyFill="1" applyBorder="1" applyAlignment="1">
      <alignment horizontal="left" vertical="center"/>
    </xf>
    <xf numFmtId="0" fontId="47" fillId="12" borderId="12" xfId="3" applyFont="1" applyFill="1" applyBorder="1" applyAlignment="1">
      <alignment horizontal="left" vertical="center"/>
    </xf>
    <xf numFmtId="0" fontId="47" fillId="0" borderId="12" xfId="3" applyFont="1" applyFill="1" applyBorder="1" applyAlignment="1">
      <alignment horizontal="center" vertical="center"/>
    </xf>
    <xf numFmtId="0" fontId="46" fillId="0" borderId="12" xfId="3" applyFont="1" applyFill="1" applyBorder="1" applyAlignment="1">
      <alignment horizontal="left" vertical="center"/>
    </xf>
    <xf numFmtId="10" fontId="46" fillId="0" borderId="12" xfId="0" applyNumberFormat="1" applyFont="1" applyFill="1" applyBorder="1" applyAlignment="1">
      <alignment horizontal="center" vertical="center"/>
    </xf>
    <xf numFmtId="10" fontId="47" fillId="0" borderId="12" xfId="0" applyNumberFormat="1" applyFont="1" applyFill="1" applyBorder="1" applyAlignment="1">
      <alignment horizontal="center" vertical="center"/>
    </xf>
    <xf numFmtId="0" fontId="47" fillId="0" borderId="13" xfId="0" applyFont="1" applyFill="1" applyBorder="1" applyAlignment="1">
      <alignment horizontal="center" vertical="center" wrapText="1"/>
    </xf>
    <xf numFmtId="0" fontId="47" fillId="0" borderId="38" xfId="0" applyFont="1" applyFill="1" applyBorder="1" applyAlignment="1">
      <alignment horizontal="center" vertical="center" wrapText="1"/>
    </xf>
    <xf numFmtId="0" fontId="47" fillId="0" borderId="39" xfId="0" applyFont="1" applyFill="1" applyBorder="1" applyAlignment="1">
      <alignment horizontal="center" vertical="center" wrapText="1"/>
    </xf>
    <xf numFmtId="0" fontId="46" fillId="0" borderId="12" xfId="0" applyFont="1" applyFill="1" applyBorder="1" applyAlignment="1">
      <alignment horizontal="left" vertical="center"/>
    </xf>
    <xf numFmtId="0" fontId="47" fillId="0" borderId="12" xfId="0" applyFont="1" applyFill="1" applyBorder="1" applyAlignment="1">
      <alignment horizontal="center" vertical="center" wrapText="1"/>
    </xf>
    <xf numFmtId="0" fontId="46" fillId="0" borderId="12" xfId="0" applyFont="1" applyFill="1" applyBorder="1" applyAlignment="1">
      <alignment vertical="center"/>
    </xf>
    <xf numFmtId="0" fontId="47" fillId="0" borderId="12" xfId="0" applyFont="1" applyFill="1" applyBorder="1" applyAlignment="1">
      <alignment horizontal="center" vertical="center"/>
    </xf>
    <xf numFmtId="0" fontId="47" fillId="0" borderId="13" xfId="0" applyFont="1" applyFill="1" applyBorder="1" applyAlignment="1">
      <alignment horizontal="left" vertical="center" wrapText="1"/>
    </xf>
    <xf numFmtId="0" fontId="47" fillId="0" borderId="38" xfId="0" applyFont="1" applyFill="1" applyBorder="1" applyAlignment="1">
      <alignment horizontal="left" vertical="center" wrapText="1"/>
    </xf>
    <xf numFmtId="0" fontId="47" fillId="0" borderId="39" xfId="0" applyFont="1" applyFill="1" applyBorder="1" applyAlignment="1">
      <alignment horizontal="left" vertical="center" wrapText="1"/>
    </xf>
    <xf numFmtId="0" fontId="47" fillId="0" borderId="12" xfId="0" applyFont="1" applyFill="1" applyBorder="1" applyAlignment="1">
      <alignment horizontal="left" vertical="center"/>
    </xf>
    <xf numFmtId="172" fontId="46" fillId="0" borderId="9" xfId="3" applyNumberFormat="1" applyFont="1" applyFill="1" applyBorder="1" applyAlignment="1">
      <alignment horizontal="left" vertical="center"/>
    </xf>
    <xf numFmtId="172" fontId="46" fillId="0" borderId="17" xfId="3" applyNumberFormat="1" applyFont="1" applyFill="1" applyAlignment="1">
      <alignment horizontal="left" vertical="center"/>
    </xf>
    <xf numFmtId="0" fontId="47" fillId="0" borderId="12" xfId="0" applyFont="1" applyFill="1" applyBorder="1" applyAlignment="1">
      <alignment horizontal="left" vertical="center" wrapText="1"/>
    </xf>
    <xf numFmtId="0" fontId="46" fillId="0" borderId="9" xfId="3" applyFont="1" applyFill="1" applyBorder="1" applyAlignment="1">
      <alignment horizontal="left" vertical="center"/>
    </xf>
    <xf numFmtId="0" fontId="46" fillId="0" borderId="17" xfId="3" applyFont="1" applyFill="1" applyAlignment="1">
      <alignment horizontal="left" vertical="center"/>
    </xf>
    <xf numFmtId="0" fontId="44" fillId="13" borderId="0" xfId="0" applyFont="1" applyFill="1" applyAlignment="1">
      <alignment horizontal="center" vertical="center"/>
    </xf>
    <xf numFmtId="0" fontId="47" fillId="0" borderId="17" xfId="3" applyFont="1" applyFill="1" applyAlignment="1">
      <alignment horizontal="center" vertical="center" wrapText="1"/>
    </xf>
    <xf numFmtId="0" fontId="47" fillId="13" borderId="12" xfId="3" applyFont="1" applyFill="1" applyBorder="1" applyAlignment="1">
      <alignment horizontal="center" vertical="center"/>
    </xf>
    <xf numFmtId="0" fontId="46" fillId="0" borderId="12" xfId="3" applyFont="1" applyFill="1" applyBorder="1" applyAlignment="1">
      <alignment horizontal="left" vertical="center" wrapText="1"/>
    </xf>
    <xf numFmtId="0" fontId="46" fillId="0" borderId="12" xfId="0" applyFont="1" applyFill="1" applyBorder="1" applyAlignment="1">
      <alignment horizontal="center" vertical="center" wrapText="1"/>
    </xf>
    <xf numFmtId="0" fontId="47" fillId="0" borderId="13" xfId="0" applyFont="1" applyFill="1" applyBorder="1" applyAlignment="1" applyProtection="1">
      <alignment horizontal="center" vertical="center" wrapText="1"/>
      <protection locked="0"/>
    </xf>
    <xf numFmtId="0" fontId="47" fillId="0" borderId="38" xfId="0" applyFont="1" applyFill="1" applyBorder="1" applyAlignment="1" applyProtection="1">
      <alignment horizontal="center" vertical="center" wrapText="1"/>
      <protection locked="0"/>
    </xf>
    <xf numFmtId="0" fontId="47" fillId="0" borderId="39" xfId="0" applyFont="1" applyFill="1" applyBorder="1" applyAlignment="1" applyProtection="1">
      <alignment horizontal="center" vertical="center" wrapText="1"/>
      <protection locked="0"/>
    </xf>
    <xf numFmtId="0" fontId="46" fillId="0" borderId="13" xfId="0" applyFont="1" applyFill="1" applyBorder="1" applyAlignment="1">
      <alignment horizontal="center" vertical="center"/>
    </xf>
    <xf numFmtId="0" fontId="46" fillId="0" borderId="38" xfId="0" applyFont="1" applyFill="1" applyBorder="1" applyAlignment="1">
      <alignment horizontal="center" vertical="center"/>
    </xf>
    <xf numFmtId="0" fontId="47" fillId="0" borderId="12" xfId="0" applyFont="1" applyFill="1" applyBorder="1" applyAlignment="1">
      <alignment horizontal="left" vertical="center" shrinkToFit="1"/>
    </xf>
    <xf numFmtId="0" fontId="46" fillId="0" borderId="13" xfId="0" applyFont="1" applyFill="1" applyBorder="1" applyAlignment="1">
      <alignment vertical="center"/>
    </xf>
    <xf numFmtId="0" fontId="48" fillId="0" borderId="12" xfId="0" applyFont="1" applyBorder="1" applyAlignment="1">
      <alignment horizontal="center" vertical="center" wrapText="1"/>
    </xf>
    <xf numFmtId="0" fontId="48" fillId="3" borderId="12" xfId="0" applyFont="1" applyFill="1" applyBorder="1" applyAlignment="1">
      <alignment horizontal="center" vertical="center" wrapText="1"/>
    </xf>
    <xf numFmtId="0" fontId="49" fillId="2" borderId="4" xfId="0" applyFont="1" applyFill="1" applyBorder="1" applyAlignment="1">
      <alignment horizontal="left" vertical="center" wrapText="1"/>
    </xf>
  </cellXfs>
  <cellStyles count="4">
    <cellStyle name="Excel Built-in Excel Built-in Excel Built-in Excel Built-in Excel Built-in Excel Built-in Excel Built-in Excel Built-in Excel Built-in Normal" xfId="3"/>
    <cellStyle name="Moeda" xfId="1" builtinId="4"/>
    <cellStyle name="Normal" xfId="0" builtinId="0"/>
    <cellStyle name="Porcentagem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customschemas.google.com/relationships/workbookmetadata" Target="metadata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30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9</xdr:row>
      <xdr:rowOff>28575</xdr:rowOff>
    </xdr:from>
    <xdr:ext cx="28575" cy="57150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9</xdr:row>
      <xdr:rowOff>28575</xdr:rowOff>
    </xdr:from>
    <xdr:ext cx="28575" cy="57150"/>
    <xdr:pic>
      <xdr:nvPicPr>
        <xdr:cNvPr id="3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001"/>
  <sheetViews>
    <sheetView tabSelected="1" topLeftCell="A10" zoomScale="110" zoomScaleNormal="110" workbookViewId="0">
      <selection activeCell="A18" sqref="A18:G18"/>
    </sheetView>
  </sheetViews>
  <sheetFormatPr defaultColWidth="14.5" defaultRowHeight="15" customHeight="1" x14ac:dyDescent="0.2"/>
  <cols>
    <col min="1" max="4" width="15.83203125" customWidth="1"/>
    <col min="5" max="5" width="21.83203125" customWidth="1"/>
    <col min="6" max="6" width="17.1640625" customWidth="1"/>
    <col min="7" max="7" width="25.5" customWidth="1"/>
    <col min="8" max="8" width="31.5" customWidth="1"/>
    <col min="9" max="9" width="17.33203125" hidden="1" customWidth="1"/>
    <col min="10" max="10" width="13.33203125" hidden="1" customWidth="1"/>
    <col min="11" max="11" width="21.6640625" hidden="1" customWidth="1"/>
    <col min="12" max="12" width="0.6640625" hidden="1" customWidth="1"/>
    <col min="13" max="13" width="13.83203125" hidden="1" customWidth="1"/>
    <col min="14" max="14" width="16.33203125" hidden="1" customWidth="1"/>
    <col min="15" max="15" width="9.83203125" customWidth="1"/>
    <col min="16" max="26" width="8.6640625" customWidth="1"/>
  </cols>
  <sheetData>
    <row r="1" spans="1:16" ht="26.25" customHeight="1" x14ac:dyDescent="0.2">
      <c r="M1" s="1"/>
    </row>
    <row r="2" spans="1:16" ht="31.5" customHeight="1" x14ac:dyDescent="0.2">
      <c r="A2" s="237" t="s">
        <v>0</v>
      </c>
      <c r="B2" s="238"/>
      <c r="C2" s="238"/>
      <c r="D2" s="238"/>
      <c r="E2" s="238"/>
      <c r="F2" s="238"/>
      <c r="G2" s="238"/>
      <c r="H2" s="239"/>
      <c r="M2" s="1"/>
    </row>
    <row r="3" spans="1:16" ht="14.25" customHeight="1" x14ac:dyDescent="0.2">
      <c r="A3" s="240" t="s">
        <v>1</v>
      </c>
      <c r="B3" s="235"/>
      <c r="C3" s="235"/>
      <c r="D3" s="235"/>
      <c r="E3" s="235"/>
      <c r="F3" s="235"/>
      <c r="G3" s="235"/>
      <c r="H3" s="236"/>
      <c r="M3" s="1"/>
    </row>
    <row r="4" spans="1:16" ht="15" customHeight="1" x14ac:dyDescent="0.2">
      <c r="A4" s="241" t="s">
        <v>150</v>
      </c>
      <c r="B4" s="242"/>
      <c r="C4" s="242"/>
      <c r="D4" s="242"/>
      <c r="E4" s="242"/>
      <c r="F4" s="234" t="s">
        <v>2</v>
      </c>
      <c r="G4" s="235"/>
      <c r="H4" s="236"/>
      <c r="J4" s="2"/>
      <c r="K4" s="2"/>
      <c r="L4" s="3"/>
      <c r="M4" s="1"/>
    </row>
    <row r="5" spans="1:16" ht="12.75" customHeight="1" x14ac:dyDescent="0.2">
      <c r="A5" s="243"/>
      <c r="B5" s="244"/>
      <c r="C5" s="244"/>
      <c r="D5" s="244"/>
      <c r="E5" s="244"/>
      <c r="F5" s="234" t="s">
        <v>3</v>
      </c>
      <c r="G5" s="235"/>
      <c r="H5" s="236"/>
      <c r="J5" s="4"/>
      <c r="K5" s="4"/>
      <c r="L5" s="4"/>
      <c r="M5" s="5"/>
      <c r="N5" s="1"/>
      <c r="O5" s="1"/>
    </row>
    <row r="6" spans="1:16" ht="12.75" customHeight="1" x14ac:dyDescent="0.2">
      <c r="A6" s="243"/>
      <c r="B6" s="244"/>
      <c r="C6" s="244"/>
      <c r="D6" s="244"/>
      <c r="E6" s="244"/>
      <c r="F6" s="234" t="s">
        <v>4</v>
      </c>
      <c r="G6" s="235"/>
      <c r="H6" s="236"/>
      <c r="I6" s="6"/>
      <c r="J6" s="7"/>
      <c r="K6" s="7"/>
      <c r="L6" s="7"/>
      <c r="M6" s="8"/>
      <c r="N6" s="9"/>
      <c r="O6" s="9"/>
    </row>
    <row r="7" spans="1:16" ht="12.75" customHeight="1" x14ac:dyDescent="0.2">
      <c r="A7" s="243"/>
      <c r="B7" s="244"/>
      <c r="C7" s="244"/>
      <c r="D7" s="244"/>
      <c r="E7" s="244"/>
      <c r="F7" s="234" t="s">
        <v>5</v>
      </c>
      <c r="G7" s="235"/>
      <c r="H7" s="236"/>
      <c r="I7" s="6"/>
      <c r="J7" s="7"/>
      <c r="K7" s="7"/>
      <c r="L7" s="7"/>
      <c r="M7" s="8"/>
      <c r="N7" s="9"/>
      <c r="O7" s="9"/>
    </row>
    <row r="8" spans="1:16" ht="15.75" customHeight="1" x14ac:dyDescent="0.2">
      <c r="A8" s="243"/>
      <c r="B8" s="244"/>
      <c r="C8" s="244"/>
      <c r="D8" s="244"/>
      <c r="E8" s="244"/>
      <c r="F8" s="234" t="s">
        <v>6</v>
      </c>
      <c r="G8" s="235"/>
      <c r="H8" s="236"/>
      <c r="I8" s="6"/>
      <c r="J8" s="7"/>
      <c r="K8" s="7"/>
      <c r="L8" s="7"/>
      <c r="M8" s="8"/>
      <c r="N8" s="9"/>
      <c r="O8" s="9"/>
    </row>
    <row r="9" spans="1:16" ht="15.75" customHeight="1" x14ac:dyDescent="0.2">
      <c r="A9" s="245"/>
      <c r="B9" s="246"/>
      <c r="C9" s="246"/>
      <c r="D9" s="246"/>
      <c r="E9" s="246"/>
      <c r="F9" s="234" t="s">
        <v>7</v>
      </c>
      <c r="G9" s="235"/>
      <c r="H9" s="236"/>
      <c r="L9" s="10"/>
      <c r="M9" s="1"/>
      <c r="N9" s="9"/>
      <c r="O9" s="9"/>
    </row>
    <row r="10" spans="1:16" ht="12.75" customHeight="1" x14ac:dyDescent="0.2">
      <c r="A10" s="240" t="s">
        <v>8</v>
      </c>
      <c r="B10" s="235"/>
      <c r="C10" s="235"/>
      <c r="D10" s="235"/>
      <c r="E10" s="235"/>
      <c r="F10" s="235"/>
      <c r="G10" s="235"/>
      <c r="H10" s="236"/>
      <c r="M10" s="1"/>
    </row>
    <row r="11" spans="1:16" ht="94.5" customHeight="1" x14ac:dyDescent="0.2">
      <c r="A11" s="251" t="s">
        <v>175</v>
      </c>
      <c r="B11" s="235"/>
      <c r="C11" s="235"/>
      <c r="D11" s="235"/>
      <c r="E11" s="235"/>
      <c r="F11" s="235"/>
      <c r="G11" s="235"/>
      <c r="H11" s="236"/>
      <c r="M11" s="1"/>
    </row>
    <row r="12" spans="1:16" ht="12.75" customHeight="1" x14ac:dyDescent="0.2">
      <c r="A12" s="252" t="s">
        <v>9</v>
      </c>
      <c r="B12" s="235"/>
      <c r="C12" s="235"/>
      <c r="D12" s="235"/>
      <c r="E12" s="235"/>
      <c r="F12" s="235"/>
      <c r="G12" s="235"/>
      <c r="H12" s="236"/>
      <c r="M12" s="1"/>
    </row>
    <row r="13" spans="1:16" ht="55.5" customHeight="1" x14ac:dyDescent="0.2">
      <c r="A13" s="11" t="s">
        <v>10</v>
      </c>
      <c r="B13" s="11" t="s">
        <v>11</v>
      </c>
      <c r="C13" s="341" t="s">
        <v>343</v>
      </c>
      <c r="D13" s="11"/>
      <c r="E13" s="12" t="s">
        <v>12</v>
      </c>
      <c r="F13" s="13"/>
      <c r="G13" s="13" t="s">
        <v>13</v>
      </c>
      <c r="H13" s="342" t="s">
        <v>344</v>
      </c>
      <c r="M13" s="1"/>
    </row>
    <row r="14" spans="1:16" ht="12.75" customHeight="1" x14ac:dyDescent="0.2">
      <c r="A14" s="14" t="s">
        <v>14</v>
      </c>
      <c r="B14" s="15">
        <v>500</v>
      </c>
      <c r="C14" s="16">
        <v>264000</v>
      </c>
      <c r="D14" s="17"/>
      <c r="E14" s="80">
        <v>0</v>
      </c>
      <c r="F14" s="18"/>
      <c r="G14" s="19">
        <f t="shared" ref="G14:G16" si="0">E14*B14</f>
        <v>0</v>
      </c>
      <c r="H14" s="82">
        <f>E14*C14</f>
        <v>0</v>
      </c>
      <c r="M14" s="1"/>
    </row>
    <row r="15" spans="1:16" ht="12.75" customHeight="1" x14ac:dyDescent="0.2">
      <c r="A15" s="14" t="s">
        <v>15</v>
      </c>
      <c r="B15" s="20">
        <v>1999</v>
      </c>
      <c r="C15" s="21">
        <v>1055472</v>
      </c>
      <c r="D15" s="22"/>
      <c r="E15" s="80">
        <v>0</v>
      </c>
      <c r="F15" s="23"/>
      <c r="G15" s="19">
        <f t="shared" si="0"/>
        <v>0</v>
      </c>
      <c r="H15" s="83">
        <f t="shared" ref="H15:H16" si="1">E15*C15</f>
        <v>0</v>
      </c>
      <c r="M15" s="1"/>
      <c r="P15" s="79"/>
    </row>
    <row r="16" spans="1:16" ht="12.75" customHeight="1" x14ac:dyDescent="0.2">
      <c r="A16" s="24" t="s">
        <v>16</v>
      </c>
      <c r="B16" s="25">
        <v>500</v>
      </c>
      <c r="C16" s="26">
        <v>264000</v>
      </c>
      <c r="D16" s="27"/>
      <c r="E16" s="81">
        <v>0</v>
      </c>
      <c r="F16" s="28"/>
      <c r="G16" s="29">
        <f t="shared" si="0"/>
        <v>0</v>
      </c>
      <c r="H16" s="84">
        <f t="shared" si="1"/>
        <v>0</v>
      </c>
      <c r="I16" s="30">
        <f>G14+G15+G16</f>
        <v>0</v>
      </c>
      <c r="M16" s="1"/>
      <c r="P16" s="79"/>
    </row>
    <row r="17" spans="1:13" ht="28.5" customHeight="1" x14ac:dyDescent="0.2">
      <c r="A17" s="343" t="s">
        <v>345</v>
      </c>
      <c r="B17" s="235"/>
      <c r="C17" s="235"/>
      <c r="D17" s="235"/>
      <c r="E17" s="235"/>
      <c r="F17" s="235"/>
      <c r="G17" s="236"/>
      <c r="H17" s="31">
        <f>SUM(H14:H16)</f>
        <v>0</v>
      </c>
      <c r="I17" s="30">
        <f>I16*22</f>
        <v>0</v>
      </c>
      <c r="J17" s="32" t="s">
        <v>17</v>
      </c>
      <c r="M17" s="1"/>
    </row>
    <row r="18" spans="1:13" ht="29.25" customHeight="1" x14ac:dyDescent="0.2">
      <c r="A18" s="256" t="s">
        <v>18</v>
      </c>
      <c r="B18" s="257"/>
      <c r="C18" s="257"/>
      <c r="D18" s="257"/>
      <c r="E18" s="257"/>
      <c r="F18" s="257"/>
      <c r="G18" s="257"/>
      <c r="H18" s="85"/>
      <c r="I18" s="30"/>
      <c r="M18" s="1"/>
    </row>
    <row r="19" spans="1:13" s="78" customFormat="1" ht="60.75" customHeight="1" x14ac:dyDescent="0.2">
      <c r="A19" s="253" t="s">
        <v>151</v>
      </c>
      <c r="B19" s="254"/>
      <c r="C19" s="254"/>
      <c r="D19" s="254"/>
      <c r="E19" s="254"/>
      <c r="F19" s="254"/>
      <c r="G19" s="254"/>
      <c r="H19" s="255"/>
      <c r="I19" s="30"/>
      <c r="M19" s="1"/>
    </row>
    <row r="20" spans="1:13" ht="12.75" customHeight="1" x14ac:dyDescent="0.2">
      <c r="A20" s="264" t="s">
        <v>19</v>
      </c>
      <c r="B20" s="246"/>
      <c r="C20" s="246"/>
      <c r="D20" s="246"/>
      <c r="E20" s="246"/>
      <c r="F20" s="246"/>
      <c r="G20" s="246"/>
      <c r="H20" s="250"/>
      <c r="I20" s="33">
        <f>I17*12</f>
        <v>0</v>
      </c>
      <c r="K20" s="10">
        <f>I20</f>
        <v>0</v>
      </c>
      <c r="M20" s="1"/>
    </row>
    <row r="21" spans="1:13" ht="12.75" customHeight="1" x14ac:dyDescent="0.2">
      <c r="A21" s="260"/>
      <c r="B21" s="242"/>
      <c r="C21" s="242"/>
      <c r="D21" s="242"/>
      <c r="E21" s="242"/>
      <c r="F21" s="242"/>
      <c r="G21" s="242"/>
      <c r="H21" s="248"/>
      <c r="M21" s="1"/>
    </row>
    <row r="22" spans="1:13" ht="24" customHeight="1" x14ac:dyDescent="0.2">
      <c r="A22" s="261" t="s">
        <v>20</v>
      </c>
      <c r="B22" s="235"/>
      <c r="C22" s="235"/>
      <c r="D22" s="235"/>
      <c r="E22" s="235"/>
      <c r="F22" s="236"/>
      <c r="G22" s="262" t="s">
        <v>176</v>
      </c>
      <c r="H22" s="248"/>
      <c r="I22" s="34"/>
      <c r="K22" s="35"/>
      <c r="M22" s="1"/>
    </row>
    <row r="23" spans="1:13" ht="14.25" customHeight="1" x14ac:dyDescent="0.2">
      <c r="A23" s="263" t="s">
        <v>21</v>
      </c>
      <c r="B23" s="235"/>
      <c r="C23" s="235"/>
      <c r="D23" s="235"/>
      <c r="E23" s="235"/>
      <c r="F23" s="236"/>
      <c r="G23" s="245"/>
      <c r="H23" s="250"/>
      <c r="K23" s="35">
        <f>'2 - Composição de custos'!C27</f>
        <v>0</v>
      </c>
      <c r="L23" s="10" t="s">
        <v>22</v>
      </c>
      <c r="M23" s="1"/>
    </row>
    <row r="24" spans="1:13" ht="49.5" customHeight="1" x14ac:dyDescent="0.2">
      <c r="A24" s="258" t="s">
        <v>23</v>
      </c>
      <c r="B24" s="235"/>
      <c r="C24" s="235"/>
      <c r="D24" s="235"/>
      <c r="E24" s="235"/>
      <c r="F24" s="236"/>
      <c r="G24" s="259" t="s">
        <v>24</v>
      </c>
      <c r="H24" s="236"/>
      <c r="K24" s="35">
        <f>'2 - Composição de custos'!C28</f>
        <v>0</v>
      </c>
      <c r="L24" s="10" t="s">
        <v>25</v>
      </c>
      <c r="M24" s="1"/>
    </row>
    <row r="25" spans="1:13" ht="72.75" customHeight="1" x14ac:dyDescent="0.2">
      <c r="A25" s="265" t="s">
        <v>26</v>
      </c>
      <c r="B25" s="235"/>
      <c r="C25" s="235"/>
      <c r="D25" s="235"/>
      <c r="E25" s="235"/>
      <c r="F25" s="236"/>
      <c r="G25" s="259" t="s">
        <v>27</v>
      </c>
      <c r="H25" s="236"/>
      <c r="K25" s="36" t="e">
        <f>'2 - Composição de custos'!E22</f>
        <v>#REF!</v>
      </c>
      <c r="L25" s="37" t="s">
        <v>28</v>
      </c>
      <c r="M25" s="1"/>
    </row>
    <row r="26" spans="1:13" ht="39.75" customHeight="1" x14ac:dyDescent="0.2">
      <c r="A26" s="265" t="s">
        <v>29</v>
      </c>
      <c r="B26" s="235"/>
      <c r="C26" s="235"/>
      <c r="D26" s="235"/>
      <c r="E26" s="235"/>
      <c r="F26" s="236"/>
      <c r="G26" s="266" t="s">
        <v>30</v>
      </c>
      <c r="H26" s="248"/>
      <c r="J26" s="38"/>
      <c r="K26" s="39" t="e">
        <f>SUM(K22:K25)</f>
        <v>#REF!</v>
      </c>
      <c r="L26" s="40" t="s">
        <v>31</v>
      </c>
      <c r="M26" s="1"/>
    </row>
    <row r="27" spans="1:13" ht="24" customHeight="1" x14ac:dyDescent="0.2">
      <c r="A27" s="267" t="s">
        <v>32</v>
      </c>
      <c r="B27" s="242"/>
      <c r="C27" s="242"/>
      <c r="D27" s="242"/>
      <c r="E27" s="242"/>
      <c r="F27" s="248"/>
      <c r="G27" s="247" t="s">
        <v>33</v>
      </c>
      <c r="H27" s="248"/>
      <c r="K27" s="10"/>
      <c r="M27" s="1"/>
    </row>
    <row r="28" spans="1:13" ht="27" customHeight="1" x14ac:dyDescent="0.2">
      <c r="A28" s="245"/>
      <c r="B28" s="246"/>
      <c r="C28" s="246"/>
      <c r="D28" s="246"/>
      <c r="E28" s="246"/>
      <c r="F28" s="250"/>
      <c r="G28" s="249" t="s">
        <v>34</v>
      </c>
      <c r="H28" s="250"/>
      <c r="M28" s="1"/>
    </row>
    <row r="29" spans="1:13" ht="42" customHeight="1" x14ac:dyDescent="0.2">
      <c r="A29" s="258" t="s">
        <v>35</v>
      </c>
      <c r="B29" s="235"/>
      <c r="C29" s="235"/>
      <c r="D29" s="235"/>
      <c r="E29" s="235"/>
      <c r="F29" s="236"/>
      <c r="G29" s="259" t="s">
        <v>36</v>
      </c>
      <c r="H29" s="236"/>
      <c r="M29" s="1"/>
    </row>
    <row r="30" spans="1:13" ht="12.75" customHeight="1" x14ac:dyDescent="0.2">
      <c r="M30" s="1"/>
    </row>
    <row r="31" spans="1:13" ht="12.75" customHeight="1" x14ac:dyDescent="0.2">
      <c r="M31" s="1"/>
    </row>
    <row r="32" spans="1:13" ht="12.75" customHeight="1" x14ac:dyDescent="0.2">
      <c r="M32" s="1"/>
    </row>
    <row r="33" spans="13:13" ht="12.75" customHeight="1" x14ac:dyDescent="0.2">
      <c r="M33" s="1"/>
    </row>
    <row r="34" spans="13:13" ht="12.75" customHeight="1" x14ac:dyDescent="0.2">
      <c r="M34" s="1"/>
    </row>
    <row r="35" spans="13:13" ht="12.75" customHeight="1" x14ac:dyDescent="0.2">
      <c r="M35" s="1"/>
    </row>
    <row r="36" spans="13:13" ht="12.75" customHeight="1" x14ac:dyDescent="0.2">
      <c r="M36" s="1"/>
    </row>
    <row r="37" spans="13:13" ht="12.75" customHeight="1" x14ac:dyDescent="0.2">
      <c r="M37" s="1"/>
    </row>
    <row r="38" spans="13:13" ht="12.75" customHeight="1" x14ac:dyDescent="0.2">
      <c r="M38" s="1"/>
    </row>
    <row r="39" spans="13:13" ht="12.75" customHeight="1" x14ac:dyDescent="0.2">
      <c r="M39" s="1"/>
    </row>
    <row r="40" spans="13:13" ht="12.75" customHeight="1" x14ac:dyDescent="0.2">
      <c r="M40" s="1"/>
    </row>
    <row r="41" spans="13:13" ht="12.75" customHeight="1" x14ac:dyDescent="0.2">
      <c r="M41" s="1"/>
    </row>
    <row r="42" spans="13:13" ht="12.75" customHeight="1" x14ac:dyDescent="0.2">
      <c r="M42" s="1"/>
    </row>
    <row r="43" spans="13:13" ht="12.75" customHeight="1" x14ac:dyDescent="0.2">
      <c r="M43" s="1"/>
    </row>
    <row r="44" spans="13:13" ht="12.75" customHeight="1" x14ac:dyDescent="0.2">
      <c r="M44" s="1"/>
    </row>
    <row r="45" spans="13:13" ht="12.75" customHeight="1" x14ac:dyDescent="0.2">
      <c r="M45" s="1"/>
    </row>
    <row r="46" spans="13:13" ht="12.75" customHeight="1" x14ac:dyDescent="0.2">
      <c r="M46" s="1"/>
    </row>
    <row r="47" spans="13:13" ht="12.75" customHeight="1" x14ac:dyDescent="0.2">
      <c r="M47" s="1"/>
    </row>
    <row r="48" spans="13:13" ht="12.75" customHeight="1" x14ac:dyDescent="0.2">
      <c r="M48" s="1"/>
    </row>
    <row r="49" spans="13:13" ht="12.75" customHeight="1" x14ac:dyDescent="0.2">
      <c r="M49" s="1"/>
    </row>
    <row r="50" spans="13:13" ht="12.75" customHeight="1" x14ac:dyDescent="0.2">
      <c r="M50" s="1"/>
    </row>
    <row r="51" spans="13:13" ht="12.75" customHeight="1" x14ac:dyDescent="0.2">
      <c r="M51" s="1"/>
    </row>
    <row r="52" spans="13:13" ht="12.75" customHeight="1" x14ac:dyDescent="0.2">
      <c r="M52" s="1"/>
    </row>
    <row r="53" spans="13:13" ht="12.75" customHeight="1" x14ac:dyDescent="0.2">
      <c r="M53" s="1"/>
    </row>
    <row r="54" spans="13:13" ht="12.75" customHeight="1" x14ac:dyDescent="0.2">
      <c r="M54" s="1"/>
    </row>
    <row r="55" spans="13:13" ht="12.75" customHeight="1" x14ac:dyDescent="0.2">
      <c r="M55" s="1"/>
    </row>
    <row r="56" spans="13:13" ht="12.75" customHeight="1" x14ac:dyDescent="0.2">
      <c r="M56" s="1"/>
    </row>
    <row r="57" spans="13:13" ht="12.75" customHeight="1" x14ac:dyDescent="0.2">
      <c r="M57" s="1"/>
    </row>
    <row r="58" spans="13:13" ht="12.75" customHeight="1" x14ac:dyDescent="0.2">
      <c r="M58" s="1"/>
    </row>
    <row r="59" spans="13:13" ht="12.75" customHeight="1" x14ac:dyDescent="0.2">
      <c r="M59" s="1"/>
    </row>
    <row r="60" spans="13:13" ht="12.75" customHeight="1" x14ac:dyDescent="0.2">
      <c r="M60" s="1"/>
    </row>
    <row r="61" spans="13:13" ht="12.75" customHeight="1" x14ac:dyDescent="0.2">
      <c r="M61" s="1"/>
    </row>
    <row r="62" spans="13:13" ht="12.75" customHeight="1" x14ac:dyDescent="0.2">
      <c r="M62" s="1"/>
    </row>
    <row r="63" spans="13:13" ht="12.75" customHeight="1" x14ac:dyDescent="0.2">
      <c r="M63" s="1"/>
    </row>
    <row r="64" spans="13:13" ht="12.75" customHeight="1" x14ac:dyDescent="0.2">
      <c r="M64" s="1"/>
    </row>
    <row r="65" spans="13:13" ht="12.75" customHeight="1" x14ac:dyDescent="0.2">
      <c r="M65" s="1"/>
    </row>
    <row r="66" spans="13:13" ht="12.75" customHeight="1" x14ac:dyDescent="0.2">
      <c r="M66" s="1"/>
    </row>
    <row r="67" spans="13:13" ht="12.75" customHeight="1" x14ac:dyDescent="0.2">
      <c r="M67" s="1"/>
    </row>
    <row r="68" spans="13:13" ht="12.75" customHeight="1" x14ac:dyDescent="0.2">
      <c r="M68" s="1"/>
    </row>
    <row r="69" spans="13:13" ht="12.75" customHeight="1" x14ac:dyDescent="0.2">
      <c r="M69" s="1"/>
    </row>
    <row r="70" spans="13:13" ht="12.75" customHeight="1" x14ac:dyDescent="0.2">
      <c r="M70" s="1"/>
    </row>
    <row r="71" spans="13:13" ht="12.75" customHeight="1" x14ac:dyDescent="0.2">
      <c r="M71" s="1"/>
    </row>
    <row r="72" spans="13:13" ht="12.75" customHeight="1" x14ac:dyDescent="0.2">
      <c r="M72" s="1"/>
    </row>
    <row r="73" spans="13:13" ht="12.75" customHeight="1" x14ac:dyDescent="0.2">
      <c r="M73" s="1"/>
    </row>
    <row r="74" spans="13:13" ht="12.75" customHeight="1" x14ac:dyDescent="0.2">
      <c r="M74" s="1"/>
    </row>
    <row r="75" spans="13:13" ht="12.75" customHeight="1" x14ac:dyDescent="0.2">
      <c r="M75" s="1"/>
    </row>
    <row r="76" spans="13:13" ht="12.75" customHeight="1" x14ac:dyDescent="0.2">
      <c r="M76" s="1"/>
    </row>
    <row r="77" spans="13:13" ht="12.75" customHeight="1" x14ac:dyDescent="0.2">
      <c r="M77" s="1"/>
    </row>
    <row r="78" spans="13:13" ht="12.75" customHeight="1" x14ac:dyDescent="0.2">
      <c r="M78" s="1"/>
    </row>
    <row r="79" spans="13:13" ht="12.75" customHeight="1" x14ac:dyDescent="0.2">
      <c r="M79" s="1"/>
    </row>
    <row r="80" spans="13:13" ht="12.75" customHeight="1" x14ac:dyDescent="0.2">
      <c r="M80" s="1"/>
    </row>
    <row r="81" spans="13:13" ht="12.75" customHeight="1" x14ac:dyDescent="0.2">
      <c r="M81" s="1"/>
    </row>
    <row r="82" spans="13:13" ht="12.75" customHeight="1" x14ac:dyDescent="0.2">
      <c r="M82" s="1"/>
    </row>
    <row r="83" spans="13:13" ht="12.75" customHeight="1" x14ac:dyDescent="0.2">
      <c r="M83" s="1"/>
    </row>
    <row r="84" spans="13:13" ht="12.75" customHeight="1" x14ac:dyDescent="0.2">
      <c r="M84" s="1"/>
    </row>
    <row r="85" spans="13:13" ht="12.75" customHeight="1" x14ac:dyDescent="0.2">
      <c r="M85" s="1"/>
    </row>
    <row r="86" spans="13:13" ht="12.75" customHeight="1" x14ac:dyDescent="0.2">
      <c r="M86" s="1"/>
    </row>
    <row r="87" spans="13:13" ht="12.75" customHeight="1" x14ac:dyDescent="0.2">
      <c r="M87" s="1"/>
    </row>
    <row r="88" spans="13:13" ht="12.75" customHeight="1" x14ac:dyDescent="0.2">
      <c r="M88" s="1"/>
    </row>
    <row r="89" spans="13:13" ht="12.75" customHeight="1" x14ac:dyDescent="0.2">
      <c r="M89" s="1"/>
    </row>
    <row r="90" spans="13:13" ht="12.75" customHeight="1" x14ac:dyDescent="0.2">
      <c r="M90" s="1"/>
    </row>
    <row r="91" spans="13:13" ht="12.75" customHeight="1" x14ac:dyDescent="0.2">
      <c r="M91" s="1"/>
    </row>
    <row r="92" spans="13:13" ht="12.75" customHeight="1" x14ac:dyDescent="0.2">
      <c r="M92" s="1"/>
    </row>
    <row r="93" spans="13:13" ht="12.75" customHeight="1" x14ac:dyDescent="0.2">
      <c r="M93" s="1"/>
    </row>
    <row r="94" spans="13:13" ht="12.75" customHeight="1" x14ac:dyDescent="0.2">
      <c r="M94" s="1"/>
    </row>
    <row r="95" spans="13:13" ht="12.75" customHeight="1" x14ac:dyDescent="0.2">
      <c r="M95" s="1"/>
    </row>
    <row r="96" spans="13:13" ht="12.75" customHeight="1" x14ac:dyDescent="0.2">
      <c r="M96" s="1"/>
    </row>
    <row r="97" spans="13:13" ht="12.75" customHeight="1" x14ac:dyDescent="0.2">
      <c r="M97" s="1"/>
    </row>
    <row r="98" spans="13:13" ht="12.75" customHeight="1" x14ac:dyDescent="0.2">
      <c r="M98" s="1"/>
    </row>
    <row r="99" spans="13:13" ht="12.75" customHeight="1" x14ac:dyDescent="0.2">
      <c r="M99" s="1"/>
    </row>
    <row r="100" spans="13:13" ht="12.75" customHeight="1" x14ac:dyDescent="0.2">
      <c r="M100" s="1"/>
    </row>
    <row r="101" spans="13:13" ht="12.75" customHeight="1" x14ac:dyDescent="0.2">
      <c r="M101" s="1"/>
    </row>
    <row r="102" spans="13:13" ht="12.75" customHeight="1" x14ac:dyDescent="0.2">
      <c r="M102" s="1"/>
    </row>
    <row r="103" spans="13:13" ht="12.75" customHeight="1" x14ac:dyDescent="0.2">
      <c r="M103" s="1"/>
    </row>
    <row r="104" spans="13:13" ht="12.75" customHeight="1" x14ac:dyDescent="0.2">
      <c r="M104" s="1"/>
    </row>
    <row r="105" spans="13:13" ht="12.75" customHeight="1" x14ac:dyDescent="0.2">
      <c r="M105" s="1"/>
    </row>
    <row r="106" spans="13:13" ht="12.75" customHeight="1" x14ac:dyDescent="0.2">
      <c r="M106" s="1"/>
    </row>
    <row r="107" spans="13:13" ht="12.75" customHeight="1" x14ac:dyDescent="0.2">
      <c r="M107" s="1"/>
    </row>
    <row r="108" spans="13:13" ht="12.75" customHeight="1" x14ac:dyDescent="0.2">
      <c r="M108" s="1"/>
    </row>
    <row r="109" spans="13:13" ht="12.75" customHeight="1" x14ac:dyDescent="0.2">
      <c r="M109" s="1"/>
    </row>
    <row r="110" spans="13:13" ht="12.75" customHeight="1" x14ac:dyDescent="0.2">
      <c r="M110" s="1"/>
    </row>
    <row r="111" spans="13:13" ht="12.75" customHeight="1" x14ac:dyDescent="0.2">
      <c r="M111" s="1"/>
    </row>
    <row r="112" spans="13:13" ht="12.75" customHeight="1" x14ac:dyDescent="0.2">
      <c r="M112" s="1"/>
    </row>
    <row r="113" spans="13:13" ht="12.75" customHeight="1" x14ac:dyDescent="0.2">
      <c r="M113" s="1"/>
    </row>
    <row r="114" spans="13:13" ht="12.75" customHeight="1" x14ac:dyDescent="0.2">
      <c r="M114" s="1"/>
    </row>
    <row r="115" spans="13:13" ht="12.75" customHeight="1" x14ac:dyDescent="0.2">
      <c r="M115" s="1"/>
    </row>
    <row r="116" spans="13:13" ht="12.75" customHeight="1" x14ac:dyDescent="0.2">
      <c r="M116" s="1"/>
    </row>
    <row r="117" spans="13:13" ht="12.75" customHeight="1" x14ac:dyDescent="0.2">
      <c r="M117" s="1"/>
    </row>
    <row r="118" spans="13:13" ht="12.75" customHeight="1" x14ac:dyDescent="0.2">
      <c r="M118" s="1"/>
    </row>
    <row r="119" spans="13:13" ht="12.75" customHeight="1" x14ac:dyDescent="0.2">
      <c r="M119" s="1"/>
    </row>
    <row r="120" spans="13:13" ht="12.75" customHeight="1" x14ac:dyDescent="0.2">
      <c r="M120" s="1"/>
    </row>
    <row r="121" spans="13:13" ht="12.75" customHeight="1" x14ac:dyDescent="0.2">
      <c r="M121" s="1"/>
    </row>
    <row r="122" spans="13:13" ht="12.75" customHeight="1" x14ac:dyDescent="0.2">
      <c r="M122" s="1"/>
    </row>
    <row r="123" spans="13:13" ht="12.75" customHeight="1" x14ac:dyDescent="0.2">
      <c r="M123" s="1"/>
    </row>
    <row r="124" spans="13:13" ht="12.75" customHeight="1" x14ac:dyDescent="0.2">
      <c r="M124" s="1"/>
    </row>
    <row r="125" spans="13:13" ht="12.75" customHeight="1" x14ac:dyDescent="0.2">
      <c r="M125" s="1"/>
    </row>
    <row r="126" spans="13:13" ht="12.75" customHeight="1" x14ac:dyDescent="0.2">
      <c r="M126" s="1"/>
    </row>
    <row r="127" spans="13:13" ht="12.75" customHeight="1" x14ac:dyDescent="0.2">
      <c r="M127" s="1"/>
    </row>
    <row r="128" spans="13:13" ht="12.75" customHeight="1" x14ac:dyDescent="0.2">
      <c r="M128" s="1"/>
    </row>
    <row r="129" spans="13:13" ht="12.75" customHeight="1" x14ac:dyDescent="0.2">
      <c r="M129" s="1"/>
    </row>
    <row r="130" spans="13:13" ht="12.75" customHeight="1" x14ac:dyDescent="0.2">
      <c r="M130" s="1"/>
    </row>
    <row r="131" spans="13:13" ht="12.75" customHeight="1" x14ac:dyDescent="0.2">
      <c r="M131" s="1"/>
    </row>
    <row r="132" spans="13:13" ht="12.75" customHeight="1" x14ac:dyDescent="0.2">
      <c r="M132" s="1"/>
    </row>
    <row r="133" spans="13:13" ht="12.75" customHeight="1" x14ac:dyDescent="0.2">
      <c r="M133" s="1"/>
    </row>
    <row r="134" spans="13:13" ht="12.75" customHeight="1" x14ac:dyDescent="0.2">
      <c r="M134" s="1"/>
    </row>
    <row r="135" spans="13:13" ht="12.75" customHeight="1" x14ac:dyDescent="0.2">
      <c r="M135" s="1"/>
    </row>
    <row r="136" spans="13:13" ht="12.75" customHeight="1" x14ac:dyDescent="0.2">
      <c r="M136" s="1"/>
    </row>
    <row r="137" spans="13:13" ht="12.75" customHeight="1" x14ac:dyDescent="0.2">
      <c r="M137" s="1"/>
    </row>
    <row r="138" spans="13:13" ht="12.75" customHeight="1" x14ac:dyDescent="0.2">
      <c r="M138" s="1"/>
    </row>
    <row r="139" spans="13:13" ht="12.75" customHeight="1" x14ac:dyDescent="0.2">
      <c r="M139" s="1"/>
    </row>
    <row r="140" spans="13:13" ht="12.75" customHeight="1" x14ac:dyDescent="0.2">
      <c r="M140" s="1"/>
    </row>
    <row r="141" spans="13:13" ht="12.75" customHeight="1" x14ac:dyDescent="0.2">
      <c r="M141" s="1"/>
    </row>
    <row r="142" spans="13:13" ht="12.75" customHeight="1" x14ac:dyDescent="0.2">
      <c r="M142" s="1"/>
    </row>
    <row r="143" spans="13:13" ht="12.75" customHeight="1" x14ac:dyDescent="0.2">
      <c r="M143" s="1"/>
    </row>
    <row r="144" spans="13:13" ht="12.75" customHeight="1" x14ac:dyDescent="0.2">
      <c r="M144" s="1"/>
    </row>
    <row r="145" spans="13:13" ht="12.75" customHeight="1" x14ac:dyDescent="0.2">
      <c r="M145" s="1"/>
    </row>
    <row r="146" spans="13:13" ht="12.75" customHeight="1" x14ac:dyDescent="0.2">
      <c r="M146" s="1"/>
    </row>
    <row r="147" spans="13:13" ht="12.75" customHeight="1" x14ac:dyDescent="0.2">
      <c r="M147" s="1"/>
    </row>
    <row r="148" spans="13:13" ht="12.75" customHeight="1" x14ac:dyDescent="0.2">
      <c r="M148" s="1"/>
    </row>
    <row r="149" spans="13:13" ht="12.75" customHeight="1" x14ac:dyDescent="0.2">
      <c r="M149" s="1"/>
    </row>
    <row r="150" spans="13:13" ht="12.75" customHeight="1" x14ac:dyDescent="0.2">
      <c r="M150" s="1"/>
    </row>
    <row r="151" spans="13:13" ht="12.75" customHeight="1" x14ac:dyDescent="0.2">
      <c r="M151" s="1"/>
    </row>
    <row r="152" spans="13:13" ht="12.75" customHeight="1" x14ac:dyDescent="0.2">
      <c r="M152" s="1"/>
    </row>
    <row r="153" spans="13:13" ht="12.75" customHeight="1" x14ac:dyDescent="0.2">
      <c r="M153" s="1"/>
    </row>
    <row r="154" spans="13:13" ht="12.75" customHeight="1" x14ac:dyDescent="0.2">
      <c r="M154" s="1"/>
    </row>
    <row r="155" spans="13:13" ht="12.75" customHeight="1" x14ac:dyDescent="0.2">
      <c r="M155" s="1"/>
    </row>
    <row r="156" spans="13:13" ht="12.75" customHeight="1" x14ac:dyDescent="0.2">
      <c r="M156" s="1"/>
    </row>
    <row r="157" spans="13:13" ht="12.75" customHeight="1" x14ac:dyDescent="0.2">
      <c r="M157" s="1"/>
    </row>
    <row r="158" spans="13:13" ht="12.75" customHeight="1" x14ac:dyDescent="0.2">
      <c r="M158" s="1"/>
    </row>
    <row r="159" spans="13:13" ht="12.75" customHeight="1" x14ac:dyDescent="0.2">
      <c r="M159" s="1"/>
    </row>
    <row r="160" spans="13:13" ht="12.75" customHeight="1" x14ac:dyDescent="0.2">
      <c r="M160" s="1"/>
    </row>
    <row r="161" spans="13:13" ht="12.75" customHeight="1" x14ac:dyDescent="0.2">
      <c r="M161" s="1"/>
    </row>
    <row r="162" spans="13:13" ht="12.75" customHeight="1" x14ac:dyDescent="0.2">
      <c r="M162" s="1"/>
    </row>
    <row r="163" spans="13:13" ht="12.75" customHeight="1" x14ac:dyDescent="0.2">
      <c r="M163" s="1"/>
    </row>
    <row r="164" spans="13:13" ht="12.75" customHeight="1" x14ac:dyDescent="0.2">
      <c r="M164" s="1"/>
    </row>
    <row r="165" spans="13:13" ht="12.75" customHeight="1" x14ac:dyDescent="0.2">
      <c r="M165" s="1"/>
    </row>
    <row r="166" spans="13:13" ht="12.75" customHeight="1" x14ac:dyDescent="0.2">
      <c r="M166" s="1"/>
    </row>
    <row r="167" spans="13:13" ht="12.75" customHeight="1" x14ac:dyDescent="0.2">
      <c r="M167" s="1"/>
    </row>
    <row r="168" spans="13:13" ht="12.75" customHeight="1" x14ac:dyDescent="0.2">
      <c r="M168" s="1"/>
    </row>
    <row r="169" spans="13:13" ht="12.75" customHeight="1" x14ac:dyDescent="0.2">
      <c r="M169" s="1"/>
    </row>
    <row r="170" spans="13:13" ht="12.75" customHeight="1" x14ac:dyDescent="0.2">
      <c r="M170" s="1"/>
    </row>
    <row r="171" spans="13:13" ht="12.75" customHeight="1" x14ac:dyDescent="0.2">
      <c r="M171" s="1"/>
    </row>
    <row r="172" spans="13:13" ht="12.75" customHeight="1" x14ac:dyDescent="0.2">
      <c r="M172" s="1"/>
    </row>
    <row r="173" spans="13:13" ht="12.75" customHeight="1" x14ac:dyDescent="0.2">
      <c r="M173" s="1"/>
    </row>
    <row r="174" spans="13:13" ht="12.75" customHeight="1" x14ac:dyDescent="0.2">
      <c r="M174" s="1"/>
    </row>
    <row r="175" spans="13:13" ht="12.75" customHeight="1" x14ac:dyDescent="0.2">
      <c r="M175" s="1"/>
    </row>
    <row r="176" spans="13:13" ht="12.75" customHeight="1" x14ac:dyDescent="0.2">
      <c r="M176" s="1"/>
    </row>
    <row r="177" spans="13:13" ht="12.75" customHeight="1" x14ac:dyDescent="0.2">
      <c r="M177" s="1"/>
    </row>
    <row r="178" spans="13:13" ht="12.75" customHeight="1" x14ac:dyDescent="0.2">
      <c r="M178" s="1"/>
    </row>
    <row r="179" spans="13:13" ht="12.75" customHeight="1" x14ac:dyDescent="0.2">
      <c r="M179" s="1"/>
    </row>
    <row r="180" spans="13:13" ht="12.75" customHeight="1" x14ac:dyDescent="0.2">
      <c r="M180" s="1"/>
    </row>
    <row r="181" spans="13:13" ht="12.75" customHeight="1" x14ac:dyDescent="0.2">
      <c r="M181" s="1"/>
    </row>
    <row r="182" spans="13:13" ht="12.75" customHeight="1" x14ac:dyDescent="0.2">
      <c r="M182" s="1"/>
    </row>
    <row r="183" spans="13:13" ht="12.75" customHeight="1" x14ac:dyDescent="0.2">
      <c r="M183" s="1"/>
    </row>
    <row r="184" spans="13:13" ht="12.75" customHeight="1" x14ac:dyDescent="0.2">
      <c r="M184" s="1"/>
    </row>
    <row r="185" spans="13:13" ht="12.75" customHeight="1" x14ac:dyDescent="0.2">
      <c r="M185" s="1"/>
    </row>
    <row r="186" spans="13:13" ht="12.75" customHeight="1" x14ac:dyDescent="0.2">
      <c r="M186" s="1"/>
    </row>
    <row r="187" spans="13:13" ht="12.75" customHeight="1" x14ac:dyDescent="0.2">
      <c r="M187" s="1"/>
    </row>
    <row r="188" spans="13:13" ht="12.75" customHeight="1" x14ac:dyDescent="0.2">
      <c r="M188" s="1"/>
    </row>
    <row r="189" spans="13:13" ht="12.75" customHeight="1" x14ac:dyDescent="0.2">
      <c r="M189" s="1"/>
    </row>
    <row r="190" spans="13:13" ht="12.75" customHeight="1" x14ac:dyDescent="0.2">
      <c r="M190" s="1"/>
    </row>
    <row r="191" spans="13:13" ht="12.75" customHeight="1" x14ac:dyDescent="0.2">
      <c r="M191" s="1"/>
    </row>
    <row r="192" spans="13:13" ht="12.75" customHeight="1" x14ac:dyDescent="0.2">
      <c r="M192" s="1"/>
    </row>
    <row r="193" spans="13:13" ht="12.75" customHeight="1" x14ac:dyDescent="0.2">
      <c r="M193" s="1"/>
    </row>
    <row r="194" spans="13:13" ht="12.75" customHeight="1" x14ac:dyDescent="0.2">
      <c r="M194" s="1"/>
    </row>
    <row r="195" spans="13:13" ht="12.75" customHeight="1" x14ac:dyDescent="0.2">
      <c r="M195" s="1"/>
    </row>
    <row r="196" spans="13:13" ht="12.75" customHeight="1" x14ac:dyDescent="0.2">
      <c r="M196" s="1"/>
    </row>
    <row r="197" spans="13:13" ht="12.75" customHeight="1" x14ac:dyDescent="0.2">
      <c r="M197" s="1"/>
    </row>
    <row r="198" spans="13:13" ht="12.75" customHeight="1" x14ac:dyDescent="0.2">
      <c r="M198" s="1"/>
    </row>
    <row r="199" spans="13:13" ht="12.75" customHeight="1" x14ac:dyDescent="0.2">
      <c r="M199" s="1"/>
    </row>
    <row r="200" spans="13:13" ht="12.75" customHeight="1" x14ac:dyDescent="0.2">
      <c r="M200" s="1"/>
    </row>
    <row r="201" spans="13:13" ht="12.75" customHeight="1" x14ac:dyDescent="0.2">
      <c r="M201" s="1"/>
    </row>
    <row r="202" spans="13:13" ht="12.75" customHeight="1" x14ac:dyDescent="0.2">
      <c r="M202" s="1"/>
    </row>
    <row r="203" spans="13:13" ht="12.75" customHeight="1" x14ac:dyDescent="0.2">
      <c r="M203" s="1"/>
    </row>
    <row r="204" spans="13:13" ht="12.75" customHeight="1" x14ac:dyDescent="0.2">
      <c r="M204" s="1"/>
    </row>
    <row r="205" spans="13:13" ht="12.75" customHeight="1" x14ac:dyDescent="0.2">
      <c r="M205" s="1"/>
    </row>
    <row r="206" spans="13:13" ht="12.75" customHeight="1" x14ac:dyDescent="0.2">
      <c r="M206" s="1"/>
    </row>
    <row r="207" spans="13:13" ht="12.75" customHeight="1" x14ac:dyDescent="0.2">
      <c r="M207" s="1"/>
    </row>
    <row r="208" spans="13:13" ht="12.75" customHeight="1" x14ac:dyDescent="0.2">
      <c r="M208" s="1"/>
    </row>
    <row r="209" spans="13:13" ht="12.75" customHeight="1" x14ac:dyDescent="0.2">
      <c r="M209" s="1"/>
    </row>
    <row r="210" spans="13:13" ht="12.75" customHeight="1" x14ac:dyDescent="0.2">
      <c r="M210" s="1"/>
    </row>
    <row r="211" spans="13:13" ht="12.75" customHeight="1" x14ac:dyDescent="0.2">
      <c r="M211" s="1"/>
    </row>
    <row r="212" spans="13:13" ht="12.75" customHeight="1" x14ac:dyDescent="0.2">
      <c r="M212" s="1"/>
    </row>
    <row r="213" spans="13:13" ht="12.75" customHeight="1" x14ac:dyDescent="0.2">
      <c r="M213" s="1"/>
    </row>
    <row r="214" spans="13:13" ht="12.75" customHeight="1" x14ac:dyDescent="0.2">
      <c r="M214" s="1"/>
    </row>
    <row r="215" spans="13:13" ht="12.75" customHeight="1" x14ac:dyDescent="0.2">
      <c r="M215" s="1"/>
    </row>
    <row r="216" spans="13:13" ht="12.75" customHeight="1" x14ac:dyDescent="0.2">
      <c r="M216" s="1"/>
    </row>
    <row r="217" spans="13:13" ht="12.75" customHeight="1" x14ac:dyDescent="0.2">
      <c r="M217" s="1"/>
    </row>
    <row r="218" spans="13:13" ht="12.75" customHeight="1" x14ac:dyDescent="0.2">
      <c r="M218" s="1"/>
    </row>
    <row r="219" spans="13:13" ht="12.75" customHeight="1" x14ac:dyDescent="0.2">
      <c r="M219" s="1"/>
    </row>
    <row r="220" spans="13:13" ht="12.75" customHeight="1" x14ac:dyDescent="0.2">
      <c r="M220" s="1"/>
    </row>
    <row r="221" spans="13:13" ht="12.75" customHeight="1" x14ac:dyDescent="0.2">
      <c r="M221" s="1"/>
    </row>
    <row r="222" spans="13:13" ht="12.75" customHeight="1" x14ac:dyDescent="0.2">
      <c r="M222" s="1"/>
    </row>
    <row r="223" spans="13:13" ht="12.75" customHeight="1" x14ac:dyDescent="0.2">
      <c r="M223" s="1"/>
    </row>
    <row r="224" spans="13:13" ht="12.75" customHeight="1" x14ac:dyDescent="0.2">
      <c r="M224" s="1"/>
    </row>
    <row r="225" spans="13:13" ht="12.75" customHeight="1" x14ac:dyDescent="0.2">
      <c r="M225" s="1"/>
    </row>
    <row r="226" spans="13:13" ht="12.75" customHeight="1" x14ac:dyDescent="0.2">
      <c r="M226" s="1"/>
    </row>
    <row r="227" spans="13:13" ht="12.75" customHeight="1" x14ac:dyDescent="0.2">
      <c r="M227" s="1"/>
    </row>
    <row r="228" spans="13:13" ht="12.75" customHeight="1" x14ac:dyDescent="0.2">
      <c r="M228" s="1"/>
    </row>
    <row r="229" spans="13:13" ht="12.75" customHeight="1" x14ac:dyDescent="0.2">
      <c r="M229" s="1"/>
    </row>
    <row r="230" spans="13:13" ht="12.75" customHeight="1" x14ac:dyDescent="0.2">
      <c r="M230" s="1"/>
    </row>
    <row r="231" spans="13:13" ht="12.75" customHeight="1" x14ac:dyDescent="0.2">
      <c r="M231" s="1"/>
    </row>
    <row r="232" spans="13:13" ht="12.75" customHeight="1" x14ac:dyDescent="0.2">
      <c r="M232" s="1"/>
    </row>
    <row r="233" spans="13:13" ht="12.75" customHeight="1" x14ac:dyDescent="0.2">
      <c r="M233" s="1"/>
    </row>
    <row r="234" spans="13:13" ht="12.75" customHeight="1" x14ac:dyDescent="0.2">
      <c r="M234" s="1"/>
    </row>
    <row r="235" spans="13:13" ht="12.75" customHeight="1" x14ac:dyDescent="0.2">
      <c r="M235" s="1"/>
    </row>
    <row r="236" spans="13:13" ht="12.75" customHeight="1" x14ac:dyDescent="0.2">
      <c r="M236" s="1"/>
    </row>
    <row r="237" spans="13:13" ht="12.75" customHeight="1" x14ac:dyDescent="0.2">
      <c r="M237" s="1"/>
    </row>
    <row r="238" spans="13:13" ht="12.75" customHeight="1" x14ac:dyDescent="0.2">
      <c r="M238" s="1"/>
    </row>
    <row r="239" spans="13:13" ht="12.75" customHeight="1" x14ac:dyDescent="0.2">
      <c r="M239" s="1"/>
    </row>
    <row r="240" spans="13:13" ht="12.75" customHeight="1" x14ac:dyDescent="0.2">
      <c r="M240" s="1"/>
    </row>
    <row r="241" spans="13:13" ht="12.75" customHeight="1" x14ac:dyDescent="0.2">
      <c r="M241" s="1"/>
    </row>
    <row r="242" spans="13:13" ht="12.75" customHeight="1" x14ac:dyDescent="0.2">
      <c r="M242" s="1"/>
    </row>
    <row r="243" spans="13:13" ht="12.75" customHeight="1" x14ac:dyDescent="0.2">
      <c r="M243" s="1"/>
    </row>
    <row r="244" spans="13:13" ht="12.75" customHeight="1" x14ac:dyDescent="0.2">
      <c r="M244" s="1"/>
    </row>
    <row r="245" spans="13:13" ht="12.75" customHeight="1" x14ac:dyDescent="0.2">
      <c r="M245" s="1"/>
    </row>
    <row r="246" spans="13:13" ht="12.75" customHeight="1" x14ac:dyDescent="0.2">
      <c r="M246" s="1"/>
    </row>
    <row r="247" spans="13:13" ht="12.75" customHeight="1" x14ac:dyDescent="0.2">
      <c r="M247" s="1"/>
    </row>
    <row r="248" spans="13:13" ht="12.75" customHeight="1" x14ac:dyDescent="0.2">
      <c r="M248" s="1"/>
    </row>
    <row r="249" spans="13:13" ht="12.75" customHeight="1" x14ac:dyDescent="0.2">
      <c r="M249" s="1"/>
    </row>
    <row r="250" spans="13:13" ht="12.75" customHeight="1" x14ac:dyDescent="0.2">
      <c r="M250" s="1"/>
    </row>
    <row r="251" spans="13:13" ht="12.75" customHeight="1" x14ac:dyDescent="0.2">
      <c r="M251" s="1"/>
    </row>
    <row r="252" spans="13:13" ht="12.75" customHeight="1" x14ac:dyDescent="0.2">
      <c r="M252" s="1"/>
    </row>
    <row r="253" spans="13:13" ht="12.75" customHeight="1" x14ac:dyDescent="0.2">
      <c r="M253" s="1"/>
    </row>
    <row r="254" spans="13:13" ht="12.75" customHeight="1" x14ac:dyDescent="0.2">
      <c r="M254" s="1"/>
    </row>
    <row r="255" spans="13:13" ht="12.75" customHeight="1" x14ac:dyDescent="0.2">
      <c r="M255" s="1"/>
    </row>
    <row r="256" spans="13:13" ht="12.75" customHeight="1" x14ac:dyDescent="0.2">
      <c r="M256" s="1"/>
    </row>
    <row r="257" spans="13:13" ht="12.75" customHeight="1" x14ac:dyDescent="0.2">
      <c r="M257" s="1"/>
    </row>
    <row r="258" spans="13:13" ht="12.75" customHeight="1" x14ac:dyDescent="0.2">
      <c r="M258" s="1"/>
    </row>
    <row r="259" spans="13:13" ht="12.75" customHeight="1" x14ac:dyDescent="0.2">
      <c r="M259" s="1"/>
    </row>
    <row r="260" spans="13:13" ht="12.75" customHeight="1" x14ac:dyDescent="0.2">
      <c r="M260" s="1"/>
    </row>
    <row r="261" spans="13:13" ht="12.75" customHeight="1" x14ac:dyDescent="0.2">
      <c r="M261" s="1"/>
    </row>
    <row r="262" spans="13:13" ht="12.75" customHeight="1" x14ac:dyDescent="0.2">
      <c r="M262" s="1"/>
    </row>
    <row r="263" spans="13:13" ht="12.75" customHeight="1" x14ac:dyDescent="0.2">
      <c r="M263" s="1"/>
    </row>
    <row r="264" spans="13:13" ht="12.75" customHeight="1" x14ac:dyDescent="0.2">
      <c r="M264" s="1"/>
    </row>
    <row r="265" spans="13:13" ht="12.75" customHeight="1" x14ac:dyDescent="0.2">
      <c r="M265" s="1"/>
    </row>
    <row r="266" spans="13:13" ht="12.75" customHeight="1" x14ac:dyDescent="0.2">
      <c r="M266" s="1"/>
    </row>
    <row r="267" spans="13:13" ht="12.75" customHeight="1" x14ac:dyDescent="0.2">
      <c r="M267" s="1"/>
    </row>
    <row r="268" spans="13:13" ht="12.75" customHeight="1" x14ac:dyDescent="0.2">
      <c r="M268" s="1"/>
    </row>
    <row r="269" spans="13:13" ht="12.75" customHeight="1" x14ac:dyDescent="0.2">
      <c r="M269" s="1"/>
    </row>
    <row r="270" spans="13:13" ht="12.75" customHeight="1" x14ac:dyDescent="0.2">
      <c r="M270" s="1"/>
    </row>
    <row r="271" spans="13:13" ht="12.75" customHeight="1" x14ac:dyDescent="0.2">
      <c r="M271" s="1"/>
    </row>
    <row r="272" spans="13:13" ht="12.75" customHeight="1" x14ac:dyDescent="0.2">
      <c r="M272" s="1"/>
    </row>
    <row r="273" spans="13:13" ht="12.75" customHeight="1" x14ac:dyDescent="0.2">
      <c r="M273" s="1"/>
    </row>
    <row r="274" spans="13:13" ht="12.75" customHeight="1" x14ac:dyDescent="0.2">
      <c r="M274" s="1"/>
    </row>
    <row r="275" spans="13:13" ht="12.75" customHeight="1" x14ac:dyDescent="0.2">
      <c r="M275" s="1"/>
    </row>
    <row r="276" spans="13:13" ht="12.75" customHeight="1" x14ac:dyDescent="0.2">
      <c r="M276" s="1"/>
    </row>
    <row r="277" spans="13:13" ht="12.75" customHeight="1" x14ac:dyDescent="0.2">
      <c r="M277" s="1"/>
    </row>
    <row r="278" spans="13:13" ht="12.75" customHeight="1" x14ac:dyDescent="0.2">
      <c r="M278" s="1"/>
    </row>
    <row r="279" spans="13:13" ht="12.75" customHeight="1" x14ac:dyDescent="0.2">
      <c r="M279" s="1"/>
    </row>
    <row r="280" spans="13:13" ht="12.75" customHeight="1" x14ac:dyDescent="0.2">
      <c r="M280" s="1"/>
    </row>
    <row r="281" spans="13:13" ht="12.75" customHeight="1" x14ac:dyDescent="0.2">
      <c r="M281" s="1"/>
    </row>
    <row r="282" spans="13:13" ht="12.75" customHeight="1" x14ac:dyDescent="0.2">
      <c r="M282" s="1"/>
    </row>
    <row r="283" spans="13:13" ht="12.75" customHeight="1" x14ac:dyDescent="0.2">
      <c r="M283" s="1"/>
    </row>
    <row r="284" spans="13:13" ht="12.75" customHeight="1" x14ac:dyDescent="0.2">
      <c r="M284" s="1"/>
    </row>
    <row r="285" spans="13:13" ht="12.75" customHeight="1" x14ac:dyDescent="0.2">
      <c r="M285" s="1"/>
    </row>
    <row r="286" spans="13:13" ht="12.75" customHeight="1" x14ac:dyDescent="0.2">
      <c r="M286" s="1"/>
    </row>
    <row r="287" spans="13:13" ht="12.75" customHeight="1" x14ac:dyDescent="0.2">
      <c r="M287" s="1"/>
    </row>
    <row r="288" spans="13:13" ht="12.75" customHeight="1" x14ac:dyDescent="0.2">
      <c r="M288" s="1"/>
    </row>
    <row r="289" spans="13:13" ht="12.75" customHeight="1" x14ac:dyDescent="0.2">
      <c r="M289" s="1"/>
    </row>
    <row r="290" spans="13:13" ht="12.75" customHeight="1" x14ac:dyDescent="0.2">
      <c r="M290" s="1"/>
    </row>
    <row r="291" spans="13:13" ht="12.75" customHeight="1" x14ac:dyDescent="0.2">
      <c r="M291" s="1"/>
    </row>
    <row r="292" spans="13:13" ht="12.75" customHeight="1" x14ac:dyDescent="0.2">
      <c r="M292" s="1"/>
    </row>
    <row r="293" spans="13:13" ht="12.75" customHeight="1" x14ac:dyDescent="0.2">
      <c r="M293" s="1"/>
    </row>
    <row r="294" spans="13:13" ht="12.75" customHeight="1" x14ac:dyDescent="0.2">
      <c r="M294" s="1"/>
    </row>
    <row r="295" spans="13:13" ht="12.75" customHeight="1" x14ac:dyDescent="0.2">
      <c r="M295" s="1"/>
    </row>
    <row r="296" spans="13:13" ht="12.75" customHeight="1" x14ac:dyDescent="0.2">
      <c r="M296" s="1"/>
    </row>
    <row r="297" spans="13:13" ht="12.75" customHeight="1" x14ac:dyDescent="0.2">
      <c r="M297" s="1"/>
    </row>
    <row r="298" spans="13:13" ht="12.75" customHeight="1" x14ac:dyDescent="0.2">
      <c r="M298" s="1"/>
    </row>
    <row r="299" spans="13:13" ht="12.75" customHeight="1" x14ac:dyDescent="0.2">
      <c r="M299" s="1"/>
    </row>
    <row r="300" spans="13:13" ht="12.75" customHeight="1" x14ac:dyDescent="0.2">
      <c r="M300" s="1"/>
    </row>
    <row r="301" spans="13:13" ht="12.75" customHeight="1" x14ac:dyDescent="0.2">
      <c r="M301" s="1"/>
    </row>
    <row r="302" spans="13:13" ht="12.75" customHeight="1" x14ac:dyDescent="0.2">
      <c r="M302" s="1"/>
    </row>
    <row r="303" spans="13:13" ht="12.75" customHeight="1" x14ac:dyDescent="0.2">
      <c r="M303" s="1"/>
    </row>
    <row r="304" spans="13:13" ht="12.75" customHeight="1" x14ac:dyDescent="0.2">
      <c r="M304" s="1"/>
    </row>
    <row r="305" spans="13:13" ht="12.75" customHeight="1" x14ac:dyDescent="0.2">
      <c r="M305" s="1"/>
    </row>
    <row r="306" spans="13:13" ht="12.75" customHeight="1" x14ac:dyDescent="0.2">
      <c r="M306" s="1"/>
    </row>
    <row r="307" spans="13:13" ht="12.75" customHeight="1" x14ac:dyDescent="0.2">
      <c r="M307" s="1"/>
    </row>
    <row r="308" spans="13:13" ht="12.75" customHeight="1" x14ac:dyDescent="0.2">
      <c r="M308" s="1"/>
    </row>
    <row r="309" spans="13:13" ht="12.75" customHeight="1" x14ac:dyDescent="0.2">
      <c r="M309" s="1"/>
    </row>
    <row r="310" spans="13:13" ht="12.75" customHeight="1" x14ac:dyDescent="0.2">
      <c r="M310" s="1"/>
    </row>
    <row r="311" spans="13:13" ht="12.75" customHeight="1" x14ac:dyDescent="0.2">
      <c r="M311" s="1"/>
    </row>
    <row r="312" spans="13:13" ht="12.75" customHeight="1" x14ac:dyDescent="0.2">
      <c r="M312" s="1"/>
    </row>
    <row r="313" spans="13:13" ht="12.75" customHeight="1" x14ac:dyDescent="0.2">
      <c r="M313" s="1"/>
    </row>
    <row r="314" spans="13:13" ht="12.75" customHeight="1" x14ac:dyDescent="0.2">
      <c r="M314" s="1"/>
    </row>
    <row r="315" spans="13:13" ht="12.75" customHeight="1" x14ac:dyDescent="0.2">
      <c r="M315" s="1"/>
    </row>
    <row r="316" spans="13:13" ht="12.75" customHeight="1" x14ac:dyDescent="0.2">
      <c r="M316" s="1"/>
    </row>
    <row r="317" spans="13:13" ht="12.75" customHeight="1" x14ac:dyDescent="0.2">
      <c r="M317" s="1"/>
    </row>
    <row r="318" spans="13:13" ht="12.75" customHeight="1" x14ac:dyDescent="0.2">
      <c r="M318" s="1"/>
    </row>
    <row r="319" spans="13:13" ht="12.75" customHeight="1" x14ac:dyDescent="0.2">
      <c r="M319" s="1"/>
    </row>
    <row r="320" spans="13:13" ht="12.75" customHeight="1" x14ac:dyDescent="0.2">
      <c r="M320" s="1"/>
    </row>
    <row r="321" spans="13:13" ht="12.75" customHeight="1" x14ac:dyDescent="0.2">
      <c r="M321" s="1"/>
    </row>
    <row r="322" spans="13:13" ht="12.75" customHeight="1" x14ac:dyDescent="0.2">
      <c r="M322" s="1"/>
    </row>
    <row r="323" spans="13:13" ht="12.75" customHeight="1" x14ac:dyDescent="0.2">
      <c r="M323" s="1"/>
    </row>
    <row r="324" spans="13:13" ht="12.75" customHeight="1" x14ac:dyDescent="0.2">
      <c r="M324" s="1"/>
    </row>
    <row r="325" spans="13:13" ht="12.75" customHeight="1" x14ac:dyDescent="0.2">
      <c r="M325" s="1"/>
    </row>
    <row r="326" spans="13:13" ht="12.75" customHeight="1" x14ac:dyDescent="0.2">
      <c r="M326" s="1"/>
    </row>
    <row r="327" spans="13:13" ht="12.75" customHeight="1" x14ac:dyDescent="0.2">
      <c r="M327" s="1"/>
    </row>
    <row r="328" spans="13:13" ht="12.75" customHeight="1" x14ac:dyDescent="0.2">
      <c r="M328" s="1"/>
    </row>
    <row r="329" spans="13:13" ht="12.75" customHeight="1" x14ac:dyDescent="0.2">
      <c r="M329" s="1"/>
    </row>
    <row r="330" spans="13:13" ht="12.75" customHeight="1" x14ac:dyDescent="0.2">
      <c r="M330" s="1"/>
    </row>
    <row r="331" spans="13:13" ht="12.75" customHeight="1" x14ac:dyDescent="0.2">
      <c r="M331" s="1"/>
    </row>
    <row r="332" spans="13:13" ht="12.75" customHeight="1" x14ac:dyDescent="0.2">
      <c r="M332" s="1"/>
    </row>
    <row r="333" spans="13:13" ht="12.75" customHeight="1" x14ac:dyDescent="0.2">
      <c r="M333" s="1"/>
    </row>
    <row r="334" spans="13:13" ht="12.75" customHeight="1" x14ac:dyDescent="0.2">
      <c r="M334" s="1"/>
    </row>
    <row r="335" spans="13:13" ht="12.75" customHeight="1" x14ac:dyDescent="0.2">
      <c r="M335" s="1"/>
    </row>
    <row r="336" spans="13:13" ht="12.75" customHeight="1" x14ac:dyDescent="0.2">
      <c r="M336" s="1"/>
    </row>
    <row r="337" spans="13:13" ht="12.75" customHeight="1" x14ac:dyDescent="0.2">
      <c r="M337" s="1"/>
    </row>
    <row r="338" spans="13:13" ht="12.75" customHeight="1" x14ac:dyDescent="0.2">
      <c r="M338" s="1"/>
    </row>
    <row r="339" spans="13:13" ht="12.75" customHeight="1" x14ac:dyDescent="0.2">
      <c r="M339" s="1"/>
    </row>
    <row r="340" spans="13:13" ht="12.75" customHeight="1" x14ac:dyDescent="0.2">
      <c r="M340" s="1"/>
    </row>
    <row r="341" spans="13:13" ht="12.75" customHeight="1" x14ac:dyDescent="0.2">
      <c r="M341" s="1"/>
    </row>
    <row r="342" spans="13:13" ht="12.75" customHeight="1" x14ac:dyDescent="0.2">
      <c r="M342" s="1"/>
    </row>
    <row r="343" spans="13:13" ht="12.75" customHeight="1" x14ac:dyDescent="0.2">
      <c r="M343" s="1"/>
    </row>
    <row r="344" spans="13:13" ht="12.75" customHeight="1" x14ac:dyDescent="0.2">
      <c r="M344" s="1"/>
    </row>
    <row r="345" spans="13:13" ht="12.75" customHeight="1" x14ac:dyDescent="0.2">
      <c r="M345" s="1"/>
    </row>
    <row r="346" spans="13:13" ht="12.75" customHeight="1" x14ac:dyDescent="0.2">
      <c r="M346" s="1"/>
    </row>
    <row r="347" spans="13:13" ht="12.75" customHeight="1" x14ac:dyDescent="0.2">
      <c r="M347" s="1"/>
    </row>
    <row r="348" spans="13:13" ht="12.75" customHeight="1" x14ac:dyDescent="0.2">
      <c r="M348" s="1"/>
    </row>
    <row r="349" spans="13:13" ht="12.75" customHeight="1" x14ac:dyDescent="0.2">
      <c r="M349" s="1"/>
    </row>
    <row r="350" spans="13:13" ht="12.75" customHeight="1" x14ac:dyDescent="0.2">
      <c r="M350" s="1"/>
    </row>
    <row r="351" spans="13:13" ht="12.75" customHeight="1" x14ac:dyDescent="0.2">
      <c r="M351" s="1"/>
    </row>
    <row r="352" spans="13:13" ht="12.75" customHeight="1" x14ac:dyDescent="0.2">
      <c r="M352" s="1"/>
    </row>
    <row r="353" spans="13:13" ht="12.75" customHeight="1" x14ac:dyDescent="0.2">
      <c r="M353" s="1"/>
    </row>
    <row r="354" spans="13:13" ht="12.75" customHeight="1" x14ac:dyDescent="0.2">
      <c r="M354" s="1"/>
    </row>
    <row r="355" spans="13:13" ht="12.75" customHeight="1" x14ac:dyDescent="0.2">
      <c r="M355" s="1"/>
    </row>
    <row r="356" spans="13:13" ht="12.75" customHeight="1" x14ac:dyDescent="0.2">
      <c r="M356" s="1"/>
    </row>
    <row r="357" spans="13:13" ht="12.75" customHeight="1" x14ac:dyDescent="0.2">
      <c r="M357" s="1"/>
    </row>
    <row r="358" spans="13:13" ht="12.75" customHeight="1" x14ac:dyDescent="0.2">
      <c r="M358" s="1"/>
    </row>
    <row r="359" spans="13:13" ht="12.75" customHeight="1" x14ac:dyDescent="0.2">
      <c r="M359" s="1"/>
    </row>
    <row r="360" spans="13:13" ht="12.75" customHeight="1" x14ac:dyDescent="0.2">
      <c r="M360" s="1"/>
    </row>
    <row r="361" spans="13:13" ht="12.75" customHeight="1" x14ac:dyDescent="0.2">
      <c r="M361" s="1"/>
    </row>
    <row r="362" spans="13:13" ht="12.75" customHeight="1" x14ac:dyDescent="0.2">
      <c r="M362" s="1"/>
    </row>
    <row r="363" spans="13:13" ht="12.75" customHeight="1" x14ac:dyDescent="0.2">
      <c r="M363" s="1"/>
    </row>
    <row r="364" spans="13:13" ht="12.75" customHeight="1" x14ac:dyDescent="0.2">
      <c r="M364" s="1"/>
    </row>
    <row r="365" spans="13:13" ht="12.75" customHeight="1" x14ac:dyDescent="0.2">
      <c r="M365" s="1"/>
    </row>
    <row r="366" spans="13:13" ht="12.75" customHeight="1" x14ac:dyDescent="0.2">
      <c r="M366" s="1"/>
    </row>
    <row r="367" spans="13:13" ht="12.75" customHeight="1" x14ac:dyDescent="0.2">
      <c r="M367" s="1"/>
    </row>
    <row r="368" spans="13:13" ht="12.75" customHeight="1" x14ac:dyDescent="0.2">
      <c r="M368" s="1"/>
    </row>
    <row r="369" spans="13:13" ht="12.75" customHeight="1" x14ac:dyDescent="0.2">
      <c r="M369" s="1"/>
    </row>
    <row r="370" spans="13:13" ht="12.75" customHeight="1" x14ac:dyDescent="0.2">
      <c r="M370" s="1"/>
    </row>
    <row r="371" spans="13:13" ht="12.75" customHeight="1" x14ac:dyDescent="0.2">
      <c r="M371" s="1"/>
    </row>
    <row r="372" spans="13:13" ht="12.75" customHeight="1" x14ac:dyDescent="0.2">
      <c r="M372" s="1"/>
    </row>
    <row r="373" spans="13:13" ht="12.75" customHeight="1" x14ac:dyDescent="0.2">
      <c r="M373" s="1"/>
    </row>
    <row r="374" spans="13:13" ht="12.75" customHeight="1" x14ac:dyDescent="0.2">
      <c r="M374" s="1"/>
    </row>
    <row r="375" spans="13:13" ht="12.75" customHeight="1" x14ac:dyDescent="0.2">
      <c r="M375" s="1"/>
    </row>
    <row r="376" spans="13:13" ht="12.75" customHeight="1" x14ac:dyDescent="0.2">
      <c r="M376" s="1"/>
    </row>
    <row r="377" spans="13:13" ht="12.75" customHeight="1" x14ac:dyDescent="0.2">
      <c r="M377" s="1"/>
    </row>
    <row r="378" spans="13:13" ht="12.75" customHeight="1" x14ac:dyDescent="0.2">
      <c r="M378" s="1"/>
    </row>
    <row r="379" spans="13:13" ht="12.75" customHeight="1" x14ac:dyDescent="0.2">
      <c r="M379" s="1"/>
    </row>
    <row r="380" spans="13:13" ht="12.75" customHeight="1" x14ac:dyDescent="0.2">
      <c r="M380" s="1"/>
    </row>
    <row r="381" spans="13:13" ht="12.75" customHeight="1" x14ac:dyDescent="0.2">
      <c r="M381" s="1"/>
    </row>
    <row r="382" spans="13:13" ht="12.75" customHeight="1" x14ac:dyDescent="0.2">
      <c r="M382" s="1"/>
    </row>
    <row r="383" spans="13:13" ht="12.75" customHeight="1" x14ac:dyDescent="0.2">
      <c r="M383" s="1"/>
    </row>
    <row r="384" spans="13:13" ht="12.75" customHeight="1" x14ac:dyDescent="0.2">
      <c r="M384" s="1"/>
    </row>
    <row r="385" spans="13:13" ht="12.75" customHeight="1" x14ac:dyDescent="0.2">
      <c r="M385" s="1"/>
    </row>
    <row r="386" spans="13:13" ht="12.75" customHeight="1" x14ac:dyDescent="0.2">
      <c r="M386" s="1"/>
    </row>
    <row r="387" spans="13:13" ht="12.75" customHeight="1" x14ac:dyDescent="0.2">
      <c r="M387" s="1"/>
    </row>
    <row r="388" spans="13:13" ht="12.75" customHeight="1" x14ac:dyDescent="0.2">
      <c r="M388" s="1"/>
    </row>
    <row r="389" spans="13:13" ht="12.75" customHeight="1" x14ac:dyDescent="0.2">
      <c r="M389" s="1"/>
    </row>
    <row r="390" spans="13:13" ht="12.75" customHeight="1" x14ac:dyDescent="0.2">
      <c r="M390" s="1"/>
    </row>
    <row r="391" spans="13:13" ht="12.75" customHeight="1" x14ac:dyDescent="0.2">
      <c r="M391" s="1"/>
    </row>
    <row r="392" spans="13:13" ht="12.75" customHeight="1" x14ac:dyDescent="0.2">
      <c r="M392" s="1"/>
    </row>
    <row r="393" spans="13:13" ht="12.75" customHeight="1" x14ac:dyDescent="0.2">
      <c r="M393" s="1"/>
    </row>
    <row r="394" spans="13:13" ht="12.75" customHeight="1" x14ac:dyDescent="0.2">
      <c r="M394" s="1"/>
    </row>
    <row r="395" spans="13:13" ht="12.75" customHeight="1" x14ac:dyDescent="0.2">
      <c r="M395" s="1"/>
    </row>
    <row r="396" spans="13:13" ht="12.75" customHeight="1" x14ac:dyDescent="0.2">
      <c r="M396" s="1"/>
    </row>
    <row r="397" spans="13:13" ht="12.75" customHeight="1" x14ac:dyDescent="0.2">
      <c r="M397" s="1"/>
    </row>
    <row r="398" spans="13:13" ht="12.75" customHeight="1" x14ac:dyDescent="0.2">
      <c r="M398" s="1"/>
    </row>
    <row r="399" spans="13:13" ht="12.75" customHeight="1" x14ac:dyDescent="0.2">
      <c r="M399" s="1"/>
    </row>
    <row r="400" spans="13:13" ht="12.75" customHeight="1" x14ac:dyDescent="0.2">
      <c r="M400" s="1"/>
    </row>
    <row r="401" spans="13:13" ht="12.75" customHeight="1" x14ac:dyDescent="0.2">
      <c r="M401" s="1"/>
    </row>
    <row r="402" spans="13:13" ht="12.75" customHeight="1" x14ac:dyDescent="0.2">
      <c r="M402" s="1"/>
    </row>
    <row r="403" spans="13:13" ht="12.75" customHeight="1" x14ac:dyDescent="0.2">
      <c r="M403" s="1"/>
    </row>
    <row r="404" spans="13:13" ht="12.75" customHeight="1" x14ac:dyDescent="0.2">
      <c r="M404" s="1"/>
    </row>
    <row r="405" spans="13:13" ht="12.75" customHeight="1" x14ac:dyDescent="0.2">
      <c r="M405" s="1"/>
    </row>
    <row r="406" spans="13:13" ht="12.75" customHeight="1" x14ac:dyDescent="0.2">
      <c r="M406" s="1"/>
    </row>
    <row r="407" spans="13:13" ht="12.75" customHeight="1" x14ac:dyDescent="0.2">
      <c r="M407" s="1"/>
    </row>
    <row r="408" spans="13:13" ht="12.75" customHeight="1" x14ac:dyDescent="0.2">
      <c r="M408" s="1"/>
    </row>
    <row r="409" spans="13:13" ht="12.75" customHeight="1" x14ac:dyDescent="0.2">
      <c r="M409" s="1"/>
    </row>
    <row r="410" spans="13:13" ht="12.75" customHeight="1" x14ac:dyDescent="0.2">
      <c r="M410" s="1"/>
    </row>
    <row r="411" spans="13:13" ht="12.75" customHeight="1" x14ac:dyDescent="0.2">
      <c r="M411" s="1"/>
    </row>
    <row r="412" spans="13:13" ht="12.75" customHeight="1" x14ac:dyDescent="0.2">
      <c r="M412" s="1"/>
    </row>
    <row r="413" spans="13:13" ht="12.75" customHeight="1" x14ac:dyDescent="0.2">
      <c r="M413" s="1"/>
    </row>
    <row r="414" spans="13:13" ht="12.75" customHeight="1" x14ac:dyDescent="0.2">
      <c r="M414" s="1"/>
    </row>
    <row r="415" spans="13:13" ht="12.75" customHeight="1" x14ac:dyDescent="0.2">
      <c r="M415" s="1"/>
    </row>
    <row r="416" spans="13:13" ht="12.75" customHeight="1" x14ac:dyDescent="0.2">
      <c r="M416" s="1"/>
    </row>
    <row r="417" spans="13:13" ht="12.75" customHeight="1" x14ac:dyDescent="0.2">
      <c r="M417" s="1"/>
    </row>
    <row r="418" spans="13:13" ht="12.75" customHeight="1" x14ac:dyDescent="0.2">
      <c r="M418" s="1"/>
    </row>
    <row r="419" spans="13:13" ht="12.75" customHeight="1" x14ac:dyDescent="0.2">
      <c r="M419" s="1"/>
    </row>
    <row r="420" spans="13:13" ht="12.75" customHeight="1" x14ac:dyDescent="0.2">
      <c r="M420" s="1"/>
    </row>
    <row r="421" spans="13:13" ht="12.75" customHeight="1" x14ac:dyDescent="0.2">
      <c r="M421" s="1"/>
    </row>
    <row r="422" spans="13:13" ht="12.75" customHeight="1" x14ac:dyDescent="0.2">
      <c r="M422" s="1"/>
    </row>
    <row r="423" spans="13:13" ht="12.75" customHeight="1" x14ac:dyDescent="0.2">
      <c r="M423" s="1"/>
    </row>
    <row r="424" spans="13:13" ht="12.75" customHeight="1" x14ac:dyDescent="0.2">
      <c r="M424" s="1"/>
    </row>
    <row r="425" spans="13:13" ht="12.75" customHeight="1" x14ac:dyDescent="0.2">
      <c r="M425" s="1"/>
    </row>
    <row r="426" spans="13:13" ht="12.75" customHeight="1" x14ac:dyDescent="0.2">
      <c r="M426" s="1"/>
    </row>
    <row r="427" spans="13:13" ht="12.75" customHeight="1" x14ac:dyDescent="0.2">
      <c r="M427" s="1"/>
    </row>
    <row r="428" spans="13:13" ht="12.75" customHeight="1" x14ac:dyDescent="0.2">
      <c r="M428" s="1"/>
    </row>
    <row r="429" spans="13:13" ht="12.75" customHeight="1" x14ac:dyDescent="0.2">
      <c r="M429" s="1"/>
    </row>
    <row r="430" spans="13:13" ht="12.75" customHeight="1" x14ac:dyDescent="0.2">
      <c r="M430" s="1"/>
    </row>
    <row r="431" spans="13:13" ht="12.75" customHeight="1" x14ac:dyDescent="0.2">
      <c r="M431" s="1"/>
    </row>
    <row r="432" spans="13:13" ht="12.75" customHeight="1" x14ac:dyDescent="0.2">
      <c r="M432" s="1"/>
    </row>
    <row r="433" spans="13:13" ht="12.75" customHeight="1" x14ac:dyDescent="0.2">
      <c r="M433" s="1"/>
    </row>
    <row r="434" spans="13:13" ht="12.75" customHeight="1" x14ac:dyDescent="0.2">
      <c r="M434" s="1"/>
    </row>
    <row r="435" spans="13:13" ht="12.75" customHeight="1" x14ac:dyDescent="0.2">
      <c r="M435" s="1"/>
    </row>
    <row r="436" spans="13:13" ht="12.75" customHeight="1" x14ac:dyDescent="0.2">
      <c r="M436" s="1"/>
    </row>
    <row r="437" spans="13:13" ht="12.75" customHeight="1" x14ac:dyDescent="0.2">
      <c r="M437" s="1"/>
    </row>
    <row r="438" spans="13:13" ht="12.75" customHeight="1" x14ac:dyDescent="0.2">
      <c r="M438" s="1"/>
    </row>
    <row r="439" spans="13:13" ht="12.75" customHeight="1" x14ac:dyDescent="0.2">
      <c r="M439" s="1"/>
    </row>
    <row r="440" spans="13:13" ht="12.75" customHeight="1" x14ac:dyDescent="0.2">
      <c r="M440" s="1"/>
    </row>
    <row r="441" spans="13:13" ht="12.75" customHeight="1" x14ac:dyDescent="0.2">
      <c r="M441" s="1"/>
    </row>
    <row r="442" spans="13:13" ht="12.75" customHeight="1" x14ac:dyDescent="0.2">
      <c r="M442" s="1"/>
    </row>
    <row r="443" spans="13:13" ht="12.75" customHeight="1" x14ac:dyDescent="0.2">
      <c r="M443" s="1"/>
    </row>
    <row r="444" spans="13:13" ht="12.75" customHeight="1" x14ac:dyDescent="0.2">
      <c r="M444" s="1"/>
    </row>
    <row r="445" spans="13:13" ht="12.75" customHeight="1" x14ac:dyDescent="0.2">
      <c r="M445" s="1"/>
    </row>
    <row r="446" spans="13:13" ht="12.75" customHeight="1" x14ac:dyDescent="0.2">
      <c r="M446" s="1"/>
    </row>
    <row r="447" spans="13:13" ht="12.75" customHeight="1" x14ac:dyDescent="0.2">
      <c r="M447" s="1"/>
    </row>
    <row r="448" spans="13:13" ht="12.75" customHeight="1" x14ac:dyDescent="0.2">
      <c r="M448" s="1"/>
    </row>
    <row r="449" spans="13:13" ht="12.75" customHeight="1" x14ac:dyDescent="0.2">
      <c r="M449" s="1"/>
    </row>
    <row r="450" spans="13:13" ht="12.75" customHeight="1" x14ac:dyDescent="0.2">
      <c r="M450" s="1"/>
    </row>
    <row r="451" spans="13:13" ht="12.75" customHeight="1" x14ac:dyDescent="0.2">
      <c r="M451" s="1"/>
    </row>
    <row r="452" spans="13:13" ht="12.75" customHeight="1" x14ac:dyDescent="0.2">
      <c r="M452" s="1"/>
    </row>
    <row r="453" spans="13:13" ht="12.75" customHeight="1" x14ac:dyDescent="0.2">
      <c r="M453" s="1"/>
    </row>
    <row r="454" spans="13:13" ht="12.75" customHeight="1" x14ac:dyDescent="0.2">
      <c r="M454" s="1"/>
    </row>
    <row r="455" spans="13:13" ht="12.75" customHeight="1" x14ac:dyDescent="0.2">
      <c r="M455" s="1"/>
    </row>
    <row r="456" spans="13:13" ht="12.75" customHeight="1" x14ac:dyDescent="0.2">
      <c r="M456" s="1"/>
    </row>
    <row r="457" spans="13:13" ht="12.75" customHeight="1" x14ac:dyDescent="0.2">
      <c r="M457" s="1"/>
    </row>
    <row r="458" spans="13:13" ht="12.75" customHeight="1" x14ac:dyDescent="0.2">
      <c r="M458" s="1"/>
    </row>
    <row r="459" spans="13:13" ht="12.75" customHeight="1" x14ac:dyDescent="0.2">
      <c r="M459" s="1"/>
    </row>
    <row r="460" spans="13:13" ht="12.75" customHeight="1" x14ac:dyDescent="0.2">
      <c r="M460" s="1"/>
    </row>
    <row r="461" spans="13:13" ht="12.75" customHeight="1" x14ac:dyDescent="0.2">
      <c r="M461" s="1"/>
    </row>
    <row r="462" spans="13:13" ht="12.75" customHeight="1" x14ac:dyDescent="0.2">
      <c r="M462" s="1"/>
    </row>
    <row r="463" spans="13:13" ht="12.75" customHeight="1" x14ac:dyDescent="0.2">
      <c r="M463" s="1"/>
    </row>
    <row r="464" spans="13:13" ht="12.75" customHeight="1" x14ac:dyDescent="0.2">
      <c r="M464" s="1"/>
    </row>
    <row r="465" spans="13:13" ht="12.75" customHeight="1" x14ac:dyDescent="0.2">
      <c r="M465" s="1"/>
    </row>
    <row r="466" spans="13:13" ht="12.75" customHeight="1" x14ac:dyDescent="0.2">
      <c r="M466" s="1"/>
    </row>
    <row r="467" spans="13:13" ht="12.75" customHeight="1" x14ac:dyDescent="0.2">
      <c r="M467" s="1"/>
    </row>
    <row r="468" spans="13:13" ht="12.75" customHeight="1" x14ac:dyDescent="0.2">
      <c r="M468" s="1"/>
    </row>
    <row r="469" spans="13:13" ht="12.75" customHeight="1" x14ac:dyDescent="0.2">
      <c r="M469" s="1"/>
    </row>
    <row r="470" spans="13:13" ht="12.75" customHeight="1" x14ac:dyDescent="0.2">
      <c r="M470" s="1"/>
    </row>
    <row r="471" spans="13:13" ht="12.75" customHeight="1" x14ac:dyDescent="0.2">
      <c r="M471" s="1"/>
    </row>
    <row r="472" spans="13:13" ht="12.75" customHeight="1" x14ac:dyDescent="0.2">
      <c r="M472" s="1"/>
    </row>
    <row r="473" spans="13:13" ht="12.75" customHeight="1" x14ac:dyDescent="0.2">
      <c r="M473" s="1"/>
    </row>
    <row r="474" spans="13:13" ht="12.75" customHeight="1" x14ac:dyDescent="0.2">
      <c r="M474" s="1"/>
    </row>
    <row r="475" spans="13:13" ht="12.75" customHeight="1" x14ac:dyDescent="0.2">
      <c r="M475" s="1"/>
    </row>
    <row r="476" spans="13:13" ht="12.75" customHeight="1" x14ac:dyDescent="0.2">
      <c r="M476" s="1"/>
    </row>
    <row r="477" spans="13:13" ht="12.75" customHeight="1" x14ac:dyDescent="0.2">
      <c r="M477" s="1"/>
    </row>
    <row r="478" spans="13:13" ht="12.75" customHeight="1" x14ac:dyDescent="0.2">
      <c r="M478" s="1"/>
    </row>
    <row r="479" spans="13:13" ht="12.75" customHeight="1" x14ac:dyDescent="0.2">
      <c r="M479" s="1"/>
    </row>
    <row r="480" spans="13:13" ht="12.75" customHeight="1" x14ac:dyDescent="0.2">
      <c r="M480" s="1"/>
    </row>
    <row r="481" spans="13:13" ht="12.75" customHeight="1" x14ac:dyDescent="0.2">
      <c r="M481" s="1"/>
    </row>
    <row r="482" spans="13:13" ht="12.75" customHeight="1" x14ac:dyDescent="0.2">
      <c r="M482" s="1"/>
    </row>
    <row r="483" spans="13:13" ht="12.75" customHeight="1" x14ac:dyDescent="0.2">
      <c r="M483" s="1"/>
    </row>
    <row r="484" spans="13:13" ht="12.75" customHeight="1" x14ac:dyDescent="0.2">
      <c r="M484" s="1"/>
    </row>
    <row r="485" spans="13:13" ht="12.75" customHeight="1" x14ac:dyDescent="0.2">
      <c r="M485" s="1"/>
    </row>
    <row r="486" spans="13:13" ht="12.75" customHeight="1" x14ac:dyDescent="0.2">
      <c r="M486" s="1"/>
    </row>
    <row r="487" spans="13:13" ht="12.75" customHeight="1" x14ac:dyDescent="0.2">
      <c r="M487" s="1"/>
    </row>
    <row r="488" spans="13:13" ht="12.75" customHeight="1" x14ac:dyDescent="0.2">
      <c r="M488" s="1"/>
    </row>
    <row r="489" spans="13:13" ht="12.75" customHeight="1" x14ac:dyDescent="0.2">
      <c r="M489" s="1"/>
    </row>
    <row r="490" spans="13:13" ht="12.75" customHeight="1" x14ac:dyDescent="0.2">
      <c r="M490" s="1"/>
    </row>
    <row r="491" spans="13:13" ht="12.75" customHeight="1" x14ac:dyDescent="0.2">
      <c r="M491" s="1"/>
    </row>
    <row r="492" spans="13:13" ht="12.75" customHeight="1" x14ac:dyDescent="0.2">
      <c r="M492" s="1"/>
    </row>
    <row r="493" spans="13:13" ht="12.75" customHeight="1" x14ac:dyDescent="0.2">
      <c r="M493" s="1"/>
    </row>
    <row r="494" spans="13:13" ht="12.75" customHeight="1" x14ac:dyDescent="0.2">
      <c r="M494" s="1"/>
    </row>
    <row r="495" spans="13:13" ht="12.75" customHeight="1" x14ac:dyDescent="0.2">
      <c r="M495" s="1"/>
    </row>
    <row r="496" spans="13:13" ht="12.75" customHeight="1" x14ac:dyDescent="0.2">
      <c r="M496" s="1"/>
    </row>
    <row r="497" spans="13:13" ht="12.75" customHeight="1" x14ac:dyDescent="0.2">
      <c r="M497" s="1"/>
    </row>
    <row r="498" spans="13:13" ht="12.75" customHeight="1" x14ac:dyDescent="0.2">
      <c r="M498" s="1"/>
    </row>
    <row r="499" spans="13:13" ht="12.75" customHeight="1" x14ac:dyDescent="0.2">
      <c r="M499" s="1"/>
    </row>
    <row r="500" spans="13:13" ht="12.75" customHeight="1" x14ac:dyDescent="0.2">
      <c r="M500" s="1"/>
    </row>
    <row r="501" spans="13:13" ht="12.75" customHeight="1" x14ac:dyDescent="0.2">
      <c r="M501" s="1"/>
    </row>
    <row r="502" spans="13:13" ht="12.75" customHeight="1" x14ac:dyDescent="0.2">
      <c r="M502" s="1"/>
    </row>
    <row r="503" spans="13:13" ht="12.75" customHeight="1" x14ac:dyDescent="0.2">
      <c r="M503" s="1"/>
    </row>
    <row r="504" spans="13:13" ht="12.75" customHeight="1" x14ac:dyDescent="0.2">
      <c r="M504" s="1"/>
    </row>
    <row r="505" spans="13:13" ht="12.75" customHeight="1" x14ac:dyDescent="0.2">
      <c r="M505" s="1"/>
    </row>
    <row r="506" spans="13:13" ht="12.75" customHeight="1" x14ac:dyDescent="0.2">
      <c r="M506" s="1"/>
    </row>
    <row r="507" spans="13:13" ht="12.75" customHeight="1" x14ac:dyDescent="0.2">
      <c r="M507" s="1"/>
    </row>
    <row r="508" spans="13:13" ht="12.75" customHeight="1" x14ac:dyDescent="0.2">
      <c r="M508" s="1"/>
    </row>
    <row r="509" spans="13:13" ht="12.75" customHeight="1" x14ac:dyDescent="0.2">
      <c r="M509" s="1"/>
    </row>
    <row r="510" spans="13:13" ht="12.75" customHeight="1" x14ac:dyDescent="0.2">
      <c r="M510" s="1"/>
    </row>
    <row r="511" spans="13:13" ht="12.75" customHeight="1" x14ac:dyDescent="0.2">
      <c r="M511" s="1"/>
    </row>
    <row r="512" spans="13:13" ht="12.75" customHeight="1" x14ac:dyDescent="0.2">
      <c r="M512" s="1"/>
    </row>
    <row r="513" spans="13:13" ht="12.75" customHeight="1" x14ac:dyDescent="0.2">
      <c r="M513" s="1"/>
    </row>
    <row r="514" spans="13:13" ht="12.75" customHeight="1" x14ac:dyDescent="0.2">
      <c r="M514" s="1"/>
    </row>
    <row r="515" spans="13:13" ht="12.75" customHeight="1" x14ac:dyDescent="0.2">
      <c r="M515" s="1"/>
    </row>
    <row r="516" spans="13:13" ht="12.75" customHeight="1" x14ac:dyDescent="0.2">
      <c r="M516" s="1"/>
    </row>
    <row r="517" spans="13:13" ht="12.75" customHeight="1" x14ac:dyDescent="0.2">
      <c r="M517" s="1"/>
    </row>
    <row r="518" spans="13:13" ht="12.75" customHeight="1" x14ac:dyDescent="0.2">
      <c r="M518" s="1"/>
    </row>
    <row r="519" spans="13:13" ht="12.75" customHeight="1" x14ac:dyDescent="0.2">
      <c r="M519" s="1"/>
    </row>
    <row r="520" spans="13:13" ht="12.75" customHeight="1" x14ac:dyDescent="0.2">
      <c r="M520" s="1"/>
    </row>
    <row r="521" spans="13:13" ht="12.75" customHeight="1" x14ac:dyDescent="0.2">
      <c r="M521" s="1"/>
    </row>
    <row r="522" spans="13:13" ht="12.75" customHeight="1" x14ac:dyDescent="0.2">
      <c r="M522" s="1"/>
    </row>
    <row r="523" spans="13:13" ht="12.75" customHeight="1" x14ac:dyDescent="0.2">
      <c r="M523" s="1"/>
    </row>
    <row r="524" spans="13:13" ht="12.75" customHeight="1" x14ac:dyDescent="0.2">
      <c r="M524" s="1"/>
    </row>
    <row r="525" spans="13:13" ht="12.75" customHeight="1" x14ac:dyDescent="0.2">
      <c r="M525" s="1"/>
    </row>
    <row r="526" spans="13:13" ht="12.75" customHeight="1" x14ac:dyDescent="0.2">
      <c r="M526" s="1"/>
    </row>
    <row r="527" spans="13:13" ht="12.75" customHeight="1" x14ac:dyDescent="0.2">
      <c r="M527" s="1"/>
    </row>
    <row r="528" spans="13:13" ht="12.75" customHeight="1" x14ac:dyDescent="0.2">
      <c r="M528" s="1"/>
    </row>
    <row r="529" spans="13:13" ht="12.75" customHeight="1" x14ac:dyDescent="0.2">
      <c r="M529" s="1"/>
    </row>
    <row r="530" spans="13:13" ht="12.75" customHeight="1" x14ac:dyDescent="0.2">
      <c r="M530" s="1"/>
    </row>
    <row r="531" spans="13:13" ht="12.75" customHeight="1" x14ac:dyDescent="0.2">
      <c r="M531" s="1"/>
    </row>
    <row r="532" spans="13:13" ht="12.75" customHeight="1" x14ac:dyDescent="0.2">
      <c r="M532" s="1"/>
    </row>
    <row r="533" spans="13:13" ht="12.75" customHeight="1" x14ac:dyDescent="0.2">
      <c r="M533" s="1"/>
    </row>
    <row r="534" spans="13:13" ht="12.75" customHeight="1" x14ac:dyDescent="0.2">
      <c r="M534" s="1"/>
    </row>
    <row r="535" spans="13:13" ht="12.75" customHeight="1" x14ac:dyDescent="0.2">
      <c r="M535" s="1"/>
    </row>
    <row r="536" spans="13:13" ht="12.75" customHeight="1" x14ac:dyDescent="0.2">
      <c r="M536" s="1"/>
    </row>
    <row r="537" spans="13:13" ht="12.75" customHeight="1" x14ac:dyDescent="0.2">
      <c r="M537" s="1"/>
    </row>
    <row r="538" spans="13:13" ht="12.75" customHeight="1" x14ac:dyDescent="0.2">
      <c r="M538" s="1"/>
    </row>
    <row r="539" spans="13:13" ht="12.75" customHeight="1" x14ac:dyDescent="0.2">
      <c r="M539" s="1"/>
    </row>
    <row r="540" spans="13:13" ht="12.75" customHeight="1" x14ac:dyDescent="0.2">
      <c r="M540" s="1"/>
    </row>
    <row r="541" spans="13:13" ht="12.75" customHeight="1" x14ac:dyDescent="0.2">
      <c r="M541" s="1"/>
    </row>
    <row r="542" spans="13:13" ht="12.75" customHeight="1" x14ac:dyDescent="0.2">
      <c r="M542" s="1"/>
    </row>
    <row r="543" spans="13:13" ht="12.75" customHeight="1" x14ac:dyDescent="0.2">
      <c r="M543" s="1"/>
    </row>
    <row r="544" spans="13:13" ht="12.75" customHeight="1" x14ac:dyDescent="0.2">
      <c r="M544" s="1"/>
    </row>
    <row r="545" spans="13:13" ht="12.75" customHeight="1" x14ac:dyDescent="0.2">
      <c r="M545" s="1"/>
    </row>
    <row r="546" spans="13:13" ht="12.75" customHeight="1" x14ac:dyDescent="0.2">
      <c r="M546" s="1"/>
    </row>
    <row r="547" spans="13:13" ht="12.75" customHeight="1" x14ac:dyDescent="0.2">
      <c r="M547" s="1"/>
    </row>
    <row r="548" spans="13:13" ht="12.75" customHeight="1" x14ac:dyDescent="0.2">
      <c r="M548" s="1"/>
    </row>
    <row r="549" spans="13:13" ht="12.75" customHeight="1" x14ac:dyDescent="0.2">
      <c r="M549" s="1"/>
    </row>
    <row r="550" spans="13:13" ht="12.75" customHeight="1" x14ac:dyDescent="0.2">
      <c r="M550" s="1"/>
    </row>
    <row r="551" spans="13:13" ht="12.75" customHeight="1" x14ac:dyDescent="0.2">
      <c r="M551" s="1"/>
    </row>
    <row r="552" spans="13:13" ht="12.75" customHeight="1" x14ac:dyDescent="0.2">
      <c r="M552" s="1"/>
    </row>
    <row r="553" spans="13:13" ht="12.75" customHeight="1" x14ac:dyDescent="0.2">
      <c r="M553" s="1"/>
    </row>
    <row r="554" spans="13:13" ht="12.75" customHeight="1" x14ac:dyDescent="0.2">
      <c r="M554" s="1"/>
    </row>
    <row r="555" spans="13:13" ht="12.75" customHeight="1" x14ac:dyDescent="0.2">
      <c r="M555" s="1"/>
    </row>
    <row r="556" spans="13:13" ht="12.75" customHeight="1" x14ac:dyDescent="0.2">
      <c r="M556" s="1"/>
    </row>
    <row r="557" spans="13:13" ht="12.75" customHeight="1" x14ac:dyDescent="0.2">
      <c r="M557" s="1"/>
    </row>
    <row r="558" spans="13:13" ht="12.75" customHeight="1" x14ac:dyDescent="0.2">
      <c r="M558" s="1"/>
    </row>
    <row r="559" spans="13:13" ht="12.75" customHeight="1" x14ac:dyDescent="0.2">
      <c r="M559" s="1"/>
    </row>
    <row r="560" spans="13:13" ht="12.75" customHeight="1" x14ac:dyDescent="0.2">
      <c r="M560" s="1"/>
    </row>
    <row r="561" spans="13:13" ht="12.75" customHeight="1" x14ac:dyDescent="0.2">
      <c r="M561" s="1"/>
    </row>
    <row r="562" spans="13:13" ht="12.75" customHeight="1" x14ac:dyDescent="0.2">
      <c r="M562" s="1"/>
    </row>
    <row r="563" spans="13:13" ht="12.75" customHeight="1" x14ac:dyDescent="0.2">
      <c r="M563" s="1"/>
    </row>
    <row r="564" spans="13:13" ht="12.75" customHeight="1" x14ac:dyDescent="0.2">
      <c r="M564" s="1"/>
    </row>
    <row r="565" spans="13:13" ht="12.75" customHeight="1" x14ac:dyDescent="0.2">
      <c r="M565" s="1"/>
    </row>
    <row r="566" spans="13:13" ht="12.75" customHeight="1" x14ac:dyDescent="0.2">
      <c r="M566" s="1"/>
    </row>
    <row r="567" spans="13:13" ht="12.75" customHeight="1" x14ac:dyDescent="0.2">
      <c r="M567" s="1"/>
    </row>
    <row r="568" spans="13:13" ht="12.75" customHeight="1" x14ac:dyDescent="0.2">
      <c r="M568" s="1"/>
    </row>
    <row r="569" spans="13:13" ht="12.75" customHeight="1" x14ac:dyDescent="0.2">
      <c r="M569" s="1"/>
    </row>
    <row r="570" spans="13:13" ht="12.75" customHeight="1" x14ac:dyDescent="0.2">
      <c r="M570" s="1"/>
    </row>
    <row r="571" spans="13:13" ht="12.75" customHeight="1" x14ac:dyDescent="0.2">
      <c r="M571" s="1"/>
    </row>
    <row r="572" spans="13:13" ht="12.75" customHeight="1" x14ac:dyDescent="0.2">
      <c r="M572" s="1"/>
    </row>
    <row r="573" spans="13:13" ht="12.75" customHeight="1" x14ac:dyDescent="0.2">
      <c r="M573" s="1"/>
    </row>
    <row r="574" spans="13:13" ht="12.75" customHeight="1" x14ac:dyDescent="0.2">
      <c r="M574" s="1"/>
    </row>
    <row r="575" spans="13:13" ht="12.75" customHeight="1" x14ac:dyDescent="0.2">
      <c r="M575" s="1"/>
    </row>
    <row r="576" spans="13:13" ht="12.75" customHeight="1" x14ac:dyDescent="0.2">
      <c r="M576" s="1"/>
    </row>
    <row r="577" spans="13:13" ht="12.75" customHeight="1" x14ac:dyDescent="0.2">
      <c r="M577" s="1"/>
    </row>
    <row r="578" spans="13:13" ht="12.75" customHeight="1" x14ac:dyDescent="0.2">
      <c r="M578" s="1"/>
    </row>
    <row r="579" spans="13:13" ht="12.75" customHeight="1" x14ac:dyDescent="0.2">
      <c r="M579" s="1"/>
    </row>
    <row r="580" spans="13:13" ht="12.75" customHeight="1" x14ac:dyDescent="0.2">
      <c r="M580" s="1"/>
    </row>
    <row r="581" spans="13:13" ht="12.75" customHeight="1" x14ac:dyDescent="0.2">
      <c r="M581" s="1"/>
    </row>
    <row r="582" spans="13:13" ht="12.75" customHeight="1" x14ac:dyDescent="0.2">
      <c r="M582" s="1"/>
    </row>
    <row r="583" spans="13:13" ht="12.75" customHeight="1" x14ac:dyDescent="0.2">
      <c r="M583" s="1"/>
    </row>
    <row r="584" spans="13:13" ht="12.75" customHeight="1" x14ac:dyDescent="0.2">
      <c r="M584" s="1"/>
    </row>
    <row r="585" spans="13:13" ht="12.75" customHeight="1" x14ac:dyDescent="0.2">
      <c r="M585" s="1"/>
    </row>
    <row r="586" spans="13:13" ht="12.75" customHeight="1" x14ac:dyDescent="0.2">
      <c r="M586" s="1"/>
    </row>
    <row r="587" spans="13:13" ht="12.75" customHeight="1" x14ac:dyDescent="0.2">
      <c r="M587" s="1"/>
    </row>
    <row r="588" spans="13:13" ht="12.75" customHeight="1" x14ac:dyDescent="0.2">
      <c r="M588" s="1"/>
    </row>
    <row r="589" spans="13:13" ht="12.75" customHeight="1" x14ac:dyDescent="0.2">
      <c r="M589" s="1"/>
    </row>
    <row r="590" spans="13:13" ht="12.75" customHeight="1" x14ac:dyDescent="0.2">
      <c r="M590" s="1"/>
    </row>
    <row r="591" spans="13:13" ht="12.75" customHeight="1" x14ac:dyDescent="0.2">
      <c r="M591" s="1"/>
    </row>
    <row r="592" spans="13:13" ht="12.75" customHeight="1" x14ac:dyDescent="0.2">
      <c r="M592" s="1"/>
    </row>
    <row r="593" spans="13:13" ht="12.75" customHeight="1" x14ac:dyDescent="0.2">
      <c r="M593" s="1"/>
    </row>
    <row r="594" spans="13:13" ht="12.75" customHeight="1" x14ac:dyDescent="0.2">
      <c r="M594" s="1"/>
    </row>
    <row r="595" spans="13:13" ht="12.75" customHeight="1" x14ac:dyDescent="0.2">
      <c r="M595" s="1"/>
    </row>
    <row r="596" spans="13:13" ht="12.75" customHeight="1" x14ac:dyDescent="0.2">
      <c r="M596" s="1"/>
    </row>
    <row r="597" spans="13:13" ht="12.75" customHeight="1" x14ac:dyDescent="0.2">
      <c r="M597" s="1"/>
    </row>
    <row r="598" spans="13:13" ht="12.75" customHeight="1" x14ac:dyDescent="0.2">
      <c r="M598" s="1"/>
    </row>
    <row r="599" spans="13:13" ht="12.75" customHeight="1" x14ac:dyDescent="0.2">
      <c r="M599" s="1"/>
    </row>
    <row r="600" spans="13:13" ht="12.75" customHeight="1" x14ac:dyDescent="0.2">
      <c r="M600" s="1"/>
    </row>
    <row r="601" spans="13:13" ht="12.75" customHeight="1" x14ac:dyDescent="0.2">
      <c r="M601" s="1"/>
    </row>
    <row r="602" spans="13:13" ht="12.75" customHeight="1" x14ac:dyDescent="0.2">
      <c r="M602" s="1"/>
    </row>
    <row r="603" spans="13:13" ht="12.75" customHeight="1" x14ac:dyDescent="0.2">
      <c r="M603" s="1"/>
    </row>
    <row r="604" spans="13:13" ht="12.75" customHeight="1" x14ac:dyDescent="0.2">
      <c r="M604" s="1"/>
    </row>
    <row r="605" spans="13:13" ht="12.75" customHeight="1" x14ac:dyDescent="0.2">
      <c r="M605" s="1"/>
    </row>
    <row r="606" spans="13:13" ht="12.75" customHeight="1" x14ac:dyDescent="0.2">
      <c r="M606" s="1"/>
    </row>
    <row r="607" spans="13:13" ht="12.75" customHeight="1" x14ac:dyDescent="0.2">
      <c r="M607" s="1"/>
    </row>
    <row r="608" spans="13:13" ht="12.75" customHeight="1" x14ac:dyDescent="0.2">
      <c r="M608" s="1"/>
    </row>
    <row r="609" spans="13:13" ht="12.75" customHeight="1" x14ac:dyDescent="0.2">
      <c r="M609" s="1"/>
    </row>
    <row r="610" spans="13:13" ht="12.75" customHeight="1" x14ac:dyDescent="0.2">
      <c r="M610" s="1"/>
    </row>
    <row r="611" spans="13:13" ht="12.75" customHeight="1" x14ac:dyDescent="0.2">
      <c r="M611" s="1"/>
    </row>
    <row r="612" spans="13:13" ht="12.75" customHeight="1" x14ac:dyDescent="0.2">
      <c r="M612" s="1"/>
    </row>
    <row r="613" spans="13:13" ht="12.75" customHeight="1" x14ac:dyDescent="0.2">
      <c r="M613" s="1"/>
    </row>
    <row r="614" spans="13:13" ht="12.75" customHeight="1" x14ac:dyDescent="0.2">
      <c r="M614" s="1"/>
    </row>
    <row r="615" spans="13:13" ht="12.75" customHeight="1" x14ac:dyDescent="0.2">
      <c r="M615" s="1"/>
    </row>
    <row r="616" spans="13:13" ht="12.75" customHeight="1" x14ac:dyDescent="0.2">
      <c r="M616" s="1"/>
    </row>
    <row r="617" spans="13:13" ht="12.75" customHeight="1" x14ac:dyDescent="0.2">
      <c r="M617" s="1"/>
    </row>
    <row r="618" spans="13:13" ht="12.75" customHeight="1" x14ac:dyDescent="0.2">
      <c r="M618" s="1"/>
    </row>
    <row r="619" spans="13:13" ht="12.75" customHeight="1" x14ac:dyDescent="0.2">
      <c r="M619" s="1"/>
    </row>
    <row r="620" spans="13:13" ht="12.75" customHeight="1" x14ac:dyDescent="0.2">
      <c r="M620" s="1"/>
    </row>
    <row r="621" spans="13:13" ht="12.75" customHeight="1" x14ac:dyDescent="0.2">
      <c r="M621" s="1"/>
    </row>
    <row r="622" spans="13:13" ht="12.75" customHeight="1" x14ac:dyDescent="0.2">
      <c r="M622" s="1"/>
    </row>
    <row r="623" spans="13:13" ht="12.75" customHeight="1" x14ac:dyDescent="0.2">
      <c r="M623" s="1"/>
    </row>
    <row r="624" spans="13:13" ht="12.75" customHeight="1" x14ac:dyDescent="0.2">
      <c r="M624" s="1"/>
    </row>
    <row r="625" spans="13:13" ht="12.75" customHeight="1" x14ac:dyDescent="0.2">
      <c r="M625" s="1"/>
    </row>
    <row r="626" spans="13:13" ht="12.75" customHeight="1" x14ac:dyDescent="0.2">
      <c r="M626" s="1"/>
    </row>
    <row r="627" spans="13:13" ht="12.75" customHeight="1" x14ac:dyDescent="0.2">
      <c r="M627" s="1"/>
    </row>
    <row r="628" spans="13:13" ht="12.75" customHeight="1" x14ac:dyDescent="0.2">
      <c r="M628" s="1"/>
    </row>
    <row r="629" spans="13:13" ht="12.75" customHeight="1" x14ac:dyDescent="0.2">
      <c r="M629" s="1"/>
    </row>
    <row r="630" spans="13:13" ht="12.75" customHeight="1" x14ac:dyDescent="0.2">
      <c r="M630" s="1"/>
    </row>
    <row r="631" spans="13:13" ht="12.75" customHeight="1" x14ac:dyDescent="0.2">
      <c r="M631" s="1"/>
    </row>
    <row r="632" spans="13:13" ht="12.75" customHeight="1" x14ac:dyDescent="0.2">
      <c r="M632" s="1"/>
    </row>
    <row r="633" spans="13:13" ht="12.75" customHeight="1" x14ac:dyDescent="0.2">
      <c r="M633" s="1"/>
    </row>
    <row r="634" spans="13:13" ht="12.75" customHeight="1" x14ac:dyDescent="0.2">
      <c r="M634" s="1"/>
    </row>
    <row r="635" spans="13:13" ht="12.75" customHeight="1" x14ac:dyDescent="0.2">
      <c r="M635" s="1"/>
    </row>
    <row r="636" spans="13:13" ht="12.75" customHeight="1" x14ac:dyDescent="0.2">
      <c r="M636" s="1"/>
    </row>
    <row r="637" spans="13:13" ht="12.75" customHeight="1" x14ac:dyDescent="0.2">
      <c r="M637" s="1"/>
    </row>
    <row r="638" spans="13:13" ht="12.75" customHeight="1" x14ac:dyDescent="0.2">
      <c r="M638" s="1"/>
    </row>
    <row r="639" spans="13:13" ht="12.75" customHeight="1" x14ac:dyDescent="0.2">
      <c r="M639" s="1"/>
    </row>
    <row r="640" spans="13:13" ht="12.75" customHeight="1" x14ac:dyDescent="0.2">
      <c r="M640" s="1"/>
    </row>
    <row r="641" spans="13:13" ht="12.75" customHeight="1" x14ac:dyDescent="0.2">
      <c r="M641" s="1"/>
    </row>
    <row r="642" spans="13:13" ht="12.75" customHeight="1" x14ac:dyDescent="0.2">
      <c r="M642" s="1"/>
    </row>
    <row r="643" spans="13:13" ht="12.75" customHeight="1" x14ac:dyDescent="0.2">
      <c r="M643" s="1"/>
    </row>
    <row r="644" spans="13:13" ht="12.75" customHeight="1" x14ac:dyDescent="0.2">
      <c r="M644" s="1"/>
    </row>
    <row r="645" spans="13:13" ht="12.75" customHeight="1" x14ac:dyDescent="0.2">
      <c r="M645" s="1"/>
    </row>
    <row r="646" spans="13:13" ht="12.75" customHeight="1" x14ac:dyDescent="0.2">
      <c r="M646" s="1"/>
    </row>
    <row r="647" spans="13:13" ht="12.75" customHeight="1" x14ac:dyDescent="0.2">
      <c r="M647" s="1"/>
    </row>
    <row r="648" spans="13:13" ht="12.75" customHeight="1" x14ac:dyDescent="0.2">
      <c r="M648" s="1"/>
    </row>
    <row r="649" spans="13:13" ht="12.75" customHeight="1" x14ac:dyDescent="0.2">
      <c r="M649" s="1"/>
    </row>
    <row r="650" spans="13:13" ht="12.75" customHeight="1" x14ac:dyDescent="0.2">
      <c r="M650" s="1"/>
    </row>
    <row r="651" spans="13:13" ht="12.75" customHeight="1" x14ac:dyDescent="0.2">
      <c r="M651" s="1"/>
    </row>
    <row r="652" spans="13:13" ht="12.75" customHeight="1" x14ac:dyDescent="0.2">
      <c r="M652" s="1"/>
    </row>
    <row r="653" spans="13:13" ht="12.75" customHeight="1" x14ac:dyDescent="0.2">
      <c r="M653" s="1"/>
    </row>
    <row r="654" spans="13:13" ht="12.75" customHeight="1" x14ac:dyDescent="0.2">
      <c r="M654" s="1"/>
    </row>
    <row r="655" spans="13:13" ht="12.75" customHeight="1" x14ac:dyDescent="0.2">
      <c r="M655" s="1"/>
    </row>
    <row r="656" spans="13:13" ht="12.75" customHeight="1" x14ac:dyDescent="0.2">
      <c r="M656" s="1"/>
    </row>
    <row r="657" spans="13:13" ht="12.75" customHeight="1" x14ac:dyDescent="0.2">
      <c r="M657" s="1"/>
    </row>
    <row r="658" spans="13:13" ht="12.75" customHeight="1" x14ac:dyDescent="0.2">
      <c r="M658" s="1"/>
    </row>
    <row r="659" spans="13:13" ht="12.75" customHeight="1" x14ac:dyDescent="0.2">
      <c r="M659" s="1"/>
    </row>
    <row r="660" spans="13:13" ht="12.75" customHeight="1" x14ac:dyDescent="0.2">
      <c r="M660" s="1"/>
    </row>
    <row r="661" spans="13:13" ht="12.75" customHeight="1" x14ac:dyDescent="0.2">
      <c r="M661" s="1"/>
    </row>
    <row r="662" spans="13:13" ht="12.75" customHeight="1" x14ac:dyDescent="0.2">
      <c r="M662" s="1"/>
    </row>
    <row r="663" spans="13:13" ht="12.75" customHeight="1" x14ac:dyDescent="0.2">
      <c r="M663" s="1"/>
    </row>
    <row r="664" spans="13:13" ht="12.75" customHeight="1" x14ac:dyDescent="0.2">
      <c r="M664" s="1"/>
    </row>
    <row r="665" spans="13:13" ht="12.75" customHeight="1" x14ac:dyDescent="0.2">
      <c r="M665" s="1"/>
    </row>
    <row r="666" spans="13:13" ht="12.75" customHeight="1" x14ac:dyDescent="0.2">
      <c r="M666" s="1"/>
    </row>
    <row r="667" spans="13:13" ht="12.75" customHeight="1" x14ac:dyDescent="0.2">
      <c r="M667" s="1"/>
    </row>
    <row r="668" spans="13:13" ht="12.75" customHeight="1" x14ac:dyDescent="0.2">
      <c r="M668" s="1"/>
    </row>
    <row r="669" spans="13:13" ht="12.75" customHeight="1" x14ac:dyDescent="0.2">
      <c r="M669" s="1"/>
    </row>
    <row r="670" spans="13:13" ht="12.75" customHeight="1" x14ac:dyDescent="0.2">
      <c r="M670" s="1"/>
    </row>
    <row r="671" spans="13:13" ht="12.75" customHeight="1" x14ac:dyDescent="0.2">
      <c r="M671" s="1"/>
    </row>
    <row r="672" spans="13:13" ht="12.75" customHeight="1" x14ac:dyDescent="0.2">
      <c r="M672" s="1"/>
    </row>
    <row r="673" spans="13:13" ht="12.75" customHeight="1" x14ac:dyDescent="0.2">
      <c r="M673" s="1"/>
    </row>
    <row r="674" spans="13:13" ht="12.75" customHeight="1" x14ac:dyDescent="0.2">
      <c r="M674" s="1"/>
    </row>
    <row r="675" spans="13:13" ht="12.75" customHeight="1" x14ac:dyDescent="0.2">
      <c r="M675" s="1"/>
    </row>
    <row r="676" spans="13:13" ht="12.75" customHeight="1" x14ac:dyDescent="0.2">
      <c r="M676" s="1"/>
    </row>
    <row r="677" spans="13:13" ht="12.75" customHeight="1" x14ac:dyDescent="0.2">
      <c r="M677" s="1"/>
    </row>
    <row r="678" spans="13:13" ht="12.75" customHeight="1" x14ac:dyDescent="0.2">
      <c r="M678" s="1"/>
    </row>
    <row r="679" spans="13:13" ht="12.75" customHeight="1" x14ac:dyDescent="0.2">
      <c r="M679" s="1"/>
    </row>
    <row r="680" spans="13:13" ht="12.75" customHeight="1" x14ac:dyDescent="0.2">
      <c r="M680" s="1"/>
    </row>
    <row r="681" spans="13:13" ht="12.75" customHeight="1" x14ac:dyDescent="0.2">
      <c r="M681" s="1"/>
    </row>
    <row r="682" spans="13:13" ht="12.75" customHeight="1" x14ac:dyDescent="0.2">
      <c r="M682" s="1"/>
    </row>
    <row r="683" spans="13:13" ht="12.75" customHeight="1" x14ac:dyDescent="0.2">
      <c r="M683" s="1"/>
    </row>
    <row r="684" spans="13:13" ht="12.75" customHeight="1" x14ac:dyDescent="0.2">
      <c r="M684" s="1"/>
    </row>
    <row r="685" spans="13:13" ht="12.75" customHeight="1" x14ac:dyDescent="0.2">
      <c r="M685" s="1"/>
    </row>
    <row r="686" spans="13:13" ht="12.75" customHeight="1" x14ac:dyDescent="0.2">
      <c r="M686" s="1"/>
    </row>
    <row r="687" spans="13:13" ht="12.75" customHeight="1" x14ac:dyDescent="0.2">
      <c r="M687" s="1"/>
    </row>
    <row r="688" spans="13:13" ht="12.75" customHeight="1" x14ac:dyDescent="0.2">
      <c r="M688" s="1"/>
    </row>
    <row r="689" spans="13:13" ht="12.75" customHeight="1" x14ac:dyDescent="0.2">
      <c r="M689" s="1"/>
    </row>
    <row r="690" spans="13:13" ht="12.75" customHeight="1" x14ac:dyDescent="0.2">
      <c r="M690" s="1"/>
    </row>
    <row r="691" spans="13:13" ht="12.75" customHeight="1" x14ac:dyDescent="0.2">
      <c r="M691" s="1"/>
    </row>
    <row r="692" spans="13:13" ht="12.75" customHeight="1" x14ac:dyDescent="0.2">
      <c r="M692" s="1"/>
    </row>
    <row r="693" spans="13:13" ht="12.75" customHeight="1" x14ac:dyDescent="0.2">
      <c r="M693" s="1"/>
    </row>
    <row r="694" spans="13:13" ht="12.75" customHeight="1" x14ac:dyDescent="0.2">
      <c r="M694" s="1"/>
    </row>
    <row r="695" spans="13:13" ht="12.75" customHeight="1" x14ac:dyDescent="0.2">
      <c r="M695" s="1"/>
    </row>
    <row r="696" spans="13:13" ht="12.75" customHeight="1" x14ac:dyDescent="0.2">
      <c r="M696" s="1"/>
    </row>
    <row r="697" spans="13:13" ht="12.75" customHeight="1" x14ac:dyDescent="0.2">
      <c r="M697" s="1"/>
    </row>
    <row r="698" spans="13:13" ht="12.75" customHeight="1" x14ac:dyDescent="0.2">
      <c r="M698" s="1"/>
    </row>
    <row r="699" spans="13:13" ht="12.75" customHeight="1" x14ac:dyDescent="0.2">
      <c r="M699" s="1"/>
    </row>
    <row r="700" spans="13:13" ht="12.75" customHeight="1" x14ac:dyDescent="0.2">
      <c r="M700" s="1"/>
    </row>
    <row r="701" spans="13:13" ht="12.75" customHeight="1" x14ac:dyDescent="0.2">
      <c r="M701" s="1"/>
    </row>
    <row r="702" spans="13:13" ht="12.75" customHeight="1" x14ac:dyDescent="0.2">
      <c r="M702" s="1"/>
    </row>
    <row r="703" spans="13:13" ht="12.75" customHeight="1" x14ac:dyDescent="0.2">
      <c r="M703" s="1"/>
    </row>
    <row r="704" spans="13:13" ht="12.75" customHeight="1" x14ac:dyDescent="0.2">
      <c r="M704" s="1"/>
    </row>
    <row r="705" spans="13:13" ht="12.75" customHeight="1" x14ac:dyDescent="0.2">
      <c r="M705" s="1"/>
    </row>
    <row r="706" spans="13:13" ht="12.75" customHeight="1" x14ac:dyDescent="0.2">
      <c r="M706" s="1"/>
    </row>
    <row r="707" spans="13:13" ht="12.75" customHeight="1" x14ac:dyDescent="0.2">
      <c r="M707" s="1"/>
    </row>
    <row r="708" spans="13:13" ht="12.75" customHeight="1" x14ac:dyDescent="0.2">
      <c r="M708" s="1"/>
    </row>
    <row r="709" spans="13:13" ht="12.75" customHeight="1" x14ac:dyDescent="0.2">
      <c r="M709" s="1"/>
    </row>
    <row r="710" spans="13:13" ht="12.75" customHeight="1" x14ac:dyDescent="0.2">
      <c r="M710" s="1"/>
    </row>
    <row r="711" spans="13:13" ht="12.75" customHeight="1" x14ac:dyDescent="0.2">
      <c r="M711" s="1"/>
    </row>
    <row r="712" spans="13:13" ht="12.75" customHeight="1" x14ac:dyDescent="0.2">
      <c r="M712" s="1"/>
    </row>
    <row r="713" spans="13:13" ht="12.75" customHeight="1" x14ac:dyDescent="0.2">
      <c r="M713" s="1"/>
    </row>
    <row r="714" spans="13:13" ht="12.75" customHeight="1" x14ac:dyDescent="0.2">
      <c r="M714" s="1"/>
    </row>
    <row r="715" spans="13:13" ht="12.75" customHeight="1" x14ac:dyDescent="0.2">
      <c r="M715" s="1"/>
    </row>
    <row r="716" spans="13:13" ht="12.75" customHeight="1" x14ac:dyDescent="0.2">
      <c r="M716" s="1"/>
    </row>
    <row r="717" spans="13:13" ht="12.75" customHeight="1" x14ac:dyDescent="0.2">
      <c r="M717" s="1"/>
    </row>
    <row r="718" spans="13:13" ht="12.75" customHeight="1" x14ac:dyDescent="0.2">
      <c r="M718" s="1"/>
    </row>
    <row r="719" spans="13:13" ht="12.75" customHeight="1" x14ac:dyDescent="0.2">
      <c r="M719" s="1"/>
    </row>
    <row r="720" spans="13:13" ht="12.75" customHeight="1" x14ac:dyDescent="0.2">
      <c r="M720" s="1"/>
    </row>
    <row r="721" spans="13:13" ht="12.75" customHeight="1" x14ac:dyDescent="0.2">
      <c r="M721" s="1"/>
    </row>
    <row r="722" spans="13:13" ht="12.75" customHeight="1" x14ac:dyDescent="0.2">
      <c r="M722" s="1"/>
    </row>
    <row r="723" spans="13:13" ht="12.75" customHeight="1" x14ac:dyDescent="0.2">
      <c r="M723" s="1"/>
    </row>
    <row r="724" spans="13:13" ht="12.75" customHeight="1" x14ac:dyDescent="0.2">
      <c r="M724" s="1"/>
    </row>
    <row r="725" spans="13:13" ht="12.75" customHeight="1" x14ac:dyDescent="0.2">
      <c r="M725" s="1"/>
    </row>
    <row r="726" spans="13:13" ht="12.75" customHeight="1" x14ac:dyDescent="0.2">
      <c r="M726" s="1"/>
    </row>
    <row r="727" spans="13:13" ht="12.75" customHeight="1" x14ac:dyDescent="0.2">
      <c r="M727" s="1"/>
    </row>
    <row r="728" spans="13:13" ht="12.75" customHeight="1" x14ac:dyDescent="0.2">
      <c r="M728" s="1"/>
    </row>
    <row r="729" spans="13:13" ht="12.75" customHeight="1" x14ac:dyDescent="0.2">
      <c r="M729" s="1"/>
    </row>
    <row r="730" spans="13:13" ht="12.75" customHeight="1" x14ac:dyDescent="0.2">
      <c r="M730" s="1"/>
    </row>
    <row r="731" spans="13:13" ht="12.75" customHeight="1" x14ac:dyDescent="0.2">
      <c r="M731" s="1"/>
    </row>
    <row r="732" spans="13:13" ht="12.75" customHeight="1" x14ac:dyDescent="0.2">
      <c r="M732" s="1"/>
    </row>
    <row r="733" spans="13:13" ht="12.75" customHeight="1" x14ac:dyDescent="0.2">
      <c r="M733" s="1"/>
    </row>
    <row r="734" spans="13:13" ht="12.75" customHeight="1" x14ac:dyDescent="0.2">
      <c r="M734" s="1"/>
    </row>
    <row r="735" spans="13:13" ht="12.75" customHeight="1" x14ac:dyDescent="0.2">
      <c r="M735" s="1"/>
    </row>
    <row r="736" spans="13:13" ht="12.75" customHeight="1" x14ac:dyDescent="0.2">
      <c r="M736" s="1"/>
    </row>
    <row r="737" spans="13:13" ht="12.75" customHeight="1" x14ac:dyDescent="0.2">
      <c r="M737" s="1"/>
    </row>
    <row r="738" spans="13:13" ht="12.75" customHeight="1" x14ac:dyDescent="0.2">
      <c r="M738" s="1"/>
    </row>
    <row r="739" spans="13:13" ht="12.75" customHeight="1" x14ac:dyDescent="0.2">
      <c r="M739" s="1"/>
    </row>
    <row r="740" spans="13:13" ht="12.75" customHeight="1" x14ac:dyDescent="0.2">
      <c r="M740" s="1"/>
    </row>
    <row r="741" spans="13:13" ht="12.75" customHeight="1" x14ac:dyDescent="0.2">
      <c r="M741" s="1"/>
    </row>
    <row r="742" spans="13:13" ht="12.75" customHeight="1" x14ac:dyDescent="0.2">
      <c r="M742" s="1"/>
    </row>
    <row r="743" spans="13:13" ht="12.75" customHeight="1" x14ac:dyDescent="0.2">
      <c r="M743" s="1"/>
    </row>
    <row r="744" spans="13:13" ht="12.75" customHeight="1" x14ac:dyDescent="0.2">
      <c r="M744" s="1"/>
    </row>
    <row r="745" spans="13:13" ht="12.75" customHeight="1" x14ac:dyDescent="0.2">
      <c r="M745" s="1"/>
    </row>
    <row r="746" spans="13:13" ht="12.75" customHeight="1" x14ac:dyDescent="0.2">
      <c r="M746" s="1"/>
    </row>
    <row r="747" spans="13:13" ht="12.75" customHeight="1" x14ac:dyDescent="0.2">
      <c r="M747" s="1"/>
    </row>
    <row r="748" spans="13:13" ht="12.75" customHeight="1" x14ac:dyDescent="0.2">
      <c r="M748" s="1"/>
    </row>
    <row r="749" spans="13:13" ht="12.75" customHeight="1" x14ac:dyDescent="0.2">
      <c r="M749" s="1"/>
    </row>
    <row r="750" spans="13:13" ht="12.75" customHeight="1" x14ac:dyDescent="0.2">
      <c r="M750" s="1"/>
    </row>
    <row r="751" spans="13:13" ht="12.75" customHeight="1" x14ac:dyDescent="0.2">
      <c r="M751" s="1"/>
    </row>
    <row r="752" spans="13:13" ht="12.75" customHeight="1" x14ac:dyDescent="0.2">
      <c r="M752" s="1"/>
    </row>
    <row r="753" spans="13:13" ht="12.75" customHeight="1" x14ac:dyDescent="0.2">
      <c r="M753" s="1"/>
    </row>
    <row r="754" spans="13:13" ht="12.75" customHeight="1" x14ac:dyDescent="0.2">
      <c r="M754" s="1"/>
    </row>
    <row r="755" spans="13:13" ht="12.75" customHeight="1" x14ac:dyDescent="0.2">
      <c r="M755" s="1"/>
    </row>
    <row r="756" spans="13:13" ht="12.75" customHeight="1" x14ac:dyDescent="0.2">
      <c r="M756" s="1"/>
    </row>
    <row r="757" spans="13:13" ht="12.75" customHeight="1" x14ac:dyDescent="0.2">
      <c r="M757" s="1"/>
    </row>
    <row r="758" spans="13:13" ht="12.75" customHeight="1" x14ac:dyDescent="0.2">
      <c r="M758" s="1"/>
    </row>
    <row r="759" spans="13:13" ht="12.75" customHeight="1" x14ac:dyDescent="0.2">
      <c r="M759" s="1"/>
    </row>
    <row r="760" spans="13:13" ht="12.75" customHeight="1" x14ac:dyDescent="0.2">
      <c r="M760" s="1"/>
    </row>
    <row r="761" spans="13:13" ht="12.75" customHeight="1" x14ac:dyDescent="0.2">
      <c r="M761" s="1"/>
    </row>
    <row r="762" spans="13:13" ht="12.75" customHeight="1" x14ac:dyDescent="0.2">
      <c r="M762" s="1"/>
    </row>
    <row r="763" spans="13:13" ht="12.75" customHeight="1" x14ac:dyDescent="0.2">
      <c r="M763" s="1"/>
    </row>
    <row r="764" spans="13:13" ht="12.75" customHeight="1" x14ac:dyDescent="0.2">
      <c r="M764" s="1"/>
    </row>
    <row r="765" spans="13:13" ht="12.75" customHeight="1" x14ac:dyDescent="0.2">
      <c r="M765" s="1"/>
    </row>
    <row r="766" spans="13:13" ht="12.75" customHeight="1" x14ac:dyDescent="0.2">
      <c r="M766" s="1"/>
    </row>
    <row r="767" spans="13:13" ht="12.75" customHeight="1" x14ac:dyDescent="0.2">
      <c r="M767" s="1"/>
    </row>
    <row r="768" spans="13:13" ht="12.75" customHeight="1" x14ac:dyDescent="0.2">
      <c r="M768" s="1"/>
    </row>
    <row r="769" spans="13:13" ht="12.75" customHeight="1" x14ac:dyDescent="0.2">
      <c r="M769" s="1"/>
    </row>
    <row r="770" spans="13:13" ht="12.75" customHeight="1" x14ac:dyDescent="0.2">
      <c r="M770" s="1"/>
    </row>
    <row r="771" spans="13:13" ht="12.75" customHeight="1" x14ac:dyDescent="0.2">
      <c r="M771" s="1"/>
    </row>
    <row r="772" spans="13:13" ht="12.75" customHeight="1" x14ac:dyDescent="0.2">
      <c r="M772" s="1"/>
    </row>
    <row r="773" spans="13:13" ht="12.75" customHeight="1" x14ac:dyDescent="0.2">
      <c r="M773" s="1"/>
    </row>
    <row r="774" spans="13:13" ht="12.75" customHeight="1" x14ac:dyDescent="0.2">
      <c r="M774" s="1"/>
    </row>
    <row r="775" spans="13:13" ht="12.75" customHeight="1" x14ac:dyDescent="0.2">
      <c r="M775" s="1"/>
    </row>
    <row r="776" spans="13:13" ht="12.75" customHeight="1" x14ac:dyDescent="0.2">
      <c r="M776" s="1"/>
    </row>
    <row r="777" spans="13:13" ht="12.75" customHeight="1" x14ac:dyDescent="0.2">
      <c r="M777" s="1"/>
    </row>
    <row r="778" spans="13:13" ht="12.75" customHeight="1" x14ac:dyDescent="0.2">
      <c r="M778" s="1"/>
    </row>
    <row r="779" spans="13:13" ht="12.75" customHeight="1" x14ac:dyDescent="0.2">
      <c r="M779" s="1"/>
    </row>
    <row r="780" spans="13:13" ht="12.75" customHeight="1" x14ac:dyDescent="0.2">
      <c r="M780" s="1"/>
    </row>
    <row r="781" spans="13:13" ht="12.75" customHeight="1" x14ac:dyDescent="0.2">
      <c r="M781" s="1"/>
    </row>
    <row r="782" spans="13:13" ht="12.75" customHeight="1" x14ac:dyDescent="0.2">
      <c r="M782" s="1"/>
    </row>
    <row r="783" spans="13:13" ht="12.75" customHeight="1" x14ac:dyDescent="0.2">
      <c r="M783" s="1"/>
    </row>
    <row r="784" spans="13:13" ht="12.75" customHeight="1" x14ac:dyDescent="0.2">
      <c r="M784" s="1"/>
    </row>
    <row r="785" spans="13:13" ht="12.75" customHeight="1" x14ac:dyDescent="0.2">
      <c r="M785" s="1"/>
    </row>
    <row r="786" spans="13:13" ht="12.75" customHeight="1" x14ac:dyDescent="0.2">
      <c r="M786" s="1"/>
    </row>
    <row r="787" spans="13:13" ht="12.75" customHeight="1" x14ac:dyDescent="0.2">
      <c r="M787" s="1"/>
    </row>
    <row r="788" spans="13:13" ht="12.75" customHeight="1" x14ac:dyDescent="0.2">
      <c r="M788" s="1"/>
    </row>
    <row r="789" spans="13:13" ht="12.75" customHeight="1" x14ac:dyDescent="0.2">
      <c r="M789" s="1"/>
    </row>
    <row r="790" spans="13:13" ht="12.75" customHeight="1" x14ac:dyDescent="0.2">
      <c r="M790" s="1"/>
    </row>
    <row r="791" spans="13:13" ht="12.75" customHeight="1" x14ac:dyDescent="0.2">
      <c r="M791" s="1"/>
    </row>
    <row r="792" spans="13:13" ht="12.75" customHeight="1" x14ac:dyDescent="0.2">
      <c r="M792" s="1"/>
    </row>
    <row r="793" spans="13:13" ht="12.75" customHeight="1" x14ac:dyDescent="0.2">
      <c r="M793" s="1"/>
    </row>
    <row r="794" spans="13:13" ht="12.75" customHeight="1" x14ac:dyDescent="0.2">
      <c r="M794" s="1"/>
    </row>
    <row r="795" spans="13:13" ht="12.75" customHeight="1" x14ac:dyDescent="0.2">
      <c r="M795" s="1"/>
    </row>
    <row r="796" spans="13:13" ht="12.75" customHeight="1" x14ac:dyDescent="0.2">
      <c r="M796" s="1"/>
    </row>
    <row r="797" spans="13:13" ht="12.75" customHeight="1" x14ac:dyDescent="0.2">
      <c r="M797" s="1"/>
    </row>
    <row r="798" spans="13:13" ht="12.75" customHeight="1" x14ac:dyDescent="0.2">
      <c r="M798" s="1"/>
    </row>
    <row r="799" spans="13:13" ht="12.75" customHeight="1" x14ac:dyDescent="0.2">
      <c r="M799" s="1"/>
    </row>
    <row r="800" spans="13:13" ht="12.75" customHeight="1" x14ac:dyDescent="0.2">
      <c r="M800" s="1"/>
    </row>
    <row r="801" spans="13:13" ht="12.75" customHeight="1" x14ac:dyDescent="0.2">
      <c r="M801" s="1"/>
    </row>
    <row r="802" spans="13:13" ht="12.75" customHeight="1" x14ac:dyDescent="0.2">
      <c r="M802" s="1"/>
    </row>
    <row r="803" spans="13:13" ht="12.75" customHeight="1" x14ac:dyDescent="0.2">
      <c r="M803" s="1"/>
    </row>
    <row r="804" spans="13:13" ht="12.75" customHeight="1" x14ac:dyDescent="0.2">
      <c r="M804" s="1"/>
    </row>
    <row r="805" spans="13:13" ht="12.75" customHeight="1" x14ac:dyDescent="0.2">
      <c r="M805" s="1"/>
    </row>
    <row r="806" spans="13:13" ht="12.75" customHeight="1" x14ac:dyDescent="0.2">
      <c r="M806" s="1"/>
    </row>
    <row r="807" spans="13:13" ht="12.75" customHeight="1" x14ac:dyDescent="0.2">
      <c r="M807" s="1"/>
    </row>
    <row r="808" spans="13:13" ht="12.75" customHeight="1" x14ac:dyDescent="0.2">
      <c r="M808" s="1"/>
    </row>
    <row r="809" spans="13:13" ht="12.75" customHeight="1" x14ac:dyDescent="0.2">
      <c r="M809" s="1"/>
    </row>
    <row r="810" spans="13:13" ht="12.75" customHeight="1" x14ac:dyDescent="0.2">
      <c r="M810" s="1"/>
    </row>
    <row r="811" spans="13:13" ht="12.75" customHeight="1" x14ac:dyDescent="0.2">
      <c r="M811" s="1"/>
    </row>
    <row r="812" spans="13:13" ht="12.75" customHeight="1" x14ac:dyDescent="0.2">
      <c r="M812" s="1"/>
    </row>
    <row r="813" spans="13:13" ht="12.75" customHeight="1" x14ac:dyDescent="0.2">
      <c r="M813" s="1"/>
    </row>
    <row r="814" spans="13:13" ht="12.75" customHeight="1" x14ac:dyDescent="0.2">
      <c r="M814" s="1"/>
    </row>
    <row r="815" spans="13:13" ht="12.75" customHeight="1" x14ac:dyDescent="0.2">
      <c r="M815" s="1"/>
    </row>
    <row r="816" spans="13:13" ht="12.75" customHeight="1" x14ac:dyDescent="0.2">
      <c r="M816" s="1"/>
    </row>
    <row r="817" spans="13:13" ht="12.75" customHeight="1" x14ac:dyDescent="0.2">
      <c r="M817" s="1"/>
    </row>
    <row r="818" spans="13:13" ht="12.75" customHeight="1" x14ac:dyDescent="0.2">
      <c r="M818" s="1"/>
    </row>
    <row r="819" spans="13:13" ht="12.75" customHeight="1" x14ac:dyDescent="0.2">
      <c r="M819" s="1"/>
    </row>
    <row r="820" spans="13:13" ht="12.75" customHeight="1" x14ac:dyDescent="0.2">
      <c r="M820" s="1"/>
    </row>
    <row r="821" spans="13:13" ht="12.75" customHeight="1" x14ac:dyDescent="0.2">
      <c r="M821" s="1"/>
    </row>
    <row r="822" spans="13:13" ht="12.75" customHeight="1" x14ac:dyDescent="0.2">
      <c r="M822" s="1"/>
    </row>
    <row r="823" spans="13:13" ht="12.75" customHeight="1" x14ac:dyDescent="0.2">
      <c r="M823" s="1"/>
    </row>
    <row r="824" spans="13:13" ht="12.75" customHeight="1" x14ac:dyDescent="0.2">
      <c r="M824" s="1"/>
    </row>
    <row r="825" spans="13:13" ht="12.75" customHeight="1" x14ac:dyDescent="0.2">
      <c r="M825" s="1"/>
    </row>
    <row r="826" spans="13:13" ht="12.75" customHeight="1" x14ac:dyDescent="0.2">
      <c r="M826" s="1"/>
    </row>
    <row r="827" spans="13:13" ht="12.75" customHeight="1" x14ac:dyDescent="0.2">
      <c r="M827" s="1"/>
    </row>
    <row r="828" spans="13:13" ht="12.75" customHeight="1" x14ac:dyDescent="0.2">
      <c r="M828" s="1"/>
    </row>
    <row r="829" spans="13:13" ht="12.75" customHeight="1" x14ac:dyDescent="0.2">
      <c r="M829" s="1"/>
    </row>
    <row r="830" spans="13:13" ht="12.75" customHeight="1" x14ac:dyDescent="0.2">
      <c r="M830" s="1"/>
    </row>
    <row r="831" spans="13:13" ht="12.75" customHeight="1" x14ac:dyDescent="0.2">
      <c r="M831" s="1"/>
    </row>
    <row r="832" spans="13:13" ht="12.75" customHeight="1" x14ac:dyDescent="0.2">
      <c r="M832" s="1"/>
    </row>
    <row r="833" spans="13:13" ht="12.75" customHeight="1" x14ac:dyDescent="0.2">
      <c r="M833" s="1"/>
    </row>
    <row r="834" spans="13:13" ht="12.75" customHeight="1" x14ac:dyDescent="0.2">
      <c r="M834" s="1"/>
    </row>
    <row r="835" spans="13:13" ht="12.75" customHeight="1" x14ac:dyDescent="0.2">
      <c r="M835" s="1"/>
    </row>
    <row r="836" spans="13:13" ht="12.75" customHeight="1" x14ac:dyDescent="0.2">
      <c r="M836" s="1"/>
    </row>
    <row r="837" spans="13:13" ht="12.75" customHeight="1" x14ac:dyDescent="0.2">
      <c r="M837" s="1"/>
    </row>
    <row r="838" spans="13:13" ht="12.75" customHeight="1" x14ac:dyDescent="0.2">
      <c r="M838" s="1"/>
    </row>
    <row r="839" spans="13:13" ht="12.75" customHeight="1" x14ac:dyDescent="0.2">
      <c r="M839" s="1"/>
    </row>
    <row r="840" spans="13:13" ht="12.75" customHeight="1" x14ac:dyDescent="0.2">
      <c r="M840" s="1"/>
    </row>
    <row r="841" spans="13:13" ht="12.75" customHeight="1" x14ac:dyDescent="0.2">
      <c r="M841" s="1"/>
    </row>
    <row r="842" spans="13:13" ht="12.75" customHeight="1" x14ac:dyDescent="0.2">
      <c r="M842" s="1"/>
    </row>
    <row r="843" spans="13:13" ht="12.75" customHeight="1" x14ac:dyDescent="0.2">
      <c r="M843" s="1"/>
    </row>
    <row r="844" spans="13:13" ht="12.75" customHeight="1" x14ac:dyDescent="0.2">
      <c r="M844" s="1"/>
    </row>
    <row r="845" spans="13:13" ht="12.75" customHeight="1" x14ac:dyDescent="0.2">
      <c r="M845" s="1"/>
    </row>
    <row r="846" spans="13:13" ht="12.75" customHeight="1" x14ac:dyDescent="0.2">
      <c r="M846" s="1"/>
    </row>
    <row r="847" spans="13:13" ht="12.75" customHeight="1" x14ac:dyDescent="0.2">
      <c r="M847" s="1"/>
    </row>
    <row r="848" spans="13:13" ht="12.75" customHeight="1" x14ac:dyDescent="0.2">
      <c r="M848" s="1"/>
    </row>
    <row r="849" spans="13:13" ht="12.75" customHeight="1" x14ac:dyDescent="0.2">
      <c r="M849" s="1"/>
    </row>
    <row r="850" spans="13:13" ht="12.75" customHeight="1" x14ac:dyDescent="0.2">
      <c r="M850" s="1"/>
    </row>
    <row r="851" spans="13:13" ht="12.75" customHeight="1" x14ac:dyDescent="0.2">
      <c r="M851" s="1"/>
    </row>
    <row r="852" spans="13:13" ht="12.75" customHeight="1" x14ac:dyDescent="0.2">
      <c r="M852" s="1"/>
    </row>
    <row r="853" spans="13:13" ht="12.75" customHeight="1" x14ac:dyDescent="0.2">
      <c r="M853" s="1"/>
    </row>
    <row r="854" spans="13:13" ht="12.75" customHeight="1" x14ac:dyDescent="0.2">
      <c r="M854" s="1"/>
    </row>
    <row r="855" spans="13:13" ht="12.75" customHeight="1" x14ac:dyDescent="0.2">
      <c r="M855" s="1"/>
    </row>
    <row r="856" spans="13:13" ht="12.75" customHeight="1" x14ac:dyDescent="0.2">
      <c r="M856" s="1"/>
    </row>
    <row r="857" spans="13:13" ht="12.75" customHeight="1" x14ac:dyDescent="0.2">
      <c r="M857" s="1"/>
    </row>
    <row r="858" spans="13:13" ht="12.75" customHeight="1" x14ac:dyDescent="0.2">
      <c r="M858" s="1"/>
    </row>
    <row r="859" spans="13:13" ht="12.75" customHeight="1" x14ac:dyDescent="0.2">
      <c r="M859" s="1"/>
    </row>
    <row r="860" spans="13:13" ht="12.75" customHeight="1" x14ac:dyDescent="0.2">
      <c r="M860" s="1"/>
    </row>
    <row r="861" spans="13:13" ht="12.75" customHeight="1" x14ac:dyDescent="0.2">
      <c r="M861" s="1"/>
    </row>
    <row r="862" spans="13:13" ht="12.75" customHeight="1" x14ac:dyDescent="0.2">
      <c r="M862" s="1"/>
    </row>
    <row r="863" spans="13:13" ht="12.75" customHeight="1" x14ac:dyDescent="0.2">
      <c r="M863" s="1"/>
    </row>
    <row r="864" spans="13:13" ht="12.75" customHeight="1" x14ac:dyDescent="0.2">
      <c r="M864" s="1"/>
    </row>
    <row r="865" spans="13:13" ht="12.75" customHeight="1" x14ac:dyDescent="0.2">
      <c r="M865" s="1"/>
    </row>
    <row r="866" spans="13:13" ht="12.75" customHeight="1" x14ac:dyDescent="0.2">
      <c r="M866" s="1"/>
    </row>
    <row r="867" spans="13:13" ht="12.75" customHeight="1" x14ac:dyDescent="0.2">
      <c r="M867" s="1"/>
    </row>
    <row r="868" spans="13:13" ht="12.75" customHeight="1" x14ac:dyDescent="0.2">
      <c r="M868" s="1"/>
    </row>
    <row r="869" spans="13:13" ht="12.75" customHeight="1" x14ac:dyDescent="0.2">
      <c r="M869" s="1"/>
    </row>
    <row r="870" spans="13:13" ht="12.75" customHeight="1" x14ac:dyDescent="0.2">
      <c r="M870" s="1"/>
    </row>
    <row r="871" spans="13:13" ht="12.75" customHeight="1" x14ac:dyDescent="0.2">
      <c r="M871" s="1"/>
    </row>
    <row r="872" spans="13:13" ht="12.75" customHeight="1" x14ac:dyDescent="0.2">
      <c r="M872" s="1"/>
    </row>
    <row r="873" spans="13:13" ht="12.75" customHeight="1" x14ac:dyDescent="0.2">
      <c r="M873" s="1"/>
    </row>
    <row r="874" spans="13:13" ht="12.75" customHeight="1" x14ac:dyDescent="0.2">
      <c r="M874" s="1"/>
    </row>
    <row r="875" spans="13:13" ht="12.75" customHeight="1" x14ac:dyDescent="0.2">
      <c r="M875" s="1"/>
    </row>
    <row r="876" spans="13:13" ht="12.75" customHeight="1" x14ac:dyDescent="0.2">
      <c r="M876" s="1"/>
    </row>
    <row r="877" spans="13:13" ht="12.75" customHeight="1" x14ac:dyDescent="0.2">
      <c r="M877" s="1"/>
    </row>
    <row r="878" spans="13:13" ht="12.75" customHeight="1" x14ac:dyDescent="0.2">
      <c r="M878" s="1"/>
    </row>
    <row r="879" spans="13:13" ht="12.75" customHeight="1" x14ac:dyDescent="0.2">
      <c r="M879" s="1"/>
    </row>
    <row r="880" spans="13:13" ht="12.75" customHeight="1" x14ac:dyDescent="0.2">
      <c r="M880" s="1"/>
    </row>
    <row r="881" spans="13:13" ht="12.75" customHeight="1" x14ac:dyDescent="0.2">
      <c r="M881" s="1"/>
    </row>
    <row r="882" spans="13:13" ht="12.75" customHeight="1" x14ac:dyDescent="0.2">
      <c r="M882" s="1"/>
    </row>
    <row r="883" spans="13:13" ht="12.75" customHeight="1" x14ac:dyDescent="0.2">
      <c r="M883" s="1"/>
    </row>
    <row r="884" spans="13:13" ht="12.75" customHeight="1" x14ac:dyDescent="0.2">
      <c r="M884" s="1"/>
    </row>
    <row r="885" spans="13:13" ht="12.75" customHeight="1" x14ac:dyDescent="0.2">
      <c r="M885" s="1"/>
    </row>
    <row r="886" spans="13:13" ht="12.75" customHeight="1" x14ac:dyDescent="0.2">
      <c r="M886" s="1"/>
    </row>
    <row r="887" spans="13:13" ht="12.75" customHeight="1" x14ac:dyDescent="0.2">
      <c r="M887" s="1"/>
    </row>
    <row r="888" spans="13:13" ht="12.75" customHeight="1" x14ac:dyDescent="0.2">
      <c r="M888" s="1"/>
    </row>
    <row r="889" spans="13:13" ht="12.75" customHeight="1" x14ac:dyDescent="0.2">
      <c r="M889" s="1"/>
    </row>
    <row r="890" spans="13:13" ht="12.75" customHeight="1" x14ac:dyDescent="0.2">
      <c r="M890" s="1"/>
    </row>
    <row r="891" spans="13:13" ht="12.75" customHeight="1" x14ac:dyDescent="0.2">
      <c r="M891" s="1"/>
    </row>
    <row r="892" spans="13:13" ht="12.75" customHeight="1" x14ac:dyDescent="0.2">
      <c r="M892" s="1"/>
    </row>
    <row r="893" spans="13:13" ht="12.75" customHeight="1" x14ac:dyDescent="0.2">
      <c r="M893" s="1"/>
    </row>
    <row r="894" spans="13:13" ht="12.75" customHeight="1" x14ac:dyDescent="0.2">
      <c r="M894" s="1"/>
    </row>
    <row r="895" spans="13:13" ht="12.75" customHeight="1" x14ac:dyDescent="0.2">
      <c r="M895" s="1"/>
    </row>
    <row r="896" spans="13:13" ht="12.75" customHeight="1" x14ac:dyDescent="0.2">
      <c r="M896" s="1"/>
    </row>
    <row r="897" spans="13:13" ht="12.75" customHeight="1" x14ac:dyDescent="0.2">
      <c r="M897" s="1"/>
    </row>
    <row r="898" spans="13:13" ht="12.75" customHeight="1" x14ac:dyDescent="0.2">
      <c r="M898" s="1"/>
    </row>
    <row r="899" spans="13:13" ht="12.75" customHeight="1" x14ac:dyDescent="0.2">
      <c r="M899" s="1"/>
    </row>
    <row r="900" spans="13:13" ht="12.75" customHeight="1" x14ac:dyDescent="0.2">
      <c r="M900" s="1"/>
    </row>
    <row r="901" spans="13:13" ht="12.75" customHeight="1" x14ac:dyDescent="0.2">
      <c r="M901" s="1"/>
    </row>
    <row r="902" spans="13:13" ht="12.75" customHeight="1" x14ac:dyDescent="0.2">
      <c r="M902" s="1"/>
    </row>
    <row r="903" spans="13:13" ht="12.75" customHeight="1" x14ac:dyDescent="0.2">
      <c r="M903" s="1"/>
    </row>
    <row r="904" spans="13:13" ht="12.75" customHeight="1" x14ac:dyDescent="0.2">
      <c r="M904" s="1"/>
    </row>
    <row r="905" spans="13:13" ht="12.75" customHeight="1" x14ac:dyDescent="0.2">
      <c r="M905" s="1"/>
    </row>
    <row r="906" spans="13:13" ht="12.75" customHeight="1" x14ac:dyDescent="0.2">
      <c r="M906" s="1"/>
    </row>
    <row r="907" spans="13:13" ht="12.75" customHeight="1" x14ac:dyDescent="0.2">
      <c r="M907" s="1"/>
    </row>
    <row r="908" spans="13:13" ht="12.75" customHeight="1" x14ac:dyDescent="0.2">
      <c r="M908" s="1"/>
    </row>
    <row r="909" spans="13:13" ht="12.75" customHeight="1" x14ac:dyDescent="0.2">
      <c r="M909" s="1"/>
    </row>
    <row r="910" spans="13:13" ht="12.75" customHeight="1" x14ac:dyDescent="0.2">
      <c r="M910" s="1"/>
    </row>
    <row r="911" spans="13:13" ht="12.75" customHeight="1" x14ac:dyDescent="0.2">
      <c r="M911" s="1"/>
    </row>
    <row r="912" spans="13:13" ht="12.75" customHeight="1" x14ac:dyDescent="0.2">
      <c r="M912" s="1"/>
    </row>
    <row r="913" spans="13:13" ht="12.75" customHeight="1" x14ac:dyDescent="0.2">
      <c r="M913" s="1"/>
    </row>
    <row r="914" spans="13:13" ht="12.75" customHeight="1" x14ac:dyDescent="0.2">
      <c r="M914" s="1"/>
    </row>
    <row r="915" spans="13:13" ht="12.75" customHeight="1" x14ac:dyDescent="0.2">
      <c r="M915" s="1"/>
    </row>
    <row r="916" spans="13:13" ht="12.75" customHeight="1" x14ac:dyDescent="0.2">
      <c r="M916" s="1"/>
    </row>
    <row r="917" spans="13:13" ht="12.75" customHeight="1" x14ac:dyDescent="0.2">
      <c r="M917" s="1"/>
    </row>
    <row r="918" spans="13:13" ht="12.75" customHeight="1" x14ac:dyDescent="0.2">
      <c r="M918" s="1"/>
    </row>
    <row r="919" spans="13:13" ht="12.75" customHeight="1" x14ac:dyDescent="0.2">
      <c r="M919" s="1"/>
    </row>
    <row r="920" spans="13:13" ht="12.75" customHeight="1" x14ac:dyDescent="0.2">
      <c r="M920" s="1"/>
    </row>
    <row r="921" spans="13:13" ht="12.75" customHeight="1" x14ac:dyDescent="0.2">
      <c r="M921" s="1"/>
    </row>
    <row r="922" spans="13:13" ht="12.75" customHeight="1" x14ac:dyDescent="0.2">
      <c r="M922" s="1"/>
    </row>
    <row r="923" spans="13:13" ht="12.75" customHeight="1" x14ac:dyDescent="0.2">
      <c r="M923" s="1"/>
    </row>
    <row r="924" spans="13:13" ht="12.75" customHeight="1" x14ac:dyDescent="0.2">
      <c r="M924" s="1"/>
    </row>
    <row r="925" spans="13:13" ht="12.75" customHeight="1" x14ac:dyDescent="0.2">
      <c r="M925" s="1"/>
    </row>
    <row r="926" spans="13:13" ht="12.75" customHeight="1" x14ac:dyDescent="0.2">
      <c r="M926" s="1"/>
    </row>
    <row r="927" spans="13:13" ht="12.75" customHeight="1" x14ac:dyDescent="0.2">
      <c r="M927" s="1"/>
    </row>
    <row r="928" spans="13:13" ht="12.75" customHeight="1" x14ac:dyDescent="0.2">
      <c r="M928" s="1"/>
    </row>
    <row r="929" spans="13:13" ht="12.75" customHeight="1" x14ac:dyDescent="0.2">
      <c r="M929" s="1"/>
    </row>
    <row r="930" spans="13:13" ht="12.75" customHeight="1" x14ac:dyDescent="0.2">
      <c r="M930" s="1"/>
    </row>
    <row r="931" spans="13:13" ht="12.75" customHeight="1" x14ac:dyDescent="0.2">
      <c r="M931" s="1"/>
    </row>
    <row r="932" spans="13:13" ht="12.75" customHeight="1" x14ac:dyDescent="0.2">
      <c r="M932" s="1"/>
    </row>
    <row r="933" spans="13:13" ht="12.75" customHeight="1" x14ac:dyDescent="0.2">
      <c r="M933" s="1"/>
    </row>
    <row r="934" spans="13:13" ht="12.75" customHeight="1" x14ac:dyDescent="0.2">
      <c r="M934" s="1"/>
    </row>
    <row r="935" spans="13:13" ht="12.75" customHeight="1" x14ac:dyDescent="0.2">
      <c r="M935" s="1"/>
    </row>
    <row r="936" spans="13:13" ht="12.75" customHeight="1" x14ac:dyDescent="0.2">
      <c r="M936" s="1"/>
    </row>
    <row r="937" spans="13:13" ht="12.75" customHeight="1" x14ac:dyDescent="0.2">
      <c r="M937" s="1"/>
    </row>
    <row r="938" spans="13:13" ht="12.75" customHeight="1" x14ac:dyDescent="0.2">
      <c r="M938" s="1"/>
    </row>
    <row r="939" spans="13:13" ht="12.75" customHeight="1" x14ac:dyDescent="0.2">
      <c r="M939" s="1"/>
    </row>
    <row r="940" spans="13:13" ht="12.75" customHeight="1" x14ac:dyDescent="0.2">
      <c r="M940" s="1"/>
    </row>
    <row r="941" spans="13:13" ht="12.75" customHeight="1" x14ac:dyDescent="0.2">
      <c r="M941" s="1"/>
    </row>
    <row r="942" spans="13:13" ht="12.75" customHeight="1" x14ac:dyDescent="0.2">
      <c r="M942" s="1"/>
    </row>
    <row r="943" spans="13:13" ht="12.75" customHeight="1" x14ac:dyDescent="0.2">
      <c r="M943" s="1"/>
    </row>
    <row r="944" spans="13:13" ht="12.75" customHeight="1" x14ac:dyDescent="0.2">
      <c r="M944" s="1"/>
    </row>
    <row r="945" spans="13:13" ht="12.75" customHeight="1" x14ac:dyDescent="0.2">
      <c r="M945" s="1"/>
    </row>
    <row r="946" spans="13:13" ht="12.75" customHeight="1" x14ac:dyDescent="0.2">
      <c r="M946" s="1"/>
    </row>
    <row r="947" spans="13:13" ht="12.75" customHeight="1" x14ac:dyDescent="0.2">
      <c r="M947" s="1"/>
    </row>
    <row r="948" spans="13:13" ht="12.75" customHeight="1" x14ac:dyDescent="0.2">
      <c r="M948" s="1"/>
    </row>
    <row r="949" spans="13:13" ht="12.75" customHeight="1" x14ac:dyDescent="0.2">
      <c r="M949" s="1"/>
    </row>
    <row r="950" spans="13:13" ht="12.75" customHeight="1" x14ac:dyDescent="0.2">
      <c r="M950" s="1"/>
    </row>
    <row r="951" spans="13:13" ht="12.75" customHeight="1" x14ac:dyDescent="0.2">
      <c r="M951" s="1"/>
    </row>
    <row r="952" spans="13:13" ht="12.75" customHeight="1" x14ac:dyDescent="0.2">
      <c r="M952" s="1"/>
    </row>
    <row r="953" spans="13:13" ht="12.75" customHeight="1" x14ac:dyDescent="0.2">
      <c r="M953" s="1"/>
    </row>
    <row r="954" spans="13:13" ht="12.75" customHeight="1" x14ac:dyDescent="0.2">
      <c r="M954" s="1"/>
    </row>
    <row r="955" spans="13:13" ht="12.75" customHeight="1" x14ac:dyDescent="0.2">
      <c r="M955" s="1"/>
    </row>
    <row r="956" spans="13:13" ht="12.75" customHeight="1" x14ac:dyDescent="0.2">
      <c r="M956" s="1"/>
    </row>
    <row r="957" spans="13:13" ht="12.75" customHeight="1" x14ac:dyDescent="0.2">
      <c r="M957" s="1"/>
    </row>
    <row r="958" spans="13:13" ht="12.75" customHeight="1" x14ac:dyDescent="0.2">
      <c r="M958" s="1"/>
    </row>
    <row r="959" spans="13:13" ht="12.75" customHeight="1" x14ac:dyDescent="0.2">
      <c r="M959" s="1"/>
    </row>
    <row r="960" spans="13:13" ht="12.75" customHeight="1" x14ac:dyDescent="0.2">
      <c r="M960" s="1"/>
    </row>
    <row r="961" spans="13:13" ht="12.75" customHeight="1" x14ac:dyDescent="0.2">
      <c r="M961" s="1"/>
    </row>
    <row r="962" spans="13:13" ht="12.75" customHeight="1" x14ac:dyDescent="0.2">
      <c r="M962" s="1"/>
    </row>
    <row r="963" spans="13:13" ht="12.75" customHeight="1" x14ac:dyDescent="0.2">
      <c r="M963" s="1"/>
    </row>
    <row r="964" spans="13:13" ht="12.75" customHeight="1" x14ac:dyDescent="0.2">
      <c r="M964" s="1"/>
    </row>
    <row r="965" spans="13:13" ht="12.75" customHeight="1" x14ac:dyDescent="0.2">
      <c r="M965" s="1"/>
    </row>
    <row r="966" spans="13:13" ht="12.75" customHeight="1" x14ac:dyDescent="0.2">
      <c r="M966" s="1"/>
    </row>
    <row r="967" spans="13:13" ht="12.75" customHeight="1" x14ac:dyDescent="0.2">
      <c r="M967" s="1"/>
    </row>
    <row r="968" spans="13:13" ht="12.75" customHeight="1" x14ac:dyDescent="0.2">
      <c r="M968" s="1"/>
    </row>
    <row r="969" spans="13:13" ht="12.75" customHeight="1" x14ac:dyDescent="0.2">
      <c r="M969" s="1"/>
    </row>
    <row r="970" spans="13:13" ht="12.75" customHeight="1" x14ac:dyDescent="0.2">
      <c r="M970" s="1"/>
    </row>
    <row r="971" spans="13:13" ht="12.75" customHeight="1" x14ac:dyDescent="0.2">
      <c r="M971" s="1"/>
    </row>
    <row r="972" spans="13:13" ht="12.75" customHeight="1" x14ac:dyDescent="0.2">
      <c r="M972" s="1"/>
    </row>
    <row r="973" spans="13:13" ht="12.75" customHeight="1" x14ac:dyDescent="0.2">
      <c r="M973" s="1"/>
    </row>
    <row r="974" spans="13:13" ht="12.75" customHeight="1" x14ac:dyDescent="0.2">
      <c r="M974" s="1"/>
    </row>
    <row r="975" spans="13:13" ht="12.75" customHeight="1" x14ac:dyDescent="0.2">
      <c r="M975" s="1"/>
    </row>
    <row r="976" spans="13:13" ht="12.75" customHeight="1" x14ac:dyDescent="0.2">
      <c r="M976" s="1"/>
    </row>
    <row r="977" spans="13:13" ht="12.75" customHeight="1" x14ac:dyDescent="0.2">
      <c r="M977" s="1"/>
    </row>
    <row r="978" spans="13:13" ht="12.75" customHeight="1" x14ac:dyDescent="0.2">
      <c r="M978" s="1"/>
    </row>
    <row r="979" spans="13:13" ht="12.75" customHeight="1" x14ac:dyDescent="0.2">
      <c r="M979" s="1"/>
    </row>
    <row r="980" spans="13:13" ht="12.75" customHeight="1" x14ac:dyDescent="0.2">
      <c r="M980" s="1"/>
    </row>
    <row r="981" spans="13:13" ht="12.75" customHeight="1" x14ac:dyDescent="0.2">
      <c r="M981" s="1"/>
    </row>
    <row r="982" spans="13:13" ht="12.75" customHeight="1" x14ac:dyDescent="0.2">
      <c r="M982" s="1"/>
    </row>
    <row r="983" spans="13:13" ht="12.75" customHeight="1" x14ac:dyDescent="0.2">
      <c r="M983" s="1"/>
    </row>
    <row r="984" spans="13:13" ht="12.75" customHeight="1" x14ac:dyDescent="0.2">
      <c r="M984" s="1"/>
    </row>
    <row r="985" spans="13:13" ht="12.75" customHeight="1" x14ac:dyDescent="0.2">
      <c r="M985" s="1"/>
    </row>
    <row r="986" spans="13:13" ht="12.75" customHeight="1" x14ac:dyDescent="0.2">
      <c r="M986" s="1"/>
    </row>
    <row r="987" spans="13:13" ht="12.75" customHeight="1" x14ac:dyDescent="0.2">
      <c r="M987" s="1"/>
    </row>
    <row r="988" spans="13:13" ht="12.75" customHeight="1" x14ac:dyDescent="0.2">
      <c r="M988" s="1"/>
    </row>
    <row r="989" spans="13:13" ht="12.75" customHeight="1" x14ac:dyDescent="0.2">
      <c r="M989" s="1"/>
    </row>
    <row r="990" spans="13:13" ht="12.75" customHeight="1" x14ac:dyDescent="0.2">
      <c r="M990" s="1"/>
    </row>
    <row r="991" spans="13:13" ht="12.75" customHeight="1" x14ac:dyDescent="0.2">
      <c r="M991" s="1"/>
    </row>
    <row r="992" spans="13:13" ht="12.75" customHeight="1" x14ac:dyDescent="0.2">
      <c r="M992" s="1"/>
    </row>
    <row r="993" spans="13:13" ht="12.75" customHeight="1" x14ac:dyDescent="0.2">
      <c r="M993" s="1"/>
    </row>
    <row r="994" spans="13:13" ht="12.75" customHeight="1" x14ac:dyDescent="0.2">
      <c r="M994" s="1"/>
    </row>
    <row r="995" spans="13:13" ht="12.75" customHeight="1" x14ac:dyDescent="0.2">
      <c r="M995" s="1"/>
    </row>
    <row r="996" spans="13:13" ht="12.75" customHeight="1" x14ac:dyDescent="0.2">
      <c r="M996" s="1"/>
    </row>
    <row r="997" spans="13:13" ht="12.75" customHeight="1" x14ac:dyDescent="0.2">
      <c r="M997" s="1"/>
    </row>
    <row r="998" spans="13:13" ht="12.75" customHeight="1" x14ac:dyDescent="0.2">
      <c r="M998" s="1"/>
    </row>
    <row r="999" spans="13:13" ht="12.75" customHeight="1" x14ac:dyDescent="0.2">
      <c r="M999" s="1"/>
    </row>
    <row r="1000" spans="13:13" ht="12.75" customHeight="1" x14ac:dyDescent="0.2">
      <c r="M1000" s="1"/>
    </row>
    <row r="1001" spans="13:13" ht="12.75" customHeight="1" x14ac:dyDescent="0.2">
      <c r="M1001" s="1"/>
    </row>
  </sheetData>
  <mergeCells count="31">
    <mergeCell ref="A29:F29"/>
    <mergeCell ref="G29:H29"/>
    <mergeCell ref="A21:H21"/>
    <mergeCell ref="A22:F22"/>
    <mergeCell ref="G22:H23"/>
    <mergeCell ref="A23:F23"/>
    <mergeCell ref="A24:F24"/>
    <mergeCell ref="G24:H24"/>
    <mergeCell ref="G25:H25"/>
    <mergeCell ref="A25:F25"/>
    <mergeCell ref="A26:F26"/>
    <mergeCell ref="G26:H26"/>
    <mergeCell ref="A27:F28"/>
    <mergeCell ref="G27:H27"/>
    <mergeCell ref="G28:H28"/>
    <mergeCell ref="A10:H10"/>
    <mergeCell ref="A11:H11"/>
    <mergeCell ref="A12:H12"/>
    <mergeCell ref="A17:G17"/>
    <mergeCell ref="A19:H19"/>
    <mergeCell ref="A18:G18"/>
    <mergeCell ref="A20:H20"/>
    <mergeCell ref="F8:H8"/>
    <mergeCell ref="F9:H9"/>
    <mergeCell ref="A2:H2"/>
    <mergeCell ref="A3:H3"/>
    <mergeCell ref="A4:E9"/>
    <mergeCell ref="F4:H4"/>
    <mergeCell ref="F5:H5"/>
    <mergeCell ref="F6:H6"/>
    <mergeCell ref="F7:H7"/>
  </mergeCells>
  <pageMargins left="0.511811024" right="0.511811024" top="0.78740157499999996" bottom="0.78740157499999996" header="0" footer="0"/>
  <pageSetup paperSize="9" fitToWidth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01"/>
  <sheetViews>
    <sheetView topLeftCell="A7" workbookViewId="0">
      <selection activeCell="B26" sqref="B26"/>
    </sheetView>
  </sheetViews>
  <sheetFormatPr defaultColWidth="14.5" defaultRowHeight="15" customHeight="1" x14ac:dyDescent="0.2"/>
  <cols>
    <col min="1" max="1" width="7.33203125" customWidth="1"/>
    <col min="2" max="2" width="41.33203125" customWidth="1"/>
    <col min="3" max="3" width="34.6640625" customWidth="1"/>
    <col min="4" max="4" width="32.6640625" customWidth="1"/>
    <col min="5" max="5" width="0.83203125" hidden="1" customWidth="1"/>
    <col min="6" max="6" width="0.1640625" hidden="1" customWidth="1"/>
    <col min="7" max="7" width="25.1640625" hidden="1" customWidth="1"/>
    <col min="8" max="8" width="0.33203125" hidden="1" customWidth="1"/>
    <col min="9" max="9" width="0.83203125" hidden="1" customWidth="1"/>
    <col min="10" max="10" width="27.5" hidden="1" customWidth="1"/>
    <col min="11" max="11" width="14.83203125" customWidth="1"/>
    <col min="12" max="12" width="35" customWidth="1"/>
    <col min="13" max="13" width="8.6640625" customWidth="1"/>
    <col min="14" max="14" width="26.33203125" customWidth="1"/>
    <col min="15" max="26" width="8.6640625" customWidth="1"/>
  </cols>
  <sheetData>
    <row r="1" spans="1:26" ht="64.5" customHeight="1" x14ac:dyDescent="0.2">
      <c r="A1" s="41"/>
      <c r="B1" s="42"/>
      <c r="C1" s="42"/>
      <c r="D1" s="42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</row>
    <row r="2" spans="1:26" ht="32.25" customHeight="1" x14ac:dyDescent="0.2">
      <c r="B2" s="268" t="s">
        <v>37</v>
      </c>
      <c r="C2" s="244"/>
      <c r="D2" s="244"/>
      <c r="F2" s="10"/>
      <c r="G2" s="43"/>
      <c r="H2" s="10"/>
    </row>
    <row r="3" spans="1:26" ht="12.75" customHeight="1" x14ac:dyDescent="0.2">
      <c r="B3" s="44" t="s">
        <v>38</v>
      </c>
      <c r="C3" s="44" t="s">
        <v>39</v>
      </c>
      <c r="D3" s="44" t="s">
        <v>40</v>
      </c>
      <c r="F3" s="10">
        <f>'1 - Proposta Comercial'!I20</f>
        <v>0</v>
      </c>
      <c r="G3" s="45"/>
      <c r="H3" s="10"/>
    </row>
    <row r="4" spans="1:26" ht="25.5" customHeight="1" x14ac:dyDescent="0.2">
      <c r="B4" s="269" t="s">
        <v>41</v>
      </c>
      <c r="C4" s="235"/>
      <c r="D4" s="236"/>
      <c r="F4" s="10"/>
      <c r="G4" s="45"/>
      <c r="H4" s="46">
        <f>C5+C6</f>
        <v>0</v>
      </c>
      <c r="I4" s="47" t="s">
        <v>42</v>
      </c>
    </row>
    <row r="5" spans="1:26" ht="12.75" customHeight="1" x14ac:dyDescent="0.2">
      <c r="B5" s="48" t="s">
        <v>43</v>
      </c>
      <c r="C5" s="49"/>
      <c r="D5" s="50" t="e">
        <f>C30/C5</f>
        <v>#DIV/0!</v>
      </c>
      <c r="F5" s="10">
        <f t="shared" ref="F5:F6" si="0">C5</f>
        <v>0</v>
      </c>
    </row>
    <row r="6" spans="1:26" ht="12.75" customHeight="1" x14ac:dyDescent="0.2">
      <c r="B6" s="48" t="s">
        <v>44</v>
      </c>
      <c r="C6" s="49"/>
      <c r="D6" s="50" t="e">
        <f>C30/C6</f>
        <v>#DIV/0!</v>
      </c>
      <c r="E6" s="51" t="e">
        <f>D5+D6</f>
        <v>#DIV/0!</v>
      </c>
      <c r="F6" s="10">
        <f t="shared" si="0"/>
        <v>0</v>
      </c>
      <c r="G6" s="45"/>
      <c r="H6" s="10"/>
    </row>
    <row r="7" spans="1:26" ht="12.75" customHeight="1" x14ac:dyDescent="0.2">
      <c r="B7" s="52" t="s">
        <v>45</v>
      </c>
      <c r="C7" s="270">
        <f>'6 - Resumo RH'!F36</f>
        <v>0</v>
      </c>
      <c r="D7" s="273" t="e">
        <f>C30/C7</f>
        <v>#DIV/0!</v>
      </c>
      <c r="F7" s="10">
        <f>SUM(F5:F6)</f>
        <v>0</v>
      </c>
      <c r="G7" s="45"/>
      <c r="H7" s="10"/>
    </row>
    <row r="8" spans="1:26" ht="12.75" customHeight="1" x14ac:dyDescent="0.2">
      <c r="B8" s="52" t="s">
        <v>46</v>
      </c>
      <c r="C8" s="271"/>
      <c r="D8" s="271"/>
      <c r="G8" s="45"/>
    </row>
    <row r="9" spans="1:26" ht="12.75" customHeight="1" x14ac:dyDescent="0.2">
      <c r="B9" s="52" t="s">
        <v>47</v>
      </c>
      <c r="C9" s="271"/>
      <c r="D9" s="271"/>
      <c r="F9" s="10"/>
      <c r="G9" s="51"/>
      <c r="H9" s="10"/>
    </row>
    <row r="10" spans="1:26" ht="12.75" customHeight="1" x14ac:dyDescent="0.2">
      <c r="B10" s="48" t="s">
        <v>48</v>
      </c>
      <c r="C10" s="271"/>
      <c r="D10" s="271"/>
      <c r="F10" s="10"/>
      <c r="G10" s="51"/>
      <c r="H10" s="10"/>
    </row>
    <row r="11" spans="1:26" ht="12.75" customHeight="1" x14ac:dyDescent="0.2">
      <c r="B11" s="48" t="s">
        <v>49</v>
      </c>
      <c r="C11" s="271"/>
      <c r="D11" s="271"/>
      <c r="F11" s="10"/>
      <c r="G11" s="51"/>
      <c r="H11" s="10"/>
    </row>
    <row r="12" spans="1:26" ht="12.75" customHeight="1" x14ac:dyDescent="0.2">
      <c r="B12" s="48" t="s">
        <v>50</v>
      </c>
      <c r="C12" s="271"/>
      <c r="D12" s="271"/>
      <c r="F12" s="10"/>
      <c r="G12" s="51"/>
      <c r="H12" s="10"/>
    </row>
    <row r="13" spans="1:26" ht="12.75" customHeight="1" x14ac:dyDescent="0.2">
      <c r="B13" s="48" t="s">
        <v>51</v>
      </c>
      <c r="C13" s="272"/>
      <c r="D13" s="272"/>
      <c r="F13" s="10"/>
      <c r="G13" s="51"/>
      <c r="H13" s="10"/>
    </row>
    <row r="14" spans="1:26" ht="25.5" customHeight="1" x14ac:dyDescent="0.2">
      <c r="B14" s="269" t="s">
        <v>149</v>
      </c>
      <c r="C14" s="235"/>
      <c r="D14" s="236"/>
      <c r="F14" s="10"/>
      <c r="G14" s="51"/>
      <c r="H14" s="10"/>
    </row>
    <row r="15" spans="1:26" ht="12.75" customHeight="1" x14ac:dyDescent="0.2">
      <c r="B15" s="48" t="s">
        <v>52</v>
      </c>
      <c r="C15" s="53"/>
      <c r="D15" s="50" t="e">
        <f>C30/C15</f>
        <v>#DIV/0!</v>
      </c>
      <c r="F15" s="10"/>
      <c r="G15" s="51"/>
      <c r="H15" s="10"/>
    </row>
    <row r="16" spans="1:26" ht="12.75" customHeight="1" x14ac:dyDescent="0.2">
      <c r="B16" s="48" t="s">
        <v>53</v>
      </c>
      <c r="C16" s="53"/>
      <c r="D16" s="50" t="e">
        <f>C30/C16</f>
        <v>#DIV/0!</v>
      </c>
      <c r="F16" s="10"/>
      <c r="G16" s="51"/>
      <c r="H16" s="10"/>
      <c r="L16" s="54"/>
    </row>
    <row r="17" spans="2:16" ht="12.75" customHeight="1" x14ac:dyDescent="0.2">
      <c r="B17" s="48" t="s">
        <v>54</v>
      </c>
      <c r="C17" s="53"/>
      <c r="D17" s="50" t="e">
        <f>C32/C17</f>
        <v>#DIV/0!</v>
      </c>
      <c r="F17" s="10"/>
      <c r="G17" s="51"/>
      <c r="H17" s="10"/>
      <c r="L17" s="54"/>
    </row>
    <row r="18" spans="2:16" ht="12.75" customHeight="1" x14ac:dyDescent="0.2">
      <c r="B18" s="48" t="s">
        <v>55</v>
      </c>
      <c r="C18" s="53"/>
      <c r="D18" s="50" t="e">
        <f>C32/C18</f>
        <v>#DIV/0!</v>
      </c>
      <c r="F18" s="10"/>
      <c r="G18" s="51"/>
      <c r="H18" s="10"/>
      <c r="L18" s="54"/>
    </row>
    <row r="19" spans="2:16" ht="12.75" customHeight="1" x14ac:dyDescent="0.2">
      <c r="B19" s="55" t="s">
        <v>56</v>
      </c>
      <c r="C19" s="56"/>
      <c r="D19" s="50" t="e">
        <f>C34/C19</f>
        <v>#DIV/0!</v>
      </c>
      <c r="F19" s="10"/>
      <c r="G19" s="51"/>
      <c r="H19" s="10"/>
      <c r="L19" s="54"/>
      <c r="N19" s="57"/>
      <c r="O19" s="43"/>
    </row>
    <row r="20" spans="2:16" ht="12.75" customHeight="1" x14ac:dyDescent="0.2">
      <c r="B20" s="58" t="s">
        <v>57</v>
      </c>
      <c r="C20" s="59"/>
      <c r="D20" s="50" t="e">
        <f>C34/C20</f>
        <v>#DIV/0!</v>
      </c>
      <c r="F20" s="10"/>
      <c r="G20" s="51"/>
      <c r="H20" s="10"/>
      <c r="J20" s="45"/>
      <c r="L20" s="54"/>
      <c r="N20" s="57"/>
      <c r="O20" s="43"/>
    </row>
    <row r="21" spans="2:16" ht="12.75" customHeight="1" x14ac:dyDescent="0.2">
      <c r="B21" s="58" t="s">
        <v>58</v>
      </c>
      <c r="C21" s="59"/>
      <c r="D21" s="50" t="e">
        <f>C36/C21</f>
        <v>#DIV/0!</v>
      </c>
      <c r="F21" s="10"/>
      <c r="G21" s="51"/>
      <c r="H21" s="10"/>
      <c r="J21" s="45"/>
      <c r="K21" s="43"/>
      <c r="L21" s="54"/>
      <c r="N21" s="57"/>
      <c r="O21" s="43"/>
      <c r="P21" s="43"/>
    </row>
    <row r="22" spans="2:16" ht="12.75" customHeight="1" x14ac:dyDescent="0.2">
      <c r="B22" s="58" t="s">
        <v>59</v>
      </c>
      <c r="C22" s="59"/>
      <c r="D22" s="50" t="e">
        <f>C36/C22</f>
        <v>#DIV/0!</v>
      </c>
      <c r="E22" s="60" t="e">
        <f>C15+C16+C17+C18+#REF!+C19+C20+C21+C22</f>
        <v>#REF!</v>
      </c>
      <c r="F22" s="60" t="s">
        <v>60</v>
      </c>
      <c r="G22" s="61" t="e">
        <f>D15+D16+D17+D18+#REF!+D19+D20+D21+D22</f>
        <v>#DIV/0!</v>
      </c>
      <c r="H22" s="10"/>
      <c r="I22" s="10"/>
      <c r="J22" s="45"/>
      <c r="K22" s="43"/>
      <c r="L22" s="54"/>
      <c r="O22" s="43"/>
      <c r="P22" s="43"/>
    </row>
    <row r="23" spans="2:16" ht="12.75" customHeight="1" x14ac:dyDescent="0.2">
      <c r="B23" s="58" t="s">
        <v>61</v>
      </c>
      <c r="C23" s="59">
        <f>'3 - Equipamentos e mobiliarios'!E27</f>
        <v>0</v>
      </c>
      <c r="D23" s="50" t="e">
        <f>C38/C23</f>
        <v>#DIV/0!</v>
      </c>
      <c r="E23" s="60"/>
      <c r="F23" s="60"/>
      <c r="G23" s="61"/>
      <c r="H23" s="10"/>
      <c r="I23" s="10"/>
      <c r="J23" s="45"/>
      <c r="K23" s="43"/>
      <c r="L23" s="54"/>
      <c r="O23" s="43"/>
      <c r="P23" s="43"/>
    </row>
    <row r="24" spans="2:16" ht="12.75" customHeight="1" x14ac:dyDescent="0.2">
      <c r="B24" s="144" t="s">
        <v>204</v>
      </c>
      <c r="C24" s="59">
        <f>'4 - Utensílios'!F40</f>
        <v>0</v>
      </c>
      <c r="D24" s="50" t="e">
        <f>C38/C24</f>
        <v>#DIV/0!</v>
      </c>
      <c r="F24" s="10"/>
      <c r="G24" s="51"/>
      <c r="H24" s="10"/>
      <c r="I24" s="10"/>
      <c r="J24" s="45"/>
      <c r="K24" s="43"/>
      <c r="L24" s="54"/>
      <c r="O24" s="43"/>
      <c r="P24" s="43"/>
    </row>
    <row r="25" spans="2:16" ht="12.75" customHeight="1" x14ac:dyDescent="0.2">
      <c r="B25" s="144" t="s">
        <v>203</v>
      </c>
      <c r="C25" s="59">
        <f>'5 - mobiliario de refeitório'!E15</f>
        <v>0</v>
      </c>
      <c r="D25" s="50"/>
      <c r="F25" s="10"/>
      <c r="G25" s="51"/>
      <c r="H25" s="10"/>
      <c r="I25" s="10"/>
      <c r="J25" s="45"/>
      <c r="K25" s="43"/>
      <c r="L25" s="54"/>
      <c r="O25" s="43"/>
      <c r="P25" s="43"/>
    </row>
    <row r="26" spans="2:16" ht="12.75" customHeight="1" x14ac:dyDescent="0.2">
      <c r="B26" s="58" t="s">
        <v>148</v>
      </c>
      <c r="C26" s="59"/>
      <c r="D26" s="50" t="e">
        <f>C40/C26</f>
        <v>#DIV/0!</v>
      </c>
      <c r="F26" s="10"/>
      <c r="G26" s="51"/>
      <c r="H26" s="10"/>
      <c r="I26" s="10" t="e">
        <f>'1 - Proposta Comercial'!#REF!</f>
        <v>#REF!</v>
      </c>
      <c r="J26" s="45" t="e">
        <f>I26/F3</f>
        <v>#REF!</v>
      </c>
      <c r="K26" s="43"/>
      <c r="L26" s="54"/>
      <c r="O26" s="43"/>
      <c r="P26" s="43"/>
    </row>
    <row r="27" spans="2:16" ht="12.75" customHeight="1" x14ac:dyDescent="0.2">
      <c r="B27" s="62" t="s">
        <v>62</v>
      </c>
      <c r="C27" s="63"/>
      <c r="D27" s="64" t="e">
        <f>C40/C27</f>
        <v>#DIV/0!</v>
      </c>
      <c r="F27" s="10"/>
      <c r="G27" s="51"/>
      <c r="H27" s="10"/>
      <c r="I27" s="10">
        <v>144000</v>
      </c>
      <c r="J27" s="45" t="e">
        <f>I27/F3</f>
        <v>#DIV/0!</v>
      </c>
      <c r="K27" s="43"/>
      <c r="N27" s="57"/>
      <c r="O27" s="43"/>
      <c r="P27" s="43"/>
    </row>
    <row r="28" spans="2:16" ht="12.75" customHeight="1" x14ac:dyDescent="0.2">
      <c r="B28" s="62" t="s">
        <v>63</v>
      </c>
      <c r="C28" s="63"/>
      <c r="D28" s="64" t="e">
        <f>C42/C28</f>
        <v>#DIV/0!</v>
      </c>
      <c r="F28" s="10"/>
      <c r="G28" s="51"/>
      <c r="H28" s="10"/>
      <c r="I28" s="10"/>
      <c r="J28" s="45"/>
      <c r="K28" s="43"/>
      <c r="N28" s="10"/>
      <c r="O28" s="43"/>
      <c r="P28" s="43"/>
    </row>
    <row r="29" spans="2:16" ht="12.75" customHeight="1" x14ac:dyDescent="0.2">
      <c r="B29" s="65"/>
      <c r="C29" s="66"/>
      <c r="D29" s="67"/>
      <c r="E29" s="54"/>
      <c r="F29" s="10"/>
      <c r="G29" s="51"/>
      <c r="H29" s="10"/>
      <c r="I29" s="10"/>
      <c r="J29" s="45"/>
      <c r="N29" s="10"/>
    </row>
    <row r="30" spans="2:16" ht="12.75" customHeight="1" x14ac:dyDescent="0.2">
      <c r="B30" s="52" t="s">
        <v>64</v>
      </c>
      <c r="C30" s="68">
        <f>'1 - Proposta Comercial'!H17</f>
        <v>0</v>
      </c>
      <c r="D30" s="69">
        <v>1</v>
      </c>
      <c r="E30" s="54"/>
      <c r="F30" s="10"/>
      <c r="G30" s="51"/>
      <c r="H30" s="10"/>
      <c r="I30" s="10"/>
      <c r="J30" s="45"/>
    </row>
    <row r="31" spans="2:16" ht="12.75" customHeight="1" x14ac:dyDescent="0.2">
      <c r="C31" s="70"/>
      <c r="D31" s="70"/>
      <c r="E31" s="54"/>
      <c r="F31" s="10"/>
      <c r="G31" s="10"/>
      <c r="H31" s="10"/>
      <c r="I31" s="10"/>
      <c r="J31" s="45"/>
    </row>
    <row r="32" spans="2:16" ht="12.75" customHeight="1" x14ac:dyDescent="0.2">
      <c r="C32" s="70"/>
      <c r="D32" s="70"/>
    </row>
    <row r="33" spans="3:4" ht="12.75" customHeight="1" x14ac:dyDescent="0.2">
      <c r="C33" s="70"/>
      <c r="D33" s="70"/>
    </row>
    <row r="34" spans="3:4" ht="12.75" customHeight="1" x14ac:dyDescent="0.2">
      <c r="C34" s="70"/>
      <c r="D34" s="70"/>
    </row>
    <row r="35" spans="3:4" ht="12.75" customHeight="1" x14ac:dyDescent="0.2">
      <c r="C35" s="70"/>
      <c r="D35" s="70"/>
    </row>
    <row r="36" spans="3:4" ht="12.75" customHeight="1" x14ac:dyDescent="0.2">
      <c r="C36" s="70"/>
      <c r="D36" s="70"/>
    </row>
    <row r="37" spans="3:4" ht="12.75" customHeight="1" x14ac:dyDescent="0.2">
      <c r="C37" s="70"/>
      <c r="D37" s="70"/>
    </row>
    <row r="38" spans="3:4" ht="12.75" customHeight="1" x14ac:dyDescent="0.2">
      <c r="C38" s="70"/>
      <c r="D38" s="70"/>
    </row>
    <row r="39" spans="3:4" ht="12.75" customHeight="1" x14ac:dyDescent="0.2">
      <c r="C39" s="70"/>
      <c r="D39" s="70"/>
    </row>
    <row r="40" spans="3:4" ht="12.75" customHeight="1" x14ac:dyDescent="0.2">
      <c r="C40" s="70"/>
      <c r="D40" s="70"/>
    </row>
    <row r="41" spans="3:4" ht="12.75" customHeight="1" x14ac:dyDescent="0.2">
      <c r="C41" s="70"/>
      <c r="D41" s="70"/>
    </row>
    <row r="42" spans="3:4" ht="12.75" customHeight="1" x14ac:dyDescent="0.2">
      <c r="C42" s="70"/>
      <c r="D42" s="70"/>
    </row>
    <row r="43" spans="3:4" ht="12.75" customHeight="1" x14ac:dyDescent="0.2">
      <c r="C43" s="70"/>
      <c r="D43" s="70"/>
    </row>
    <row r="44" spans="3:4" ht="12.75" customHeight="1" x14ac:dyDescent="0.2">
      <c r="C44" s="70"/>
      <c r="D44" s="70"/>
    </row>
    <row r="45" spans="3:4" ht="12.75" customHeight="1" x14ac:dyDescent="0.2">
      <c r="C45" s="70"/>
      <c r="D45" s="70"/>
    </row>
    <row r="46" spans="3:4" ht="12.75" customHeight="1" x14ac:dyDescent="0.2">
      <c r="C46" s="70"/>
      <c r="D46" s="70"/>
    </row>
    <row r="47" spans="3:4" ht="12.75" customHeight="1" x14ac:dyDescent="0.2">
      <c r="C47" s="70"/>
      <c r="D47" s="70"/>
    </row>
    <row r="48" spans="3:4" ht="12.75" customHeight="1" x14ac:dyDescent="0.2">
      <c r="C48" s="70"/>
      <c r="D48" s="70"/>
    </row>
    <row r="49" spans="3:4" ht="12.75" customHeight="1" x14ac:dyDescent="0.2">
      <c r="C49" s="70"/>
      <c r="D49" s="70"/>
    </row>
    <row r="50" spans="3:4" ht="12.75" customHeight="1" x14ac:dyDescent="0.2">
      <c r="C50" s="70"/>
      <c r="D50" s="70"/>
    </row>
    <row r="51" spans="3:4" ht="12.75" customHeight="1" x14ac:dyDescent="0.2">
      <c r="C51" s="70"/>
      <c r="D51" s="70"/>
    </row>
    <row r="52" spans="3:4" ht="12.75" customHeight="1" x14ac:dyDescent="0.2">
      <c r="C52" s="70"/>
      <c r="D52" s="70"/>
    </row>
    <row r="53" spans="3:4" ht="12.75" customHeight="1" x14ac:dyDescent="0.2">
      <c r="C53" s="70"/>
      <c r="D53" s="70"/>
    </row>
    <row r="54" spans="3:4" ht="12.75" customHeight="1" x14ac:dyDescent="0.2">
      <c r="C54" s="70"/>
      <c r="D54" s="70"/>
    </row>
    <row r="55" spans="3:4" ht="12.75" customHeight="1" x14ac:dyDescent="0.2">
      <c r="C55" s="70"/>
      <c r="D55" s="70"/>
    </row>
    <row r="56" spans="3:4" ht="12.75" customHeight="1" x14ac:dyDescent="0.2">
      <c r="C56" s="70"/>
      <c r="D56" s="70"/>
    </row>
    <row r="57" spans="3:4" ht="12.75" customHeight="1" x14ac:dyDescent="0.2">
      <c r="C57" s="70"/>
      <c r="D57" s="70"/>
    </row>
    <row r="58" spans="3:4" ht="12.75" customHeight="1" x14ac:dyDescent="0.2">
      <c r="C58" s="70"/>
      <c r="D58" s="70"/>
    </row>
    <row r="59" spans="3:4" ht="12.75" customHeight="1" x14ac:dyDescent="0.2">
      <c r="C59" s="70"/>
      <c r="D59" s="70"/>
    </row>
    <row r="60" spans="3:4" ht="12.75" customHeight="1" x14ac:dyDescent="0.2">
      <c r="C60" s="70"/>
      <c r="D60" s="70"/>
    </row>
    <row r="61" spans="3:4" ht="12.75" customHeight="1" x14ac:dyDescent="0.2">
      <c r="C61" s="70"/>
      <c r="D61" s="70"/>
    </row>
    <row r="62" spans="3:4" ht="12.75" customHeight="1" x14ac:dyDescent="0.2">
      <c r="C62" s="70"/>
      <c r="D62" s="70"/>
    </row>
    <row r="63" spans="3:4" ht="12.75" customHeight="1" x14ac:dyDescent="0.2">
      <c r="C63" s="70"/>
      <c r="D63" s="70"/>
    </row>
    <row r="64" spans="3:4" ht="12.75" customHeight="1" x14ac:dyDescent="0.2">
      <c r="C64" s="70"/>
      <c r="D64" s="70"/>
    </row>
    <row r="65" spans="3:4" ht="12.75" customHeight="1" x14ac:dyDescent="0.2">
      <c r="C65" s="70"/>
      <c r="D65" s="70"/>
    </row>
    <row r="66" spans="3:4" ht="12.75" customHeight="1" x14ac:dyDescent="0.2">
      <c r="C66" s="70"/>
      <c r="D66" s="70"/>
    </row>
    <row r="67" spans="3:4" ht="12.75" customHeight="1" x14ac:dyDescent="0.2">
      <c r="C67" s="70"/>
      <c r="D67" s="70"/>
    </row>
    <row r="68" spans="3:4" ht="12.75" customHeight="1" x14ac:dyDescent="0.2">
      <c r="C68" s="70"/>
      <c r="D68" s="70"/>
    </row>
    <row r="69" spans="3:4" ht="12.75" customHeight="1" x14ac:dyDescent="0.2">
      <c r="C69" s="70"/>
      <c r="D69" s="70"/>
    </row>
    <row r="70" spans="3:4" ht="12.75" customHeight="1" x14ac:dyDescent="0.2">
      <c r="C70" s="70"/>
      <c r="D70" s="70"/>
    </row>
    <row r="71" spans="3:4" ht="12.75" customHeight="1" x14ac:dyDescent="0.2">
      <c r="C71" s="70"/>
      <c r="D71" s="70"/>
    </row>
    <row r="72" spans="3:4" ht="12.75" customHeight="1" x14ac:dyDescent="0.2">
      <c r="C72" s="70"/>
      <c r="D72" s="70"/>
    </row>
    <row r="73" spans="3:4" ht="12.75" customHeight="1" x14ac:dyDescent="0.2">
      <c r="C73" s="70"/>
      <c r="D73" s="70"/>
    </row>
    <row r="74" spans="3:4" ht="12.75" customHeight="1" x14ac:dyDescent="0.2">
      <c r="C74" s="70"/>
      <c r="D74" s="70"/>
    </row>
    <row r="75" spans="3:4" ht="12.75" customHeight="1" x14ac:dyDescent="0.2">
      <c r="C75" s="70"/>
      <c r="D75" s="70"/>
    </row>
    <row r="76" spans="3:4" ht="12.75" customHeight="1" x14ac:dyDescent="0.2">
      <c r="C76" s="70"/>
      <c r="D76" s="70"/>
    </row>
    <row r="77" spans="3:4" ht="12.75" customHeight="1" x14ac:dyDescent="0.2">
      <c r="C77" s="70"/>
      <c r="D77" s="70"/>
    </row>
    <row r="78" spans="3:4" ht="12.75" customHeight="1" x14ac:dyDescent="0.2">
      <c r="C78" s="70"/>
      <c r="D78" s="70"/>
    </row>
    <row r="79" spans="3:4" ht="12.75" customHeight="1" x14ac:dyDescent="0.2">
      <c r="C79" s="70"/>
      <c r="D79" s="70"/>
    </row>
    <row r="80" spans="3:4" ht="12.75" customHeight="1" x14ac:dyDescent="0.2">
      <c r="C80" s="70"/>
      <c r="D80" s="70"/>
    </row>
    <row r="81" spans="3:4" ht="12.75" customHeight="1" x14ac:dyDescent="0.2">
      <c r="C81" s="70"/>
      <c r="D81" s="70"/>
    </row>
    <row r="82" spans="3:4" ht="12.75" customHeight="1" x14ac:dyDescent="0.2">
      <c r="C82" s="70"/>
      <c r="D82" s="70"/>
    </row>
    <row r="83" spans="3:4" ht="12.75" customHeight="1" x14ac:dyDescent="0.2">
      <c r="C83" s="70"/>
      <c r="D83" s="70"/>
    </row>
    <row r="84" spans="3:4" ht="12.75" customHeight="1" x14ac:dyDescent="0.2">
      <c r="C84" s="70"/>
      <c r="D84" s="70"/>
    </row>
    <row r="85" spans="3:4" ht="12.75" customHeight="1" x14ac:dyDescent="0.2">
      <c r="C85" s="70"/>
      <c r="D85" s="70"/>
    </row>
    <row r="86" spans="3:4" ht="12.75" customHeight="1" x14ac:dyDescent="0.2">
      <c r="C86" s="70"/>
      <c r="D86" s="70"/>
    </row>
    <row r="87" spans="3:4" ht="12.75" customHeight="1" x14ac:dyDescent="0.2">
      <c r="C87" s="70"/>
      <c r="D87" s="70"/>
    </row>
    <row r="88" spans="3:4" ht="12.75" customHeight="1" x14ac:dyDescent="0.2">
      <c r="C88" s="70"/>
      <c r="D88" s="70"/>
    </row>
    <row r="89" spans="3:4" ht="12.75" customHeight="1" x14ac:dyDescent="0.2">
      <c r="C89" s="70"/>
      <c r="D89" s="70"/>
    </row>
    <row r="90" spans="3:4" ht="12.75" customHeight="1" x14ac:dyDescent="0.2">
      <c r="C90" s="70"/>
      <c r="D90" s="70"/>
    </row>
    <row r="91" spans="3:4" ht="12.75" customHeight="1" x14ac:dyDescent="0.2">
      <c r="C91" s="70"/>
      <c r="D91" s="70"/>
    </row>
    <row r="92" spans="3:4" ht="12.75" customHeight="1" x14ac:dyDescent="0.2">
      <c r="C92" s="70"/>
      <c r="D92" s="70"/>
    </row>
    <row r="93" spans="3:4" ht="12.75" customHeight="1" x14ac:dyDescent="0.2">
      <c r="C93" s="70"/>
      <c r="D93" s="70"/>
    </row>
    <row r="94" spans="3:4" ht="12.75" customHeight="1" x14ac:dyDescent="0.2">
      <c r="C94" s="70"/>
      <c r="D94" s="70"/>
    </row>
    <row r="95" spans="3:4" ht="12.75" customHeight="1" x14ac:dyDescent="0.2">
      <c r="C95" s="70"/>
      <c r="D95" s="70"/>
    </row>
    <row r="96" spans="3:4" ht="12.75" customHeight="1" x14ac:dyDescent="0.2">
      <c r="C96" s="70"/>
      <c r="D96" s="70"/>
    </row>
    <row r="97" spans="3:4" ht="12.75" customHeight="1" x14ac:dyDescent="0.2">
      <c r="C97" s="70"/>
      <c r="D97" s="70"/>
    </row>
    <row r="98" spans="3:4" ht="12.75" customHeight="1" x14ac:dyDescent="0.2">
      <c r="C98" s="70"/>
      <c r="D98" s="70"/>
    </row>
    <row r="99" spans="3:4" ht="12.75" customHeight="1" x14ac:dyDescent="0.2">
      <c r="C99" s="70"/>
      <c r="D99" s="70"/>
    </row>
    <row r="100" spans="3:4" ht="12.75" customHeight="1" x14ac:dyDescent="0.2">
      <c r="C100" s="70"/>
      <c r="D100" s="70"/>
    </row>
    <row r="101" spans="3:4" ht="12.75" customHeight="1" x14ac:dyDescent="0.2">
      <c r="C101" s="70"/>
      <c r="D101" s="70"/>
    </row>
    <row r="102" spans="3:4" ht="12.75" customHeight="1" x14ac:dyDescent="0.2">
      <c r="C102" s="70"/>
      <c r="D102" s="70"/>
    </row>
    <row r="103" spans="3:4" ht="12.75" customHeight="1" x14ac:dyDescent="0.2">
      <c r="C103" s="70"/>
      <c r="D103" s="70"/>
    </row>
    <row r="104" spans="3:4" ht="12.75" customHeight="1" x14ac:dyDescent="0.2">
      <c r="C104" s="70"/>
      <c r="D104" s="70"/>
    </row>
    <row r="105" spans="3:4" ht="12.75" customHeight="1" x14ac:dyDescent="0.2">
      <c r="C105" s="70"/>
      <c r="D105" s="70"/>
    </row>
    <row r="106" spans="3:4" ht="12.75" customHeight="1" x14ac:dyDescent="0.2">
      <c r="C106" s="70"/>
      <c r="D106" s="70"/>
    </row>
    <row r="107" spans="3:4" ht="12.75" customHeight="1" x14ac:dyDescent="0.2">
      <c r="C107" s="70"/>
      <c r="D107" s="70"/>
    </row>
    <row r="108" spans="3:4" ht="12.75" customHeight="1" x14ac:dyDescent="0.2">
      <c r="C108" s="70"/>
      <c r="D108" s="70"/>
    </row>
    <row r="109" spans="3:4" ht="12.75" customHeight="1" x14ac:dyDescent="0.2">
      <c r="C109" s="70"/>
      <c r="D109" s="70"/>
    </row>
    <row r="110" spans="3:4" ht="12.75" customHeight="1" x14ac:dyDescent="0.2">
      <c r="C110" s="70"/>
      <c r="D110" s="70"/>
    </row>
    <row r="111" spans="3:4" ht="12.75" customHeight="1" x14ac:dyDescent="0.2">
      <c r="C111" s="70"/>
      <c r="D111" s="70"/>
    </row>
    <row r="112" spans="3:4" ht="12.75" customHeight="1" x14ac:dyDescent="0.2">
      <c r="C112" s="70"/>
      <c r="D112" s="70"/>
    </row>
    <row r="113" spans="3:4" ht="12.75" customHeight="1" x14ac:dyDescent="0.2">
      <c r="C113" s="70"/>
      <c r="D113" s="70"/>
    </row>
    <row r="114" spans="3:4" ht="12.75" customHeight="1" x14ac:dyDescent="0.2">
      <c r="C114" s="70"/>
      <c r="D114" s="70"/>
    </row>
    <row r="115" spans="3:4" ht="12.75" customHeight="1" x14ac:dyDescent="0.2">
      <c r="C115" s="70"/>
      <c r="D115" s="70"/>
    </row>
    <row r="116" spans="3:4" ht="12.75" customHeight="1" x14ac:dyDescent="0.2">
      <c r="C116" s="70"/>
      <c r="D116" s="70"/>
    </row>
    <row r="117" spans="3:4" ht="12.75" customHeight="1" x14ac:dyDescent="0.2">
      <c r="C117" s="70"/>
      <c r="D117" s="70"/>
    </row>
    <row r="118" spans="3:4" ht="12.75" customHeight="1" x14ac:dyDescent="0.2">
      <c r="C118" s="70"/>
      <c r="D118" s="70"/>
    </row>
    <row r="119" spans="3:4" ht="12.75" customHeight="1" x14ac:dyDescent="0.2">
      <c r="C119" s="70"/>
      <c r="D119" s="70"/>
    </row>
    <row r="120" spans="3:4" ht="12.75" customHeight="1" x14ac:dyDescent="0.2">
      <c r="C120" s="70"/>
      <c r="D120" s="70"/>
    </row>
    <row r="121" spans="3:4" ht="12.75" customHeight="1" x14ac:dyDescent="0.2">
      <c r="C121" s="70"/>
      <c r="D121" s="70"/>
    </row>
    <row r="122" spans="3:4" ht="12.75" customHeight="1" x14ac:dyDescent="0.2">
      <c r="C122" s="70"/>
      <c r="D122" s="70"/>
    </row>
    <row r="123" spans="3:4" ht="12.75" customHeight="1" x14ac:dyDescent="0.2">
      <c r="C123" s="70"/>
      <c r="D123" s="70"/>
    </row>
    <row r="124" spans="3:4" ht="12.75" customHeight="1" x14ac:dyDescent="0.2">
      <c r="C124" s="70"/>
      <c r="D124" s="70"/>
    </row>
    <row r="125" spans="3:4" ht="12.75" customHeight="1" x14ac:dyDescent="0.2">
      <c r="C125" s="70"/>
      <c r="D125" s="70"/>
    </row>
    <row r="126" spans="3:4" ht="12.75" customHeight="1" x14ac:dyDescent="0.2">
      <c r="C126" s="70"/>
      <c r="D126" s="70"/>
    </row>
    <row r="127" spans="3:4" ht="12.75" customHeight="1" x14ac:dyDescent="0.2">
      <c r="C127" s="70"/>
      <c r="D127" s="70"/>
    </row>
    <row r="128" spans="3:4" ht="12.75" customHeight="1" x14ac:dyDescent="0.2">
      <c r="C128" s="70"/>
      <c r="D128" s="70"/>
    </row>
    <row r="129" spans="3:4" ht="12.75" customHeight="1" x14ac:dyDescent="0.2">
      <c r="C129" s="70"/>
      <c r="D129" s="70"/>
    </row>
    <row r="130" spans="3:4" ht="12.75" customHeight="1" x14ac:dyDescent="0.2">
      <c r="C130" s="70"/>
      <c r="D130" s="70"/>
    </row>
    <row r="131" spans="3:4" ht="12.75" customHeight="1" x14ac:dyDescent="0.2">
      <c r="C131" s="70"/>
      <c r="D131" s="70"/>
    </row>
    <row r="132" spans="3:4" ht="12.75" customHeight="1" x14ac:dyDescent="0.2">
      <c r="C132" s="70"/>
      <c r="D132" s="70"/>
    </row>
    <row r="133" spans="3:4" ht="12.75" customHeight="1" x14ac:dyDescent="0.2">
      <c r="C133" s="70"/>
      <c r="D133" s="70"/>
    </row>
    <row r="134" spans="3:4" ht="12.75" customHeight="1" x14ac:dyDescent="0.2">
      <c r="C134" s="70"/>
      <c r="D134" s="70"/>
    </row>
    <row r="135" spans="3:4" ht="12.75" customHeight="1" x14ac:dyDescent="0.2">
      <c r="C135" s="70"/>
      <c r="D135" s="70"/>
    </row>
    <row r="136" spans="3:4" ht="12.75" customHeight="1" x14ac:dyDescent="0.2">
      <c r="C136" s="70"/>
      <c r="D136" s="70"/>
    </row>
    <row r="137" spans="3:4" ht="12.75" customHeight="1" x14ac:dyDescent="0.2">
      <c r="C137" s="70"/>
      <c r="D137" s="70"/>
    </row>
    <row r="138" spans="3:4" ht="12.75" customHeight="1" x14ac:dyDescent="0.2">
      <c r="C138" s="70"/>
      <c r="D138" s="70"/>
    </row>
    <row r="139" spans="3:4" ht="12.75" customHeight="1" x14ac:dyDescent="0.2">
      <c r="C139" s="70"/>
      <c r="D139" s="70"/>
    </row>
    <row r="140" spans="3:4" ht="12.75" customHeight="1" x14ac:dyDescent="0.2">
      <c r="C140" s="70"/>
      <c r="D140" s="70"/>
    </row>
    <row r="141" spans="3:4" ht="12.75" customHeight="1" x14ac:dyDescent="0.2">
      <c r="C141" s="70"/>
      <c r="D141" s="70"/>
    </row>
    <row r="142" spans="3:4" ht="12.75" customHeight="1" x14ac:dyDescent="0.2">
      <c r="C142" s="70"/>
      <c r="D142" s="70"/>
    </row>
    <row r="143" spans="3:4" ht="12.75" customHeight="1" x14ac:dyDescent="0.2">
      <c r="C143" s="70"/>
      <c r="D143" s="70"/>
    </row>
    <row r="144" spans="3:4" ht="12.75" customHeight="1" x14ac:dyDescent="0.2">
      <c r="C144" s="70"/>
      <c r="D144" s="70"/>
    </row>
    <row r="145" spans="3:4" ht="12.75" customHeight="1" x14ac:dyDescent="0.2">
      <c r="C145" s="70"/>
      <c r="D145" s="70"/>
    </row>
    <row r="146" spans="3:4" ht="12.75" customHeight="1" x14ac:dyDescent="0.2">
      <c r="C146" s="70"/>
      <c r="D146" s="70"/>
    </row>
    <row r="147" spans="3:4" ht="12.75" customHeight="1" x14ac:dyDescent="0.2">
      <c r="C147" s="70"/>
      <c r="D147" s="70"/>
    </row>
    <row r="148" spans="3:4" ht="12.75" customHeight="1" x14ac:dyDescent="0.2">
      <c r="C148" s="70"/>
      <c r="D148" s="70"/>
    </row>
    <row r="149" spans="3:4" ht="12.75" customHeight="1" x14ac:dyDescent="0.2">
      <c r="C149" s="70"/>
      <c r="D149" s="70"/>
    </row>
    <row r="150" spans="3:4" ht="12.75" customHeight="1" x14ac:dyDescent="0.2">
      <c r="C150" s="70"/>
      <c r="D150" s="70"/>
    </row>
    <row r="151" spans="3:4" ht="12.75" customHeight="1" x14ac:dyDescent="0.2">
      <c r="C151" s="70"/>
      <c r="D151" s="70"/>
    </row>
    <row r="152" spans="3:4" ht="12.75" customHeight="1" x14ac:dyDescent="0.2">
      <c r="C152" s="70"/>
      <c r="D152" s="70"/>
    </row>
    <row r="153" spans="3:4" ht="12.75" customHeight="1" x14ac:dyDescent="0.2">
      <c r="C153" s="70"/>
      <c r="D153" s="70"/>
    </row>
    <row r="154" spans="3:4" ht="12.75" customHeight="1" x14ac:dyDescent="0.2">
      <c r="C154" s="70"/>
      <c r="D154" s="70"/>
    </row>
    <row r="155" spans="3:4" ht="12.75" customHeight="1" x14ac:dyDescent="0.2">
      <c r="C155" s="70"/>
      <c r="D155" s="70"/>
    </row>
    <row r="156" spans="3:4" ht="12.75" customHeight="1" x14ac:dyDescent="0.2">
      <c r="C156" s="70"/>
      <c r="D156" s="70"/>
    </row>
    <row r="157" spans="3:4" ht="12.75" customHeight="1" x14ac:dyDescent="0.2">
      <c r="C157" s="70"/>
      <c r="D157" s="70"/>
    </row>
    <row r="158" spans="3:4" ht="12.75" customHeight="1" x14ac:dyDescent="0.2">
      <c r="C158" s="70"/>
      <c r="D158" s="70"/>
    </row>
    <row r="159" spans="3:4" ht="12.75" customHeight="1" x14ac:dyDescent="0.2">
      <c r="C159" s="70"/>
      <c r="D159" s="70"/>
    </row>
    <row r="160" spans="3:4" ht="12.75" customHeight="1" x14ac:dyDescent="0.2">
      <c r="C160" s="70"/>
      <c r="D160" s="70"/>
    </row>
    <row r="161" spans="3:4" ht="12.75" customHeight="1" x14ac:dyDescent="0.2">
      <c r="C161" s="70"/>
      <c r="D161" s="70"/>
    </row>
    <row r="162" spans="3:4" ht="12.75" customHeight="1" x14ac:dyDescent="0.2">
      <c r="C162" s="70"/>
      <c r="D162" s="70"/>
    </row>
    <row r="163" spans="3:4" ht="12.75" customHeight="1" x14ac:dyDescent="0.2">
      <c r="C163" s="70"/>
      <c r="D163" s="70"/>
    </row>
    <row r="164" spans="3:4" ht="12.75" customHeight="1" x14ac:dyDescent="0.2">
      <c r="C164" s="70"/>
      <c r="D164" s="70"/>
    </row>
    <row r="165" spans="3:4" ht="12.75" customHeight="1" x14ac:dyDescent="0.2">
      <c r="C165" s="70"/>
      <c r="D165" s="70"/>
    </row>
    <row r="166" spans="3:4" ht="12.75" customHeight="1" x14ac:dyDescent="0.2">
      <c r="C166" s="70"/>
      <c r="D166" s="70"/>
    </row>
    <row r="167" spans="3:4" ht="12.75" customHeight="1" x14ac:dyDescent="0.2">
      <c r="C167" s="70"/>
      <c r="D167" s="70"/>
    </row>
    <row r="168" spans="3:4" ht="12.75" customHeight="1" x14ac:dyDescent="0.2">
      <c r="C168" s="70"/>
      <c r="D168" s="70"/>
    </row>
    <row r="169" spans="3:4" ht="12.75" customHeight="1" x14ac:dyDescent="0.2">
      <c r="C169" s="70"/>
      <c r="D169" s="70"/>
    </row>
    <row r="170" spans="3:4" ht="12.75" customHeight="1" x14ac:dyDescent="0.2">
      <c r="C170" s="70"/>
      <c r="D170" s="70"/>
    </row>
    <row r="171" spans="3:4" ht="12.75" customHeight="1" x14ac:dyDescent="0.2">
      <c r="C171" s="70"/>
      <c r="D171" s="70"/>
    </row>
    <row r="172" spans="3:4" ht="12.75" customHeight="1" x14ac:dyDescent="0.2">
      <c r="C172" s="70"/>
      <c r="D172" s="70"/>
    </row>
    <row r="173" spans="3:4" ht="12.75" customHeight="1" x14ac:dyDescent="0.2">
      <c r="C173" s="70"/>
      <c r="D173" s="70"/>
    </row>
    <row r="174" spans="3:4" ht="12.75" customHeight="1" x14ac:dyDescent="0.2">
      <c r="C174" s="70"/>
      <c r="D174" s="70"/>
    </row>
    <row r="175" spans="3:4" ht="12.75" customHeight="1" x14ac:dyDescent="0.2">
      <c r="C175" s="70"/>
      <c r="D175" s="70"/>
    </row>
    <row r="176" spans="3:4" ht="12.75" customHeight="1" x14ac:dyDescent="0.2">
      <c r="C176" s="70"/>
      <c r="D176" s="70"/>
    </row>
    <row r="177" spans="3:4" ht="12.75" customHeight="1" x14ac:dyDescent="0.2">
      <c r="C177" s="70"/>
      <c r="D177" s="70"/>
    </row>
    <row r="178" spans="3:4" ht="12.75" customHeight="1" x14ac:dyDescent="0.2">
      <c r="C178" s="70"/>
      <c r="D178" s="70"/>
    </row>
    <row r="179" spans="3:4" ht="12.75" customHeight="1" x14ac:dyDescent="0.2">
      <c r="C179" s="70"/>
      <c r="D179" s="70"/>
    </row>
    <row r="180" spans="3:4" ht="12.75" customHeight="1" x14ac:dyDescent="0.2">
      <c r="C180" s="70"/>
      <c r="D180" s="70"/>
    </row>
    <row r="181" spans="3:4" ht="12.75" customHeight="1" x14ac:dyDescent="0.2">
      <c r="C181" s="70"/>
      <c r="D181" s="70"/>
    </row>
    <row r="182" spans="3:4" ht="12.75" customHeight="1" x14ac:dyDescent="0.2">
      <c r="C182" s="70"/>
      <c r="D182" s="70"/>
    </row>
    <row r="183" spans="3:4" ht="12.75" customHeight="1" x14ac:dyDescent="0.2">
      <c r="C183" s="70"/>
      <c r="D183" s="70"/>
    </row>
    <row r="184" spans="3:4" ht="12.75" customHeight="1" x14ac:dyDescent="0.2">
      <c r="C184" s="70"/>
      <c r="D184" s="70"/>
    </row>
    <row r="185" spans="3:4" ht="12.75" customHeight="1" x14ac:dyDescent="0.2">
      <c r="C185" s="70"/>
      <c r="D185" s="70"/>
    </row>
    <row r="186" spans="3:4" ht="12.75" customHeight="1" x14ac:dyDescent="0.2">
      <c r="C186" s="70"/>
      <c r="D186" s="70"/>
    </row>
    <row r="187" spans="3:4" ht="12.75" customHeight="1" x14ac:dyDescent="0.2">
      <c r="C187" s="70"/>
      <c r="D187" s="70"/>
    </row>
    <row r="188" spans="3:4" ht="12.75" customHeight="1" x14ac:dyDescent="0.2">
      <c r="C188" s="70"/>
      <c r="D188" s="70"/>
    </row>
    <row r="189" spans="3:4" ht="12.75" customHeight="1" x14ac:dyDescent="0.2">
      <c r="C189" s="70"/>
      <c r="D189" s="70"/>
    </row>
    <row r="190" spans="3:4" ht="12.75" customHeight="1" x14ac:dyDescent="0.2">
      <c r="C190" s="70"/>
      <c r="D190" s="70"/>
    </row>
    <row r="191" spans="3:4" ht="12.75" customHeight="1" x14ac:dyDescent="0.2">
      <c r="C191" s="70"/>
      <c r="D191" s="70"/>
    </row>
    <row r="192" spans="3:4" ht="12.75" customHeight="1" x14ac:dyDescent="0.2">
      <c r="C192" s="70"/>
      <c r="D192" s="70"/>
    </row>
    <row r="193" spans="3:4" ht="12.75" customHeight="1" x14ac:dyDescent="0.2">
      <c r="C193" s="70"/>
      <c r="D193" s="70"/>
    </row>
    <row r="194" spans="3:4" ht="12.75" customHeight="1" x14ac:dyDescent="0.2">
      <c r="C194" s="70"/>
      <c r="D194" s="70"/>
    </row>
    <row r="195" spans="3:4" ht="12.75" customHeight="1" x14ac:dyDescent="0.2">
      <c r="C195" s="70"/>
      <c r="D195" s="70"/>
    </row>
    <row r="196" spans="3:4" ht="12.75" customHeight="1" x14ac:dyDescent="0.2">
      <c r="C196" s="70"/>
      <c r="D196" s="70"/>
    </row>
    <row r="197" spans="3:4" ht="12.75" customHeight="1" x14ac:dyDescent="0.2">
      <c r="C197" s="70"/>
      <c r="D197" s="70"/>
    </row>
    <row r="198" spans="3:4" ht="12.75" customHeight="1" x14ac:dyDescent="0.2">
      <c r="C198" s="70"/>
      <c r="D198" s="70"/>
    </row>
    <row r="199" spans="3:4" ht="12.75" customHeight="1" x14ac:dyDescent="0.2">
      <c r="C199" s="70"/>
      <c r="D199" s="70"/>
    </row>
    <row r="200" spans="3:4" ht="12.75" customHeight="1" x14ac:dyDescent="0.2">
      <c r="C200" s="70"/>
      <c r="D200" s="70"/>
    </row>
    <row r="201" spans="3:4" ht="12.75" customHeight="1" x14ac:dyDescent="0.2">
      <c r="C201" s="70"/>
      <c r="D201" s="70"/>
    </row>
    <row r="202" spans="3:4" ht="12.75" customHeight="1" x14ac:dyDescent="0.2">
      <c r="C202" s="70"/>
      <c r="D202" s="70"/>
    </row>
    <row r="203" spans="3:4" ht="12.75" customHeight="1" x14ac:dyDescent="0.2">
      <c r="C203" s="70"/>
      <c r="D203" s="70"/>
    </row>
    <row r="204" spans="3:4" ht="12.75" customHeight="1" x14ac:dyDescent="0.2">
      <c r="C204" s="70"/>
      <c r="D204" s="70"/>
    </row>
    <row r="205" spans="3:4" ht="12.75" customHeight="1" x14ac:dyDescent="0.2">
      <c r="C205" s="70"/>
      <c r="D205" s="70"/>
    </row>
    <row r="206" spans="3:4" ht="12.75" customHeight="1" x14ac:dyDescent="0.2">
      <c r="C206" s="70"/>
      <c r="D206" s="70"/>
    </row>
    <row r="207" spans="3:4" ht="12.75" customHeight="1" x14ac:dyDescent="0.2">
      <c r="C207" s="70"/>
      <c r="D207" s="70"/>
    </row>
    <row r="208" spans="3:4" ht="12.75" customHeight="1" x14ac:dyDescent="0.2">
      <c r="C208" s="70"/>
      <c r="D208" s="70"/>
    </row>
    <row r="209" spans="3:4" ht="12.75" customHeight="1" x14ac:dyDescent="0.2">
      <c r="C209" s="70"/>
      <c r="D209" s="70"/>
    </row>
    <row r="210" spans="3:4" ht="12.75" customHeight="1" x14ac:dyDescent="0.2">
      <c r="C210" s="70"/>
      <c r="D210" s="70"/>
    </row>
    <row r="211" spans="3:4" ht="12.75" customHeight="1" x14ac:dyDescent="0.2">
      <c r="C211" s="70"/>
      <c r="D211" s="70"/>
    </row>
    <row r="212" spans="3:4" ht="12.75" customHeight="1" x14ac:dyDescent="0.2">
      <c r="C212" s="70"/>
      <c r="D212" s="70"/>
    </row>
    <row r="213" spans="3:4" ht="12.75" customHeight="1" x14ac:dyDescent="0.2">
      <c r="C213" s="70"/>
      <c r="D213" s="70"/>
    </row>
    <row r="214" spans="3:4" ht="12.75" customHeight="1" x14ac:dyDescent="0.2">
      <c r="C214" s="70"/>
      <c r="D214" s="70"/>
    </row>
    <row r="215" spans="3:4" ht="12.75" customHeight="1" x14ac:dyDescent="0.2">
      <c r="C215" s="70"/>
      <c r="D215" s="70"/>
    </row>
    <row r="216" spans="3:4" ht="12.75" customHeight="1" x14ac:dyDescent="0.2">
      <c r="C216" s="70"/>
      <c r="D216" s="70"/>
    </row>
    <row r="217" spans="3:4" ht="12.75" customHeight="1" x14ac:dyDescent="0.2">
      <c r="C217" s="70"/>
      <c r="D217" s="70"/>
    </row>
    <row r="218" spans="3:4" ht="12.75" customHeight="1" x14ac:dyDescent="0.2">
      <c r="C218" s="70"/>
      <c r="D218" s="70"/>
    </row>
    <row r="219" spans="3:4" ht="12.75" customHeight="1" x14ac:dyDescent="0.2">
      <c r="C219" s="70"/>
      <c r="D219" s="70"/>
    </row>
    <row r="220" spans="3:4" ht="12.75" customHeight="1" x14ac:dyDescent="0.2">
      <c r="C220" s="70"/>
      <c r="D220" s="70"/>
    </row>
    <row r="221" spans="3:4" ht="12.75" customHeight="1" x14ac:dyDescent="0.2">
      <c r="C221" s="70"/>
      <c r="D221" s="70"/>
    </row>
    <row r="222" spans="3:4" ht="12.75" customHeight="1" x14ac:dyDescent="0.2">
      <c r="C222" s="70"/>
      <c r="D222" s="70"/>
    </row>
    <row r="223" spans="3:4" ht="12.75" customHeight="1" x14ac:dyDescent="0.2">
      <c r="C223" s="70"/>
      <c r="D223" s="70"/>
    </row>
    <row r="224" spans="3:4" ht="12.75" customHeight="1" x14ac:dyDescent="0.2">
      <c r="C224" s="70"/>
      <c r="D224" s="70"/>
    </row>
    <row r="225" spans="3:4" ht="12.75" customHeight="1" x14ac:dyDescent="0.2">
      <c r="C225" s="70"/>
      <c r="D225" s="70"/>
    </row>
    <row r="226" spans="3:4" ht="12.75" customHeight="1" x14ac:dyDescent="0.2">
      <c r="C226" s="70"/>
      <c r="D226" s="70"/>
    </row>
    <row r="227" spans="3:4" ht="12.75" customHeight="1" x14ac:dyDescent="0.2">
      <c r="C227" s="70"/>
      <c r="D227" s="70"/>
    </row>
    <row r="228" spans="3:4" ht="12.75" customHeight="1" x14ac:dyDescent="0.2">
      <c r="C228" s="70"/>
      <c r="D228" s="70"/>
    </row>
    <row r="229" spans="3:4" ht="12.75" customHeight="1" x14ac:dyDescent="0.2">
      <c r="C229" s="70"/>
      <c r="D229" s="70"/>
    </row>
    <row r="230" spans="3:4" ht="12.75" customHeight="1" x14ac:dyDescent="0.2">
      <c r="C230" s="70"/>
      <c r="D230" s="70"/>
    </row>
    <row r="231" spans="3:4" ht="12.75" customHeight="1" x14ac:dyDescent="0.2">
      <c r="C231" s="70"/>
      <c r="D231" s="70"/>
    </row>
    <row r="232" spans="3:4" ht="12.75" customHeight="1" x14ac:dyDescent="0.2">
      <c r="C232" s="70"/>
      <c r="D232" s="70"/>
    </row>
    <row r="233" spans="3:4" ht="12.75" customHeight="1" x14ac:dyDescent="0.2">
      <c r="C233" s="70"/>
      <c r="D233" s="70"/>
    </row>
    <row r="234" spans="3:4" ht="12.75" customHeight="1" x14ac:dyDescent="0.2">
      <c r="C234" s="70"/>
      <c r="D234" s="70"/>
    </row>
    <row r="235" spans="3:4" ht="12.75" customHeight="1" x14ac:dyDescent="0.2">
      <c r="C235" s="70"/>
      <c r="D235" s="70"/>
    </row>
    <row r="236" spans="3:4" ht="12.75" customHeight="1" x14ac:dyDescent="0.2">
      <c r="C236" s="70"/>
      <c r="D236" s="70"/>
    </row>
    <row r="237" spans="3:4" ht="12.75" customHeight="1" x14ac:dyDescent="0.2">
      <c r="C237" s="70"/>
      <c r="D237" s="70"/>
    </row>
    <row r="238" spans="3:4" ht="12.75" customHeight="1" x14ac:dyDescent="0.2">
      <c r="C238" s="70"/>
      <c r="D238" s="70"/>
    </row>
    <row r="239" spans="3:4" ht="12.75" customHeight="1" x14ac:dyDescent="0.2">
      <c r="C239" s="70"/>
      <c r="D239" s="70"/>
    </row>
    <row r="240" spans="3:4" ht="12.75" customHeight="1" x14ac:dyDescent="0.2">
      <c r="C240" s="70"/>
      <c r="D240" s="70"/>
    </row>
    <row r="241" spans="3:4" ht="12.75" customHeight="1" x14ac:dyDescent="0.2">
      <c r="C241" s="70"/>
      <c r="D241" s="70"/>
    </row>
    <row r="242" spans="3:4" ht="12.75" customHeight="1" x14ac:dyDescent="0.2">
      <c r="C242" s="70"/>
      <c r="D242" s="70"/>
    </row>
    <row r="243" spans="3:4" ht="12.75" customHeight="1" x14ac:dyDescent="0.2">
      <c r="C243" s="70"/>
      <c r="D243" s="70"/>
    </row>
    <row r="244" spans="3:4" ht="12.75" customHeight="1" x14ac:dyDescent="0.2">
      <c r="C244" s="70"/>
      <c r="D244" s="70"/>
    </row>
    <row r="245" spans="3:4" ht="12.75" customHeight="1" x14ac:dyDescent="0.2">
      <c r="C245" s="70"/>
      <c r="D245" s="70"/>
    </row>
    <row r="246" spans="3:4" ht="12.75" customHeight="1" x14ac:dyDescent="0.2">
      <c r="C246" s="70"/>
      <c r="D246" s="70"/>
    </row>
    <row r="247" spans="3:4" ht="12.75" customHeight="1" x14ac:dyDescent="0.2">
      <c r="C247" s="70"/>
      <c r="D247" s="70"/>
    </row>
    <row r="248" spans="3:4" ht="12.75" customHeight="1" x14ac:dyDescent="0.2">
      <c r="C248" s="70"/>
      <c r="D248" s="70"/>
    </row>
    <row r="249" spans="3:4" ht="12.75" customHeight="1" x14ac:dyDescent="0.2">
      <c r="C249" s="70"/>
      <c r="D249" s="70"/>
    </row>
    <row r="250" spans="3:4" ht="12.75" customHeight="1" x14ac:dyDescent="0.2">
      <c r="C250" s="70"/>
      <c r="D250" s="70"/>
    </row>
    <row r="251" spans="3:4" ht="12.75" customHeight="1" x14ac:dyDescent="0.2">
      <c r="C251" s="70"/>
      <c r="D251" s="70"/>
    </row>
    <row r="252" spans="3:4" ht="12.75" customHeight="1" x14ac:dyDescent="0.2">
      <c r="C252" s="70"/>
      <c r="D252" s="70"/>
    </row>
    <row r="253" spans="3:4" ht="12.75" customHeight="1" x14ac:dyDescent="0.2">
      <c r="C253" s="70"/>
      <c r="D253" s="70"/>
    </row>
    <row r="254" spans="3:4" ht="12.75" customHeight="1" x14ac:dyDescent="0.2">
      <c r="C254" s="70"/>
      <c r="D254" s="70"/>
    </row>
    <row r="255" spans="3:4" ht="12.75" customHeight="1" x14ac:dyDescent="0.2">
      <c r="C255" s="70"/>
      <c r="D255" s="70"/>
    </row>
    <row r="256" spans="3:4" ht="12.75" customHeight="1" x14ac:dyDescent="0.2">
      <c r="C256" s="70"/>
      <c r="D256" s="70"/>
    </row>
    <row r="257" spans="3:4" ht="12.75" customHeight="1" x14ac:dyDescent="0.2">
      <c r="C257" s="70"/>
      <c r="D257" s="70"/>
    </row>
    <row r="258" spans="3:4" ht="12.75" customHeight="1" x14ac:dyDescent="0.2">
      <c r="C258" s="70"/>
      <c r="D258" s="70"/>
    </row>
    <row r="259" spans="3:4" ht="12.75" customHeight="1" x14ac:dyDescent="0.2">
      <c r="C259" s="70"/>
      <c r="D259" s="70"/>
    </row>
    <row r="260" spans="3:4" ht="12.75" customHeight="1" x14ac:dyDescent="0.2">
      <c r="C260" s="70"/>
      <c r="D260" s="70"/>
    </row>
    <row r="261" spans="3:4" ht="12.75" customHeight="1" x14ac:dyDescent="0.2">
      <c r="C261" s="70"/>
      <c r="D261" s="70"/>
    </row>
    <row r="262" spans="3:4" ht="12.75" customHeight="1" x14ac:dyDescent="0.2">
      <c r="C262" s="70"/>
      <c r="D262" s="70"/>
    </row>
    <row r="263" spans="3:4" ht="12.75" customHeight="1" x14ac:dyDescent="0.2">
      <c r="C263" s="70"/>
      <c r="D263" s="70"/>
    </row>
    <row r="264" spans="3:4" ht="12.75" customHeight="1" x14ac:dyDescent="0.2">
      <c r="C264" s="70"/>
      <c r="D264" s="70"/>
    </row>
    <row r="265" spans="3:4" ht="12.75" customHeight="1" x14ac:dyDescent="0.2">
      <c r="C265" s="70"/>
      <c r="D265" s="70"/>
    </row>
    <row r="266" spans="3:4" ht="12.75" customHeight="1" x14ac:dyDescent="0.2">
      <c r="C266" s="70"/>
      <c r="D266" s="70"/>
    </row>
    <row r="267" spans="3:4" ht="12.75" customHeight="1" x14ac:dyDescent="0.2">
      <c r="C267" s="70"/>
      <c r="D267" s="70"/>
    </row>
    <row r="268" spans="3:4" ht="12.75" customHeight="1" x14ac:dyDescent="0.2">
      <c r="C268" s="70"/>
      <c r="D268" s="70"/>
    </row>
    <row r="269" spans="3:4" ht="12.75" customHeight="1" x14ac:dyDescent="0.2">
      <c r="C269" s="70"/>
      <c r="D269" s="70"/>
    </row>
    <row r="270" spans="3:4" ht="12.75" customHeight="1" x14ac:dyDescent="0.2">
      <c r="C270" s="70"/>
      <c r="D270" s="70"/>
    </row>
    <row r="271" spans="3:4" ht="12.75" customHeight="1" x14ac:dyDescent="0.2">
      <c r="C271" s="70"/>
      <c r="D271" s="70"/>
    </row>
    <row r="272" spans="3:4" ht="12.75" customHeight="1" x14ac:dyDescent="0.2">
      <c r="C272" s="70"/>
      <c r="D272" s="70"/>
    </row>
    <row r="273" spans="3:4" ht="12.75" customHeight="1" x14ac:dyDescent="0.2">
      <c r="C273" s="70"/>
      <c r="D273" s="70"/>
    </row>
    <row r="274" spans="3:4" ht="12.75" customHeight="1" x14ac:dyDescent="0.2">
      <c r="C274" s="70"/>
      <c r="D274" s="70"/>
    </row>
    <row r="275" spans="3:4" ht="12.75" customHeight="1" x14ac:dyDescent="0.2">
      <c r="C275" s="70"/>
      <c r="D275" s="70"/>
    </row>
    <row r="276" spans="3:4" ht="12.75" customHeight="1" x14ac:dyDescent="0.2">
      <c r="C276" s="70"/>
      <c r="D276" s="70"/>
    </row>
    <row r="277" spans="3:4" ht="12.75" customHeight="1" x14ac:dyDescent="0.2">
      <c r="C277" s="70"/>
      <c r="D277" s="70"/>
    </row>
    <row r="278" spans="3:4" ht="12.75" customHeight="1" x14ac:dyDescent="0.2">
      <c r="C278" s="70"/>
      <c r="D278" s="70"/>
    </row>
    <row r="279" spans="3:4" ht="12.75" customHeight="1" x14ac:dyDescent="0.2">
      <c r="C279" s="70"/>
      <c r="D279" s="70"/>
    </row>
    <row r="280" spans="3:4" ht="12.75" customHeight="1" x14ac:dyDescent="0.2">
      <c r="C280" s="70"/>
      <c r="D280" s="70"/>
    </row>
    <row r="281" spans="3:4" ht="12.75" customHeight="1" x14ac:dyDescent="0.2">
      <c r="C281" s="70"/>
      <c r="D281" s="70"/>
    </row>
    <row r="282" spans="3:4" ht="12.75" customHeight="1" x14ac:dyDescent="0.2">
      <c r="C282" s="70"/>
      <c r="D282" s="70"/>
    </row>
    <row r="283" spans="3:4" ht="12.75" customHeight="1" x14ac:dyDescent="0.2">
      <c r="C283" s="70"/>
      <c r="D283" s="70"/>
    </row>
    <row r="284" spans="3:4" ht="12.75" customHeight="1" x14ac:dyDescent="0.2">
      <c r="C284" s="70"/>
      <c r="D284" s="70"/>
    </row>
    <row r="285" spans="3:4" ht="12.75" customHeight="1" x14ac:dyDescent="0.2">
      <c r="C285" s="70"/>
      <c r="D285" s="70"/>
    </row>
    <row r="286" spans="3:4" ht="12.75" customHeight="1" x14ac:dyDescent="0.2">
      <c r="C286" s="70"/>
      <c r="D286" s="70"/>
    </row>
    <row r="287" spans="3:4" ht="12.75" customHeight="1" x14ac:dyDescent="0.2">
      <c r="C287" s="70"/>
      <c r="D287" s="70"/>
    </row>
    <row r="288" spans="3:4" ht="12.75" customHeight="1" x14ac:dyDescent="0.2">
      <c r="C288" s="70"/>
      <c r="D288" s="70"/>
    </row>
    <row r="289" spans="3:4" ht="12.75" customHeight="1" x14ac:dyDescent="0.2">
      <c r="C289" s="70"/>
      <c r="D289" s="70"/>
    </row>
    <row r="290" spans="3:4" ht="12.75" customHeight="1" x14ac:dyDescent="0.2">
      <c r="C290" s="70"/>
      <c r="D290" s="70"/>
    </row>
    <row r="291" spans="3:4" ht="12.75" customHeight="1" x14ac:dyDescent="0.2">
      <c r="C291" s="70"/>
      <c r="D291" s="70"/>
    </row>
    <row r="292" spans="3:4" ht="12.75" customHeight="1" x14ac:dyDescent="0.2">
      <c r="C292" s="70"/>
      <c r="D292" s="70"/>
    </row>
    <row r="293" spans="3:4" ht="12.75" customHeight="1" x14ac:dyDescent="0.2">
      <c r="C293" s="70"/>
      <c r="D293" s="70"/>
    </row>
    <row r="294" spans="3:4" ht="12.75" customHeight="1" x14ac:dyDescent="0.2">
      <c r="C294" s="70"/>
      <c r="D294" s="70"/>
    </row>
    <row r="295" spans="3:4" ht="12.75" customHeight="1" x14ac:dyDescent="0.2">
      <c r="C295" s="70"/>
      <c r="D295" s="70"/>
    </row>
    <row r="296" spans="3:4" ht="12.75" customHeight="1" x14ac:dyDescent="0.2">
      <c r="C296" s="70"/>
      <c r="D296" s="70"/>
    </row>
    <row r="297" spans="3:4" ht="12.75" customHeight="1" x14ac:dyDescent="0.2">
      <c r="C297" s="70"/>
      <c r="D297" s="70"/>
    </row>
    <row r="298" spans="3:4" ht="12.75" customHeight="1" x14ac:dyDescent="0.2">
      <c r="C298" s="70"/>
      <c r="D298" s="70"/>
    </row>
    <row r="299" spans="3:4" ht="12.75" customHeight="1" x14ac:dyDescent="0.2">
      <c r="C299" s="70"/>
      <c r="D299" s="70"/>
    </row>
    <row r="300" spans="3:4" ht="12.75" customHeight="1" x14ac:dyDescent="0.2">
      <c r="C300" s="70"/>
      <c r="D300" s="70"/>
    </row>
    <row r="301" spans="3:4" ht="12.75" customHeight="1" x14ac:dyDescent="0.2">
      <c r="C301" s="70"/>
      <c r="D301" s="70"/>
    </row>
    <row r="302" spans="3:4" ht="12.75" customHeight="1" x14ac:dyDescent="0.2">
      <c r="C302" s="70"/>
      <c r="D302" s="70"/>
    </row>
    <row r="303" spans="3:4" ht="12.75" customHeight="1" x14ac:dyDescent="0.2">
      <c r="C303" s="70"/>
      <c r="D303" s="70"/>
    </row>
    <row r="304" spans="3:4" ht="12.75" customHeight="1" x14ac:dyDescent="0.2">
      <c r="C304" s="70"/>
      <c r="D304" s="70"/>
    </row>
    <row r="305" spans="3:4" ht="12.75" customHeight="1" x14ac:dyDescent="0.2">
      <c r="C305" s="70"/>
      <c r="D305" s="70"/>
    </row>
    <row r="306" spans="3:4" ht="12.75" customHeight="1" x14ac:dyDescent="0.2">
      <c r="C306" s="70"/>
      <c r="D306" s="70"/>
    </row>
    <row r="307" spans="3:4" ht="12.75" customHeight="1" x14ac:dyDescent="0.2">
      <c r="C307" s="70"/>
      <c r="D307" s="70"/>
    </row>
    <row r="308" spans="3:4" ht="12.75" customHeight="1" x14ac:dyDescent="0.2">
      <c r="C308" s="70"/>
      <c r="D308" s="70"/>
    </row>
    <row r="309" spans="3:4" ht="12.75" customHeight="1" x14ac:dyDescent="0.2">
      <c r="C309" s="70"/>
      <c r="D309" s="70"/>
    </row>
    <row r="310" spans="3:4" ht="12.75" customHeight="1" x14ac:dyDescent="0.2">
      <c r="C310" s="70"/>
      <c r="D310" s="70"/>
    </row>
    <row r="311" spans="3:4" ht="12.75" customHeight="1" x14ac:dyDescent="0.2">
      <c r="C311" s="70"/>
      <c r="D311" s="70"/>
    </row>
    <row r="312" spans="3:4" ht="12.75" customHeight="1" x14ac:dyDescent="0.2">
      <c r="C312" s="70"/>
      <c r="D312" s="70"/>
    </row>
    <row r="313" spans="3:4" ht="12.75" customHeight="1" x14ac:dyDescent="0.2">
      <c r="C313" s="70"/>
      <c r="D313" s="70"/>
    </row>
    <row r="314" spans="3:4" ht="12.75" customHeight="1" x14ac:dyDescent="0.2">
      <c r="C314" s="70"/>
      <c r="D314" s="70"/>
    </row>
    <row r="315" spans="3:4" ht="12.75" customHeight="1" x14ac:dyDescent="0.2">
      <c r="C315" s="70"/>
      <c r="D315" s="70"/>
    </row>
    <row r="316" spans="3:4" ht="12.75" customHeight="1" x14ac:dyDescent="0.2">
      <c r="C316" s="70"/>
      <c r="D316" s="70"/>
    </row>
    <row r="317" spans="3:4" ht="12.75" customHeight="1" x14ac:dyDescent="0.2">
      <c r="C317" s="70"/>
      <c r="D317" s="70"/>
    </row>
    <row r="318" spans="3:4" ht="12.75" customHeight="1" x14ac:dyDescent="0.2">
      <c r="C318" s="70"/>
      <c r="D318" s="70"/>
    </row>
    <row r="319" spans="3:4" ht="12.75" customHeight="1" x14ac:dyDescent="0.2">
      <c r="C319" s="70"/>
      <c r="D319" s="70"/>
    </row>
    <row r="320" spans="3:4" ht="12.75" customHeight="1" x14ac:dyDescent="0.2">
      <c r="C320" s="70"/>
      <c r="D320" s="70"/>
    </row>
    <row r="321" spans="3:4" ht="12.75" customHeight="1" x14ac:dyDescent="0.2">
      <c r="C321" s="70"/>
      <c r="D321" s="70"/>
    </row>
    <row r="322" spans="3:4" ht="12.75" customHeight="1" x14ac:dyDescent="0.2">
      <c r="C322" s="70"/>
      <c r="D322" s="70"/>
    </row>
    <row r="323" spans="3:4" ht="12.75" customHeight="1" x14ac:dyDescent="0.2">
      <c r="C323" s="70"/>
      <c r="D323" s="70"/>
    </row>
    <row r="324" spans="3:4" ht="12.75" customHeight="1" x14ac:dyDescent="0.2">
      <c r="C324" s="70"/>
      <c r="D324" s="70"/>
    </row>
    <row r="325" spans="3:4" ht="12.75" customHeight="1" x14ac:dyDescent="0.2">
      <c r="C325" s="70"/>
      <c r="D325" s="70"/>
    </row>
    <row r="326" spans="3:4" ht="12.75" customHeight="1" x14ac:dyDescent="0.2">
      <c r="C326" s="70"/>
      <c r="D326" s="70"/>
    </row>
    <row r="327" spans="3:4" ht="12.75" customHeight="1" x14ac:dyDescent="0.2">
      <c r="C327" s="70"/>
      <c r="D327" s="70"/>
    </row>
    <row r="328" spans="3:4" ht="12.75" customHeight="1" x14ac:dyDescent="0.2">
      <c r="C328" s="70"/>
      <c r="D328" s="70"/>
    </row>
    <row r="329" spans="3:4" ht="12.75" customHeight="1" x14ac:dyDescent="0.2">
      <c r="C329" s="70"/>
      <c r="D329" s="70"/>
    </row>
    <row r="330" spans="3:4" ht="12.75" customHeight="1" x14ac:dyDescent="0.2">
      <c r="C330" s="70"/>
      <c r="D330" s="70"/>
    </row>
    <row r="331" spans="3:4" ht="12.75" customHeight="1" x14ac:dyDescent="0.2">
      <c r="C331" s="70"/>
      <c r="D331" s="70"/>
    </row>
    <row r="332" spans="3:4" ht="12.75" customHeight="1" x14ac:dyDescent="0.2">
      <c r="C332" s="70"/>
      <c r="D332" s="70"/>
    </row>
    <row r="333" spans="3:4" ht="12.75" customHeight="1" x14ac:dyDescent="0.2">
      <c r="C333" s="70"/>
      <c r="D333" s="70"/>
    </row>
    <row r="334" spans="3:4" ht="12.75" customHeight="1" x14ac:dyDescent="0.2">
      <c r="C334" s="70"/>
      <c r="D334" s="70"/>
    </row>
    <row r="335" spans="3:4" ht="12.75" customHeight="1" x14ac:dyDescent="0.2">
      <c r="C335" s="70"/>
      <c r="D335" s="70"/>
    </row>
    <row r="336" spans="3:4" ht="12.75" customHeight="1" x14ac:dyDescent="0.2">
      <c r="C336" s="70"/>
      <c r="D336" s="70"/>
    </row>
    <row r="337" spans="3:4" ht="12.75" customHeight="1" x14ac:dyDescent="0.2">
      <c r="C337" s="70"/>
      <c r="D337" s="70"/>
    </row>
    <row r="338" spans="3:4" ht="12.75" customHeight="1" x14ac:dyDescent="0.2">
      <c r="C338" s="70"/>
      <c r="D338" s="70"/>
    </row>
    <row r="339" spans="3:4" ht="12.75" customHeight="1" x14ac:dyDescent="0.2">
      <c r="C339" s="70"/>
      <c r="D339" s="70"/>
    </row>
    <row r="340" spans="3:4" ht="12.75" customHeight="1" x14ac:dyDescent="0.2">
      <c r="C340" s="70"/>
      <c r="D340" s="70"/>
    </row>
    <row r="341" spans="3:4" ht="12.75" customHeight="1" x14ac:dyDescent="0.2">
      <c r="C341" s="70"/>
      <c r="D341" s="70"/>
    </row>
    <row r="342" spans="3:4" ht="12.75" customHeight="1" x14ac:dyDescent="0.2">
      <c r="C342" s="70"/>
      <c r="D342" s="70"/>
    </row>
    <row r="343" spans="3:4" ht="12.75" customHeight="1" x14ac:dyDescent="0.2">
      <c r="C343" s="70"/>
      <c r="D343" s="70"/>
    </row>
    <row r="344" spans="3:4" ht="12.75" customHeight="1" x14ac:dyDescent="0.2">
      <c r="C344" s="70"/>
      <c r="D344" s="70"/>
    </row>
    <row r="345" spans="3:4" ht="12.75" customHeight="1" x14ac:dyDescent="0.2">
      <c r="C345" s="70"/>
      <c r="D345" s="70"/>
    </row>
    <row r="346" spans="3:4" ht="12.75" customHeight="1" x14ac:dyDescent="0.2">
      <c r="C346" s="70"/>
      <c r="D346" s="70"/>
    </row>
    <row r="347" spans="3:4" ht="12.75" customHeight="1" x14ac:dyDescent="0.2">
      <c r="C347" s="70"/>
      <c r="D347" s="70"/>
    </row>
    <row r="348" spans="3:4" ht="12.75" customHeight="1" x14ac:dyDescent="0.2">
      <c r="C348" s="70"/>
      <c r="D348" s="70"/>
    </row>
    <row r="349" spans="3:4" ht="12.75" customHeight="1" x14ac:dyDescent="0.2">
      <c r="C349" s="70"/>
      <c r="D349" s="70"/>
    </row>
    <row r="350" spans="3:4" ht="12.75" customHeight="1" x14ac:dyDescent="0.2">
      <c r="C350" s="70"/>
      <c r="D350" s="70"/>
    </row>
    <row r="351" spans="3:4" ht="12.75" customHeight="1" x14ac:dyDescent="0.2">
      <c r="C351" s="70"/>
      <c r="D351" s="70"/>
    </row>
    <row r="352" spans="3:4" ht="12.75" customHeight="1" x14ac:dyDescent="0.2">
      <c r="C352" s="70"/>
      <c r="D352" s="70"/>
    </row>
    <row r="353" spans="3:4" ht="12.75" customHeight="1" x14ac:dyDescent="0.2">
      <c r="C353" s="70"/>
      <c r="D353" s="70"/>
    </row>
    <row r="354" spans="3:4" ht="12.75" customHeight="1" x14ac:dyDescent="0.2">
      <c r="C354" s="70"/>
      <c r="D354" s="70"/>
    </row>
    <row r="355" spans="3:4" ht="12.75" customHeight="1" x14ac:dyDescent="0.2">
      <c r="C355" s="70"/>
      <c r="D355" s="70"/>
    </row>
    <row r="356" spans="3:4" ht="12.75" customHeight="1" x14ac:dyDescent="0.2">
      <c r="C356" s="70"/>
      <c r="D356" s="70"/>
    </row>
    <row r="357" spans="3:4" ht="12.75" customHeight="1" x14ac:dyDescent="0.2">
      <c r="C357" s="70"/>
      <c r="D357" s="70"/>
    </row>
    <row r="358" spans="3:4" ht="12.75" customHeight="1" x14ac:dyDescent="0.2">
      <c r="C358" s="70"/>
      <c r="D358" s="70"/>
    </row>
    <row r="359" spans="3:4" ht="12.75" customHeight="1" x14ac:dyDescent="0.2">
      <c r="C359" s="70"/>
      <c r="D359" s="70"/>
    </row>
    <row r="360" spans="3:4" ht="12.75" customHeight="1" x14ac:dyDescent="0.2">
      <c r="C360" s="70"/>
      <c r="D360" s="70"/>
    </row>
    <row r="361" spans="3:4" ht="12.75" customHeight="1" x14ac:dyDescent="0.2">
      <c r="C361" s="70"/>
      <c r="D361" s="70"/>
    </row>
    <row r="362" spans="3:4" ht="12.75" customHeight="1" x14ac:dyDescent="0.2">
      <c r="C362" s="70"/>
      <c r="D362" s="70"/>
    </row>
    <row r="363" spans="3:4" ht="12.75" customHeight="1" x14ac:dyDescent="0.2">
      <c r="C363" s="70"/>
      <c r="D363" s="70"/>
    </row>
    <row r="364" spans="3:4" ht="12.75" customHeight="1" x14ac:dyDescent="0.2">
      <c r="C364" s="70"/>
      <c r="D364" s="70"/>
    </row>
    <row r="365" spans="3:4" ht="12.75" customHeight="1" x14ac:dyDescent="0.2">
      <c r="C365" s="70"/>
      <c r="D365" s="70"/>
    </row>
    <row r="366" spans="3:4" ht="12.75" customHeight="1" x14ac:dyDescent="0.2">
      <c r="C366" s="70"/>
      <c r="D366" s="70"/>
    </row>
    <row r="367" spans="3:4" ht="12.75" customHeight="1" x14ac:dyDescent="0.2">
      <c r="C367" s="70"/>
      <c r="D367" s="70"/>
    </row>
    <row r="368" spans="3:4" ht="12.75" customHeight="1" x14ac:dyDescent="0.2">
      <c r="C368" s="70"/>
      <c r="D368" s="70"/>
    </row>
    <row r="369" spans="3:4" ht="12.75" customHeight="1" x14ac:dyDescent="0.2">
      <c r="C369" s="70"/>
      <c r="D369" s="70"/>
    </row>
    <row r="370" spans="3:4" ht="12.75" customHeight="1" x14ac:dyDescent="0.2">
      <c r="C370" s="70"/>
      <c r="D370" s="70"/>
    </row>
    <row r="371" spans="3:4" ht="12.75" customHeight="1" x14ac:dyDescent="0.2">
      <c r="C371" s="70"/>
      <c r="D371" s="70"/>
    </row>
    <row r="372" spans="3:4" ht="12.75" customHeight="1" x14ac:dyDescent="0.2">
      <c r="C372" s="70"/>
      <c r="D372" s="70"/>
    </row>
    <row r="373" spans="3:4" ht="12.75" customHeight="1" x14ac:dyDescent="0.2">
      <c r="C373" s="70"/>
      <c r="D373" s="70"/>
    </row>
    <row r="374" spans="3:4" ht="12.75" customHeight="1" x14ac:dyDescent="0.2">
      <c r="C374" s="70"/>
      <c r="D374" s="70"/>
    </row>
    <row r="375" spans="3:4" ht="12.75" customHeight="1" x14ac:dyDescent="0.2">
      <c r="C375" s="70"/>
      <c r="D375" s="70"/>
    </row>
    <row r="376" spans="3:4" ht="12.75" customHeight="1" x14ac:dyDescent="0.2">
      <c r="C376" s="70"/>
      <c r="D376" s="70"/>
    </row>
    <row r="377" spans="3:4" ht="12.75" customHeight="1" x14ac:dyDescent="0.2">
      <c r="C377" s="70"/>
      <c r="D377" s="70"/>
    </row>
    <row r="378" spans="3:4" ht="12.75" customHeight="1" x14ac:dyDescent="0.2">
      <c r="C378" s="70"/>
      <c r="D378" s="70"/>
    </row>
    <row r="379" spans="3:4" ht="12.75" customHeight="1" x14ac:dyDescent="0.2">
      <c r="C379" s="70"/>
      <c r="D379" s="70"/>
    </row>
    <row r="380" spans="3:4" ht="12.75" customHeight="1" x14ac:dyDescent="0.2">
      <c r="C380" s="70"/>
      <c r="D380" s="70"/>
    </row>
    <row r="381" spans="3:4" ht="12.75" customHeight="1" x14ac:dyDescent="0.2">
      <c r="C381" s="70"/>
      <c r="D381" s="70"/>
    </row>
    <row r="382" spans="3:4" ht="12.75" customHeight="1" x14ac:dyDescent="0.2">
      <c r="C382" s="70"/>
      <c r="D382" s="70"/>
    </row>
    <row r="383" spans="3:4" ht="12.75" customHeight="1" x14ac:dyDescent="0.2">
      <c r="C383" s="70"/>
      <c r="D383" s="70"/>
    </row>
    <row r="384" spans="3:4" ht="12.75" customHeight="1" x14ac:dyDescent="0.2">
      <c r="C384" s="70"/>
      <c r="D384" s="70"/>
    </row>
    <row r="385" spans="3:4" ht="12.75" customHeight="1" x14ac:dyDescent="0.2">
      <c r="C385" s="70"/>
      <c r="D385" s="70"/>
    </row>
    <row r="386" spans="3:4" ht="12.75" customHeight="1" x14ac:dyDescent="0.2">
      <c r="C386" s="70"/>
      <c r="D386" s="70"/>
    </row>
    <row r="387" spans="3:4" ht="12.75" customHeight="1" x14ac:dyDescent="0.2">
      <c r="C387" s="70"/>
      <c r="D387" s="70"/>
    </row>
    <row r="388" spans="3:4" ht="12.75" customHeight="1" x14ac:dyDescent="0.2">
      <c r="C388" s="70"/>
      <c r="D388" s="70"/>
    </row>
    <row r="389" spans="3:4" ht="12.75" customHeight="1" x14ac:dyDescent="0.2">
      <c r="C389" s="70"/>
      <c r="D389" s="70"/>
    </row>
    <row r="390" spans="3:4" ht="12.75" customHeight="1" x14ac:dyDescent="0.2">
      <c r="C390" s="70"/>
      <c r="D390" s="70"/>
    </row>
    <row r="391" spans="3:4" ht="12.75" customHeight="1" x14ac:dyDescent="0.2">
      <c r="C391" s="70"/>
      <c r="D391" s="70"/>
    </row>
    <row r="392" spans="3:4" ht="12.75" customHeight="1" x14ac:dyDescent="0.2">
      <c r="C392" s="70"/>
      <c r="D392" s="70"/>
    </row>
    <row r="393" spans="3:4" ht="12.75" customHeight="1" x14ac:dyDescent="0.2">
      <c r="C393" s="70"/>
      <c r="D393" s="70"/>
    </row>
    <row r="394" spans="3:4" ht="12.75" customHeight="1" x14ac:dyDescent="0.2">
      <c r="C394" s="70"/>
      <c r="D394" s="70"/>
    </row>
    <row r="395" spans="3:4" ht="12.75" customHeight="1" x14ac:dyDescent="0.2">
      <c r="C395" s="70"/>
      <c r="D395" s="70"/>
    </row>
    <row r="396" spans="3:4" ht="12.75" customHeight="1" x14ac:dyDescent="0.2">
      <c r="C396" s="70"/>
      <c r="D396" s="70"/>
    </row>
    <row r="397" spans="3:4" ht="12.75" customHeight="1" x14ac:dyDescent="0.2">
      <c r="C397" s="70"/>
      <c r="D397" s="70"/>
    </row>
    <row r="398" spans="3:4" ht="12.75" customHeight="1" x14ac:dyDescent="0.2">
      <c r="C398" s="70"/>
      <c r="D398" s="70"/>
    </row>
    <row r="399" spans="3:4" ht="12.75" customHeight="1" x14ac:dyDescent="0.2">
      <c r="C399" s="70"/>
      <c r="D399" s="70"/>
    </row>
    <row r="400" spans="3:4" ht="12.75" customHeight="1" x14ac:dyDescent="0.2">
      <c r="C400" s="70"/>
      <c r="D400" s="70"/>
    </row>
    <row r="401" spans="3:4" ht="12.75" customHeight="1" x14ac:dyDescent="0.2">
      <c r="C401" s="70"/>
      <c r="D401" s="70"/>
    </row>
    <row r="402" spans="3:4" ht="12.75" customHeight="1" x14ac:dyDescent="0.2">
      <c r="C402" s="70"/>
      <c r="D402" s="70"/>
    </row>
    <row r="403" spans="3:4" ht="12.75" customHeight="1" x14ac:dyDescent="0.2">
      <c r="C403" s="70"/>
      <c r="D403" s="70"/>
    </row>
    <row r="404" spans="3:4" ht="12.75" customHeight="1" x14ac:dyDescent="0.2">
      <c r="C404" s="70"/>
      <c r="D404" s="70"/>
    </row>
    <row r="405" spans="3:4" ht="12.75" customHeight="1" x14ac:dyDescent="0.2">
      <c r="C405" s="70"/>
      <c r="D405" s="70"/>
    </row>
    <row r="406" spans="3:4" ht="12.75" customHeight="1" x14ac:dyDescent="0.2">
      <c r="C406" s="70"/>
      <c r="D406" s="70"/>
    </row>
    <row r="407" spans="3:4" ht="12.75" customHeight="1" x14ac:dyDescent="0.2">
      <c r="C407" s="70"/>
      <c r="D407" s="70"/>
    </row>
    <row r="408" spans="3:4" ht="12.75" customHeight="1" x14ac:dyDescent="0.2">
      <c r="C408" s="70"/>
      <c r="D408" s="70"/>
    </row>
    <row r="409" spans="3:4" ht="12.75" customHeight="1" x14ac:dyDescent="0.2">
      <c r="C409" s="70"/>
      <c r="D409" s="70"/>
    </row>
    <row r="410" spans="3:4" ht="12.75" customHeight="1" x14ac:dyDescent="0.2">
      <c r="C410" s="70"/>
      <c r="D410" s="70"/>
    </row>
    <row r="411" spans="3:4" ht="12.75" customHeight="1" x14ac:dyDescent="0.2">
      <c r="C411" s="70"/>
      <c r="D411" s="70"/>
    </row>
    <row r="412" spans="3:4" ht="12.75" customHeight="1" x14ac:dyDescent="0.2">
      <c r="C412" s="70"/>
      <c r="D412" s="70"/>
    </row>
    <row r="413" spans="3:4" ht="12.75" customHeight="1" x14ac:dyDescent="0.2">
      <c r="C413" s="70"/>
      <c r="D413" s="70"/>
    </row>
    <row r="414" spans="3:4" ht="12.75" customHeight="1" x14ac:dyDescent="0.2">
      <c r="C414" s="70"/>
      <c r="D414" s="70"/>
    </row>
    <row r="415" spans="3:4" ht="12.75" customHeight="1" x14ac:dyDescent="0.2">
      <c r="C415" s="70"/>
      <c r="D415" s="70"/>
    </row>
    <row r="416" spans="3:4" ht="12.75" customHeight="1" x14ac:dyDescent="0.2">
      <c r="C416" s="70"/>
      <c r="D416" s="70"/>
    </row>
    <row r="417" spans="3:4" ht="12.75" customHeight="1" x14ac:dyDescent="0.2">
      <c r="C417" s="70"/>
      <c r="D417" s="70"/>
    </row>
    <row r="418" spans="3:4" ht="12.75" customHeight="1" x14ac:dyDescent="0.2">
      <c r="C418" s="70"/>
      <c r="D418" s="70"/>
    </row>
    <row r="419" spans="3:4" ht="12.75" customHeight="1" x14ac:dyDescent="0.2">
      <c r="C419" s="70"/>
      <c r="D419" s="70"/>
    </row>
    <row r="420" spans="3:4" ht="12.75" customHeight="1" x14ac:dyDescent="0.2">
      <c r="C420" s="70"/>
      <c r="D420" s="70"/>
    </row>
    <row r="421" spans="3:4" ht="12.75" customHeight="1" x14ac:dyDescent="0.2">
      <c r="C421" s="70"/>
      <c r="D421" s="70"/>
    </row>
    <row r="422" spans="3:4" ht="12.75" customHeight="1" x14ac:dyDescent="0.2">
      <c r="C422" s="70"/>
      <c r="D422" s="70"/>
    </row>
    <row r="423" spans="3:4" ht="12.75" customHeight="1" x14ac:dyDescent="0.2">
      <c r="C423" s="70"/>
      <c r="D423" s="70"/>
    </row>
    <row r="424" spans="3:4" ht="12.75" customHeight="1" x14ac:dyDescent="0.2">
      <c r="C424" s="70"/>
      <c r="D424" s="70"/>
    </row>
    <row r="425" spans="3:4" ht="12.75" customHeight="1" x14ac:dyDescent="0.2">
      <c r="C425" s="70"/>
      <c r="D425" s="70"/>
    </row>
    <row r="426" spans="3:4" ht="12.75" customHeight="1" x14ac:dyDescent="0.2">
      <c r="C426" s="70"/>
      <c r="D426" s="70"/>
    </row>
    <row r="427" spans="3:4" ht="12.75" customHeight="1" x14ac:dyDescent="0.2">
      <c r="C427" s="70"/>
      <c r="D427" s="70"/>
    </row>
    <row r="428" spans="3:4" ht="12.75" customHeight="1" x14ac:dyDescent="0.2">
      <c r="C428" s="70"/>
      <c r="D428" s="70"/>
    </row>
    <row r="429" spans="3:4" ht="12.75" customHeight="1" x14ac:dyDescent="0.2">
      <c r="C429" s="70"/>
      <c r="D429" s="70"/>
    </row>
    <row r="430" spans="3:4" ht="12.75" customHeight="1" x14ac:dyDescent="0.2">
      <c r="C430" s="70"/>
      <c r="D430" s="70"/>
    </row>
    <row r="431" spans="3:4" ht="12.75" customHeight="1" x14ac:dyDescent="0.2">
      <c r="C431" s="70"/>
      <c r="D431" s="70"/>
    </row>
    <row r="432" spans="3:4" ht="12.75" customHeight="1" x14ac:dyDescent="0.2">
      <c r="C432" s="70"/>
      <c r="D432" s="70"/>
    </row>
    <row r="433" spans="3:4" ht="12.75" customHeight="1" x14ac:dyDescent="0.2">
      <c r="C433" s="70"/>
      <c r="D433" s="70"/>
    </row>
    <row r="434" spans="3:4" ht="12.75" customHeight="1" x14ac:dyDescent="0.2">
      <c r="C434" s="70"/>
      <c r="D434" s="70"/>
    </row>
    <row r="435" spans="3:4" ht="12.75" customHeight="1" x14ac:dyDescent="0.2">
      <c r="C435" s="70"/>
      <c r="D435" s="70"/>
    </row>
    <row r="436" spans="3:4" ht="12.75" customHeight="1" x14ac:dyDescent="0.2">
      <c r="C436" s="70"/>
      <c r="D436" s="70"/>
    </row>
    <row r="437" spans="3:4" ht="12.75" customHeight="1" x14ac:dyDescent="0.2">
      <c r="C437" s="70"/>
      <c r="D437" s="70"/>
    </row>
    <row r="438" spans="3:4" ht="12.75" customHeight="1" x14ac:dyDescent="0.2">
      <c r="C438" s="70"/>
      <c r="D438" s="70"/>
    </row>
    <row r="439" spans="3:4" ht="12.75" customHeight="1" x14ac:dyDescent="0.2">
      <c r="C439" s="70"/>
      <c r="D439" s="70"/>
    </row>
    <row r="440" spans="3:4" ht="12.75" customHeight="1" x14ac:dyDescent="0.2">
      <c r="C440" s="70"/>
      <c r="D440" s="70"/>
    </row>
    <row r="441" spans="3:4" ht="12.75" customHeight="1" x14ac:dyDescent="0.2">
      <c r="C441" s="70"/>
      <c r="D441" s="70"/>
    </row>
    <row r="442" spans="3:4" ht="12.75" customHeight="1" x14ac:dyDescent="0.2">
      <c r="C442" s="70"/>
      <c r="D442" s="70"/>
    </row>
    <row r="443" spans="3:4" ht="12.75" customHeight="1" x14ac:dyDescent="0.2">
      <c r="C443" s="70"/>
      <c r="D443" s="70"/>
    </row>
    <row r="444" spans="3:4" ht="12.75" customHeight="1" x14ac:dyDescent="0.2">
      <c r="C444" s="70"/>
      <c r="D444" s="70"/>
    </row>
    <row r="445" spans="3:4" ht="12.75" customHeight="1" x14ac:dyDescent="0.2">
      <c r="C445" s="70"/>
      <c r="D445" s="70"/>
    </row>
    <row r="446" spans="3:4" ht="12.75" customHeight="1" x14ac:dyDescent="0.2">
      <c r="C446" s="70"/>
      <c r="D446" s="70"/>
    </row>
    <row r="447" spans="3:4" ht="12.75" customHeight="1" x14ac:dyDescent="0.2">
      <c r="C447" s="70"/>
      <c r="D447" s="70"/>
    </row>
    <row r="448" spans="3:4" ht="12.75" customHeight="1" x14ac:dyDescent="0.2">
      <c r="C448" s="70"/>
      <c r="D448" s="70"/>
    </row>
    <row r="449" spans="3:4" ht="12.75" customHeight="1" x14ac:dyDescent="0.2">
      <c r="C449" s="70"/>
      <c r="D449" s="70"/>
    </row>
    <row r="450" spans="3:4" ht="12.75" customHeight="1" x14ac:dyDescent="0.2">
      <c r="C450" s="70"/>
      <c r="D450" s="70"/>
    </row>
    <row r="451" spans="3:4" ht="12.75" customHeight="1" x14ac:dyDescent="0.2">
      <c r="C451" s="70"/>
      <c r="D451" s="70"/>
    </row>
    <row r="452" spans="3:4" ht="12.75" customHeight="1" x14ac:dyDescent="0.2">
      <c r="C452" s="70"/>
      <c r="D452" s="70"/>
    </row>
    <row r="453" spans="3:4" ht="12.75" customHeight="1" x14ac:dyDescent="0.2">
      <c r="C453" s="70"/>
      <c r="D453" s="70"/>
    </row>
    <row r="454" spans="3:4" ht="12.75" customHeight="1" x14ac:dyDescent="0.2">
      <c r="C454" s="70"/>
      <c r="D454" s="70"/>
    </row>
    <row r="455" spans="3:4" ht="12.75" customHeight="1" x14ac:dyDescent="0.2">
      <c r="C455" s="70"/>
      <c r="D455" s="70"/>
    </row>
    <row r="456" spans="3:4" ht="12.75" customHeight="1" x14ac:dyDescent="0.2">
      <c r="C456" s="70"/>
      <c r="D456" s="70"/>
    </row>
    <row r="457" spans="3:4" ht="12.75" customHeight="1" x14ac:dyDescent="0.2">
      <c r="C457" s="70"/>
      <c r="D457" s="70"/>
    </row>
    <row r="458" spans="3:4" ht="12.75" customHeight="1" x14ac:dyDescent="0.2">
      <c r="C458" s="70"/>
      <c r="D458" s="70"/>
    </row>
    <row r="459" spans="3:4" ht="12.75" customHeight="1" x14ac:dyDescent="0.2">
      <c r="C459" s="70"/>
      <c r="D459" s="70"/>
    </row>
    <row r="460" spans="3:4" ht="12.75" customHeight="1" x14ac:dyDescent="0.2">
      <c r="C460" s="70"/>
      <c r="D460" s="70"/>
    </row>
    <row r="461" spans="3:4" ht="12.75" customHeight="1" x14ac:dyDescent="0.2">
      <c r="C461" s="70"/>
      <c r="D461" s="70"/>
    </row>
    <row r="462" spans="3:4" ht="12.75" customHeight="1" x14ac:dyDescent="0.2">
      <c r="C462" s="70"/>
      <c r="D462" s="70"/>
    </row>
    <row r="463" spans="3:4" ht="12.75" customHeight="1" x14ac:dyDescent="0.2">
      <c r="C463" s="70"/>
      <c r="D463" s="70"/>
    </row>
    <row r="464" spans="3:4" ht="12.75" customHeight="1" x14ac:dyDescent="0.2">
      <c r="C464" s="70"/>
      <c r="D464" s="70"/>
    </row>
    <row r="465" spans="3:4" ht="12.75" customHeight="1" x14ac:dyDescent="0.2">
      <c r="C465" s="70"/>
      <c r="D465" s="70"/>
    </row>
    <row r="466" spans="3:4" ht="12.75" customHeight="1" x14ac:dyDescent="0.2">
      <c r="C466" s="70"/>
      <c r="D466" s="70"/>
    </row>
    <row r="467" spans="3:4" ht="12.75" customHeight="1" x14ac:dyDescent="0.2">
      <c r="C467" s="70"/>
      <c r="D467" s="70"/>
    </row>
    <row r="468" spans="3:4" ht="12.75" customHeight="1" x14ac:dyDescent="0.2">
      <c r="C468" s="70"/>
      <c r="D468" s="70"/>
    </row>
    <row r="469" spans="3:4" ht="12.75" customHeight="1" x14ac:dyDescent="0.2">
      <c r="C469" s="70"/>
      <c r="D469" s="70"/>
    </row>
    <row r="470" spans="3:4" ht="12.75" customHeight="1" x14ac:dyDescent="0.2">
      <c r="C470" s="70"/>
      <c r="D470" s="70"/>
    </row>
    <row r="471" spans="3:4" ht="12.75" customHeight="1" x14ac:dyDescent="0.2">
      <c r="C471" s="70"/>
      <c r="D471" s="70"/>
    </row>
    <row r="472" spans="3:4" ht="12.75" customHeight="1" x14ac:dyDescent="0.2">
      <c r="C472" s="70"/>
      <c r="D472" s="70"/>
    </row>
    <row r="473" spans="3:4" ht="12.75" customHeight="1" x14ac:dyDescent="0.2">
      <c r="C473" s="70"/>
      <c r="D473" s="70"/>
    </row>
    <row r="474" spans="3:4" ht="12.75" customHeight="1" x14ac:dyDescent="0.2">
      <c r="C474" s="70"/>
      <c r="D474" s="70"/>
    </row>
    <row r="475" spans="3:4" ht="12.75" customHeight="1" x14ac:dyDescent="0.2">
      <c r="C475" s="70"/>
      <c r="D475" s="70"/>
    </row>
    <row r="476" spans="3:4" ht="12.75" customHeight="1" x14ac:dyDescent="0.2">
      <c r="C476" s="70"/>
      <c r="D476" s="70"/>
    </row>
    <row r="477" spans="3:4" ht="12.75" customHeight="1" x14ac:dyDescent="0.2">
      <c r="C477" s="70"/>
      <c r="D477" s="70"/>
    </row>
    <row r="478" spans="3:4" ht="12.75" customHeight="1" x14ac:dyDescent="0.2">
      <c r="C478" s="70"/>
      <c r="D478" s="70"/>
    </row>
    <row r="479" spans="3:4" ht="12.75" customHeight="1" x14ac:dyDescent="0.2">
      <c r="C479" s="70"/>
      <c r="D479" s="70"/>
    </row>
    <row r="480" spans="3:4" ht="12.75" customHeight="1" x14ac:dyDescent="0.2">
      <c r="C480" s="70"/>
      <c r="D480" s="70"/>
    </row>
    <row r="481" spans="3:4" ht="12.75" customHeight="1" x14ac:dyDescent="0.2">
      <c r="C481" s="70"/>
      <c r="D481" s="70"/>
    </row>
    <row r="482" spans="3:4" ht="12.75" customHeight="1" x14ac:dyDescent="0.2">
      <c r="C482" s="70"/>
      <c r="D482" s="70"/>
    </row>
    <row r="483" spans="3:4" ht="12.75" customHeight="1" x14ac:dyDescent="0.2">
      <c r="C483" s="70"/>
      <c r="D483" s="70"/>
    </row>
    <row r="484" spans="3:4" ht="12.75" customHeight="1" x14ac:dyDescent="0.2">
      <c r="C484" s="70"/>
      <c r="D484" s="70"/>
    </row>
    <row r="485" spans="3:4" ht="12.75" customHeight="1" x14ac:dyDescent="0.2">
      <c r="C485" s="70"/>
      <c r="D485" s="70"/>
    </row>
    <row r="486" spans="3:4" ht="12.75" customHeight="1" x14ac:dyDescent="0.2">
      <c r="C486" s="70"/>
      <c r="D486" s="70"/>
    </row>
    <row r="487" spans="3:4" ht="12.75" customHeight="1" x14ac:dyDescent="0.2">
      <c r="C487" s="70"/>
      <c r="D487" s="70"/>
    </row>
    <row r="488" spans="3:4" ht="12.75" customHeight="1" x14ac:dyDescent="0.2">
      <c r="C488" s="70"/>
      <c r="D488" s="70"/>
    </row>
    <row r="489" spans="3:4" ht="12.75" customHeight="1" x14ac:dyDescent="0.2">
      <c r="C489" s="70"/>
      <c r="D489" s="70"/>
    </row>
    <row r="490" spans="3:4" ht="12.75" customHeight="1" x14ac:dyDescent="0.2">
      <c r="C490" s="70"/>
      <c r="D490" s="70"/>
    </row>
    <row r="491" spans="3:4" ht="12.75" customHeight="1" x14ac:dyDescent="0.2">
      <c r="C491" s="70"/>
      <c r="D491" s="70"/>
    </row>
    <row r="492" spans="3:4" ht="12.75" customHeight="1" x14ac:dyDescent="0.2">
      <c r="C492" s="70"/>
      <c r="D492" s="70"/>
    </row>
    <row r="493" spans="3:4" ht="12.75" customHeight="1" x14ac:dyDescent="0.2">
      <c r="C493" s="70"/>
      <c r="D493" s="70"/>
    </row>
    <row r="494" spans="3:4" ht="12.75" customHeight="1" x14ac:dyDescent="0.2">
      <c r="C494" s="70"/>
      <c r="D494" s="70"/>
    </row>
    <row r="495" spans="3:4" ht="12.75" customHeight="1" x14ac:dyDescent="0.2">
      <c r="C495" s="70"/>
      <c r="D495" s="70"/>
    </row>
    <row r="496" spans="3:4" ht="12.75" customHeight="1" x14ac:dyDescent="0.2">
      <c r="C496" s="70"/>
      <c r="D496" s="70"/>
    </row>
    <row r="497" spans="3:4" ht="12.75" customHeight="1" x14ac:dyDescent="0.2">
      <c r="C497" s="70"/>
      <c r="D497" s="70"/>
    </row>
    <row r="498" spans="3:4" ht="12.75" customHeight="1" x14ac:dyDescent="0.2">
      <c r="C498" s="70"/>
      <c r="D498" s="70"/>
    </row>
    <row r="499" spans="3:4" ht="12.75" customHeight="1" x14ac:dyDescent="0.2">
      <c r="C499" s="70"/>
      <c r="D499" s="70"/>
    </row>
    <row r="500" spans="3:4" ht="12.75" customHeight="1" x14ac:dyDescent="0.2">
      <c r="C500" s="70"/>
      <c r="D500" s="70"/>
    </row>
    <row r="501" spans="3:4" ht="12.75" customHeight="1" x14ac:dyDescent="0.2">
      <c r="C501" s="70"/>
      <c r="D501" s="70"/>
    </row>
    <row r="502" spans="3:4" ht="12.75" customHeight="1" x14ac:dyDescent="0.2">
      <c r="C502" s="70"/>
      <c r="D502" s="70"/>
    </row>
    <row r="503" spans="3:4" ht="12.75" customHeight="1" x14ac:dyDescent="0.2">
      <c r="C503" s="70"/>
      <c r="D503" s="70"/>
    </row>
    <row r="504" spans="3:4" ht="12.75" customHeight="1" x14ac:dyDescent="0.2">
      <c r="C504" s="70"/>
      <c r="D504" s="70"/>
    </row>
    <row r="505" spans="3:4" ht="12.75" customHeight="1" x14ac:dyDescent="0.2">
      <c r="C505" s="70"/>
      <c r="D505" s="70"/>
    </row>
    <row r="506" spans="3:4" ht="12.75" customHeight="1" x14ac:dyDescent="0.2">
      <c r="C506" s="70"/>
      <c r="D506" s="70"/>
    </row>
    <row r="507" spans="3:4" ht="12.75" customHeight="1" x14ac:dyDescent="0.2">
      <c r="C507" s="70"/>
      <c r="D507" s="70"/>
    </row>
    <row r="508" spans="3:4" ht="12.75" customHeight="1" x14ac:dyDescent="0.2">
      <c r="C508" s="70"/>
      <c r="D508" s="70"/>
    </row>
    <row r="509" spans="3:4" ht="12.75" customHeight="1" x14ac:dyDescent="0.2">
      <c r="C509" s="70"/>
      <c r="D509" s="70"/>
    </row>
    <row r="510" spans="3:4" ht="12.75" customHeight="1" x14ac:dyDescent="0.2">
      <c r="C510" s="70"/>
      <c r="D510" s="70"/>
    </row>
    <row r="511" spans="3:4" ht="12.75" customHeight="1" x14ac:dyDescent="0.2">
      <c r="C511" s="70"/>
      <c r="D511" s="70"/>
    </row>
    <row r="512" spans="3:4" ht="12.75" customHeight="1" x14ac:dyDescent="0.2">
      <c r="C512" s="70"/>
      <c r="D512" s="70"/>
    </row>
    <row r="513" spans="3:4" ht="12.75" customHeight="1" x14ac:dyDescent="0.2">
      <c r="C513" s="70"/>
      <c r="D513" s="70"/>
    </row>
    <row r="514" spans="3:4" ht="12.75" customHeight="1" x14ac:dyDescent="0.2">
      <c r="C514" s="70"/>
      <c r="D514" s="70"/>
    </row>
    <row r="515" spans="3:4" ht="12.75" customHeight="1" x14ac:dyDescent="0.2">
      <c r="C515" s="70"/>
      <c r="D515" s="70"/>
    </row>
    <row r="516" spans="3:4" ht="12.75" customHeight="1" x14ac:dyDescent="0.2">
      <c r="C516" s="70"/>
      <c r="D516" s="70"/>
    </row>
    <row r="517" spans="3:4" ht="12.75" customHeight="1" x14ac:dyDescent="0.2">
      <c r="C517" s="70"/>
      <c r="D517" s="70"/>
    </row>
    <row r="518" spans="3:4" ht="12.75" customHeight="1" x14ac:dyDescent="0.2">
      <c r="C518" s="70"/>
      <c r="D518" s="70"/>
    </row>
    <row r="519" spans="3:4" ht="12.75" customHeight="1" x14ac:dyDescent="0.2">
      <c r="C519" s="70"/>
      <c r="D519" s="70"/>
    </row>
    <row r="520" spans="3:4" ht="12.75" customHeight="1" x14ac:dyDescent="0.2">
      <c r="C520" s="70"/>
      <c r="D520" s="70"/>
    </row>
    <row r="521" spans="3:4" ht="12.75" customHeight="1" x14ac:dyDescent="0.2">
      <c r="C521" s="70"/>
      <c r="D521" s="70"/>
    </row>
    <row r="522" spans="3:4" ht="12.75" customHeight="1" x14ac:dyDescent="0.2">
      <c r="C522" s="70"/>
      <c r="D522" s="70"/>
    </row>
    <row r="523" spans="3:4" ht="12.75" customHeight="1" x14ac:dyDescent="0.2">
      <c r="C523" s="70"/>
      <c r="D523" s="70"/>
    </row>
    <row r="524" spans="3:4" ht="12.75" customHeight="1" x14ac:dyDescent="0.2">
      <c r="C524" s="70"/>
      <c r="D524" s="70"/>
    </row>
    <row r="525" spans="3:4" ht="12.75" customHeight="1" x14ac:dyDescent="0.2">
      <c r="C525" s="70"/>
      <c r="D525" s="70"/>
    </row>
    <row r="526" spans="3:4" ht="12.75" customHeight="1" x14ac:dyDescent="0.2">
      <c r="C526" s="70"/>
      <c r="D526" s="70"/>
    </row>
    <row r="527" spans="3:4" ht="12.75" customHeight="1" x14ac:dyDescent="0.2">
      <c r="C527" s="70"/>
      <c r="D527" s="70"/>
    </row>
    <row r="528" spans="3:4" ht="12.75" customHeight="1" x14ac:dyDescent="0.2">
      <c r="C528" s="70"/>
      <c r="D528" s="70"/>
    </row>
    <row r="529" spans="3:4" ht="12.75" customHeight="1" x14ac:dyDescent="0.2">
      <c r="C529" s="70"/>
      <c r="D529" s="70"/>
    </row>
    <row r="530" spans="3:4" ht="12.75" customHeight="1" x14ac:dyDescent="0.2">
      <c r="C530" s="70"/>
      <c r="D530" s="70"/>
    </row>
    <row r="531" spans="3:4" ht="12.75" customHeight="1" x14ac:dyDescent="0.2">
      <c r="C531" s="70"/>
      <c r="D531" s="70"/>
    </row>
    <row r="532" spans="3:4" ht="12.75" customHeight="1" x14ac:dyDescent="0.2">
      <c r="C532" s="70"/>
      <c r="D532" s="70"/>
    </row>
    <row r="533" spans="3:4" ht="12.75" customHeight="1" x14ac:dyDescent="0.2">
      <c r="C533" s="70"/>
      <c r="D533" s="70"/>
    </row>
    <row r="534" spans="3:4" ht="12.75" customHeight="1" x14ac:dyDescent="0.2">
      <c r="C534" s="70"/>
      <c r="D534" s="70"/>
    </row>
    <row r="535" spans="3:4" ht="12.75" customHeight="1" x14ac:dyDescent="0.2">
      <c r="C535" s="70"/>
      <c r="D535" s="70"/>
    </row>
    <row r="536" spans="3:4" ht="12.75" customHeight="1" x14ac:dyDescent="0.2">
      <c r="C536" s="70"/>
      <c r="D536" s="70"/>
    </row>
    <row r="537" spans="3:4" ht="12.75" customHeight="1" x14ac:dyDescent="0.2">
      <c r="C537" s="70"/>
      <c r="D537" s="70"/>
    </row>
    <row r="538" spans="3:4" ht="12.75" customHeight="1" x14ac:dyDescent="0.2">
      <c r="C538" s="70"/>
      <c r="D538" s="70"/>
    </row>
    <row r="539" spans="3:4" ht="12.75" customHeight="1" x14ac:dyDescent="0.2">
      <c r="C539" s="70"/>
      <c r="D539" s="70"/>
    </row>
    <row r="540" spans="3:4" ht="12.75" customHeight="1" x14ac:dyDescent="0.2">
      <c r="C540" s="70"/>
      <c r="D540" s="70"/>
    </row>
    <row r="541" spans="3:4" ht="12.75" customHeight="1" x14ac:dyDescent="0.2">
      <c r="C541" s="70"/>
      <c r="D541" s="70"/>
    </row>
    <row r="542" spans="3:4" ht="12.75" customHeight="1" x14ac:dyDescent="0.2">
      <c r="C542" s="70"/>
      <c r="D542" s="70"/>
    </row>
    <row r="543" spans="3:4" ht="12.75" customHeight="1" x14ac:dyDescent="0.2">
      <c r="C543" s="70"/>
      <c r="D543" s="70"/>
    </row>
    <row r="544" spans="3:4" ht="12.75" customHeight="1" x14ac:dyDescent="0.2">
      <c r="C544" s="70"/>
      <c r="D544" s="70"/>
    </row>
    <row r="545" spans="3:4" ht="12.75" customHeight="1" x14ac:dyDescent="0.2">
      <c r="C545" s="70"/>
      <c r="D545" s="70"/>
    </row>
    <row r="546" spans="3:4" ht="12.75" customHeight="1" x14ac:dyDescent="0.2">
      <c r="C546" s="70"/>
      <c r="D546" s="70"/>
    </row>
    <row r="547" spans="3:4" ht="12.75" customHeight="1" x14ac:dyDescent="0.2">
      <c r="C547" s="70"/>
      <c r="D547" s="70"/>
    </row>
    <row r="548" spans="3:4" ht="12.75" customHeight="1" x14ac:dyDescent="0.2">
      <c r="C548" s="70"/>
      <c r="D548" s="70"/>
    </row>
    <row r="549" spans="3:4" ht="12.75" customHeight="1" x14ac:dyDescent="0.2">
      <c r="C549" s="70"/>
      <c r="D549" s="70"/>
    </row>
    <row r="550" spans="3:4" ht="12.75" customHeight="1" x14ac:dyDescent="0.2">
      <c r="C550" s="70"/>
      <c r="D550" s="70"/>
    </row>
    <row r="551" spans="3:4" ht="12.75" customHeight="1" x14ac:dyDescent="0.2">
      <c r="C551" s="70"/>
      <c r="D551" s="70"/>
    </row>
    <row r="552" spans="3:4" ht="12.75" customHeight="1" x14ac:dyDescent="0.2">
      <c r="C552" s="70"/>
      <c r="D552" s="70"/>
    </row>
    <row r="553" spans="3:4" ht="12.75" customHeight="1" x14ac:dyDescent="0.2">
      <c r="C553" s="70"/>
      <c r="D553" s="70"/>
    </row>
    <row r="554" spans="3:4" ht="12.75" customHeight="1" x14ac:dyDescent="0.2">
      <c r="C554" s="70"/>
      <c r="D554" s="70"/>
    </row>
    <row r="555" spans="3:4" ht="12.75" customHeight="1" x14ac:dyDescent="0.2">
      <c r="C555" s="70"/>
      <c r="D555" s="70"/>
    </row>
    <row r="556" spans="3:4" ht="12.75" customHeight="1" x14ac:dyDescent="0.2">
      <c r="C556" s="70"/>
      <c r="D556" s="70"/>
    </row>
    <row r="557" spans="3:4" ht="12.75" customHeight="1" x14ac:dyDescent="0.2">
      <c r="C557" s="70"/>
      <c r="D557" s="70"/>
    </row>
    <row r="558" spans="3:4" ht="12.75" customHeight="1" x14ac:dyDescent="0.2">
      <c r="C558" s="70"/>
      <c r="D558" s="70"/>
    </row>
    <row r="559" spans="3:4" ht="12.75" customHeight="1" x14ac:dyDescent="0.2">
      <c r="C559" s="70"/>
      <c r="D559" s="70"/>
    </row>
    <row r="560" spans="3:4" ht="12.75" customHeight="1" x14ac:dyDescent="0.2">
      <c r="C560" s="70"/>
      <c r="D560" s="70"/>
    </row>
    <row r="561" spans="3:4" ht="12.75" customHeight="1" x14ac:dyDescent="0.2">
      <c r="C561" s="70"/>
      <c r="D561" s="70"/>
    </row>
    <row r="562" spans="3:4" ht="12.75" customHeight="1" x14ac:dyDescent="0.2">
      <c r="C562" s="70"/>
      <c r="D562" s="70"/>
    </row>
    <row r="563" spans="3:4" ht="12.75" customHeight="1" x14ac:dyDescent="0.2">
      <c r="C563" s="70"/>
      <c r="D563" s="70"/>
    </row>
    <row r="564" spans="3:4" ht="12.75" customHeight="1" x14ac:dyDescent="0.2">
      <c r="C564" s="70"/>
      <c r="D564" s="70"/>
    </row>
    <row r="565" spans="3:4" ht="12.75" customHeight="1" x14ac:dyDescent="0.2">
      <c r="C565" s="70"/>
      <c r="D565" s="70"/>
    </row>
    <row r="566" spans="3:4" ht="12.75" customHeight="1" x14ac:dyDescent="0.2">
      <c r="C566" s="70"/>
      <c r="D566" s="70"/>
    </row>
    <row r="567" spans="3:4" ht="12.75" customHeight="1" x14ac:dyDescent="0.2">
      <c r="C567" s="70"/>
      <c r="D567" s="70"/>
    </row>
    <row r="568" spans="3:4" ht="12.75" customHeight="1" x14ac:dyDescent="0.2">
      <c r="C568" s="70"/>
      <c r="D568" s="70"/>
    </row>
    <row r="569" spans="3:4" ht="12.75" customHeight="1" x14ac:dyDescent="0.2">
      <c r="C569" s="70"/>
      <c r="D569" s="70"/>
    </row>
    <row r="570" spans="3:4" ht="12.75" customHeight="1" x14ac:dyDescent="0.2">
      <c r="C570" s="70"/>
      <c r="D570" s="70"/>
    </row>
    <row r="571" spans="3:4" ht="12.75" customHeight="1" x14ac:dyDescent="0.2">
      <c r="C571" s="70"/>
      <c r="D571" s="70"/>
    </row>
    <row r="572" spans="3:4" ht="12.75" customHeight="1" x14ac:dyDescent="0.2">
      <c r="C572" s="70"/>
      <c r="D572" s="70"/>
    </row>
    <row r="573" spans="3:4" ht="12.75" customHeight="1" x14ac:dyDescent="0.2">
      <c r="C573" s="70"/>
      <c r="D573" s="70"/>
    </row>
    <row r="574" spans="3:4" ht="12.75" customHeight="1" x14ac:dyDescent="0.2">
      <c r="C574" s="70"/>
      <c r="D574" s="70"/>
    </row>
    <row r="575" spans="3:4" ht="12.75" customHeight="1" x14ac:dyDescent="0.2">
      <c r="C575" s="70"/>
      <c r="D575" s="70"/>
    </row>
    <row r="576" spans="3:4" ht="12.75" customHeight="1" x14ac:dyDescent="0.2">
      <c r="C576" s="70"/>
      <c r="D576" s="70"/>
    </row>
    <row r="577" spans="3:4" ht="12.75" customHeight="1" x14ac:dyDescent="0.2">
      <c r="C577" s="70"/>
      <c r="D577" s="70"/>
    </row>
    <row r="578" spans="3:4" ht="12.75" customHeight="1" x14ac:dyDescent="0.2">
      <c r="C578" s="70"/>
      <c r="D578" s="70"/>
    </row>
    <row r="579" spans="3:4" ht="12.75" customHeight="1" x14ac:dyDescent="0.2">
      <c r="C579" s="70"/>
      <c r="D579" s="70"/>
    </row>
    <row r="580" spans="3:4" ht="12.75" customHeight="1" x14ac:dyDescent="0.2">
      <c r="C580" s="70"/>
      <c r="D580" s="70"/>
    </row>
    <row r="581" spans="3:4" ht="12.75" customHeight="1" x14ac:dyDescent="0.2">
      <c r="C581" s="70"/>
      <c r="D581" s="70"/>
    </row>
    <row r="582" spans="3:4" ht="12.75" customHeight="1" x14ac:dyDescent="0.2">
      <c r="C582" s="70"/>
      <c r="D582" s="70"/>
    </row>
    <row r="583" spans="3:4" ht="12.75" customHeight="1" x14ac:dyDescent="0.2">
      <c r="C583" s="70"/>
      <c r="D583" s="70"/>
    </row>
    <row r="584" spans="3:4" ht="12.75" customHeight="1" x14ac:dyDescent="0.2">
      <c r="C584" s="70"/>
      <c r="D584" s="70"/>
    </row>
    <row r="585" spans="3:4" ht="12.75" customHeight="1" x14ac:dyDescent="0.2">
      <c r="C585" s="70"/>
      <c r="D585" s="70"/>
    </row>
    <row r="586" spans="3:4" ht="12.75" customHeight="1" x14ac:dyDescent="0.2">
      <c r="C586" s="70"/>
      <c r="D586" s="70"/>
    </row>
    <row r="587" spans="3:4" ht="12.75" customHeight="1" x14ac:dyDescent="0.2">
      <c r="C587" s="70"/>
      <c r="D587" s="70"/>
    </row>
    <row r="588" spans="3:4" ht="12.75" customHeight="1" x14ac:dyDescent="0.2">
      <c r="C588" s="70"/>
      <c r="D588" s="70"/>
    </row>
    <row r="589" spans="3:4" ht="12.75" customHeight="1" x14ac:dyDescent="0.2">
      <c r="C589" s="70"/>
      <c r="D589" s="70"/>
    </row>
    <row r="590" spans="3:4" ht="12.75" customHeight="1" x14ac:dyDescent="0.2">
      <c r="C590" s="70"/>
      <c r="D590" s="70"/>
    </row>
    <row r="591" spans="3:4" ht="12.75" customHeight="1" x14ac:dyDescent="0.2">
      <c r="C591" s="70"/>
      <c r="D591" s="70"/>
    </row>
    <row r="592" spans="3:4" ht="12.75" customHeight="1" x14ac:dyDescent="0.2">
      <c r="C592" s="70"/>
      <c r="D592" s="70"/>
    </row>
    <row r="593" spans="3:4" ht="12.75" customHeight="1" x14ac:dyDescent="0.2">
      <c r="C593" s="70"/>
      <c r="D593" s="70"/>
    </row>
    <row r="594" spans="3:4" ht="12.75" customHeight="1" x14ac:dyDescent="0.2">
      <c r="C594" s="70"/>
      <c r="D594" s="70"/>
    </row>
    <row r="595" spans="3:4" ht="12.75" customHeight="1" x14ac:dyDescent="0.2">
      <c r="C595" s="70"/>
      <c r="D595" s="70"/>
    </row>
    <row r="596" spans="3:4" ht="12.75" customHeight="1" x14ac:dyDescent="0.2">
      <c r="C596" s="70"/>
      <c r="D596" s="70"/>
    </row>
    <row r="597" spans="3:4" ht="12.75" customHeight="1" x14ac:dyDescent="0.2">
      <c r="C597" s="70"/>
      <c r="D597" s="70"/>
    </row>
    <row r="598" spans="3:4" ht="12.75" customHeight="1" x14ac:dyDescent="0.2">
      <c r="C598" s="70"/>
      <c r="D598" s="70"/>
    </row>
    <row r="599" spans="3:4" ht="12.75" customHeight="1" x14ac:dyDescent="0.2">
      <c r="C599" s="70"/>
      <c r="D599" s="70"/>
    </row>
    <row r="600" spans="3:4" ht="12.75" customHeight="1" x14ac:dyDescent="0.2">
      <c r="C600" s="70"/>
      <c r="D600" s="70"/>
    </row>
    <row r="601" spans="3:4" ht="12.75" customHeight="1" x14ac:dyDescent="0.2">
      <c r="C601" s="70"/>
      <c r="D601" s="70"/>
    </row>
    <row r="602" spans="3:4" ht="12.75" customHeight="1" x14ac:dyDescent="0.2">
      <c r="C602" s="70"/>
      <c r="D602" s="70"/>
    </row>
    <row r="603" spans="3:4" ht="12.75" customHeight="1" x14ac:dyDescent="0.2">
      <c r="C603" s="70"/>
      <c r="D603" s="70"/>
    </row>
    <row r="604" spans="3:4" ht="12.75" customHeight="1" x14ac:dyDescent="0.2">
      <c r="C604" s="70"/>
      <c r="D604" s="70"/>
    </row>
    <row r="605" spans="3:4" ht="12.75" customHeight="1" x14ac:dyDescent="0.2">
      <c r="C605" s="70"/>
      <c r="D605" s="70"/>
    </row>
    <row r="606" spans="3:4" ht="12.75" customHeight="1" x14ac:dyDescent="0.2">
      <c r="C606" s="70"/>
      <c r="D606" s="70"/>
    </row>
    <row r="607" spans="3:4" ht="12.75" customHeight="1" x14ac:dyDescent="0.2">
      <c r="C607" s="70"/>
      <c r="D607" s="70"/>
    </row>
    <row r="608" spans="3:4" ht="12.75" customHeight="1" x14ac:dyDescent="0.2">
      <c r="C608" s="70"/>
      <c r="D608" s="70"/>
    </row>
    <row r="609" spans="3:4" ht="12.75" customHeight="1" x14ac:dyDescent="0.2">
      <c r="C609" s="70"/>
      <c r="D609" s="70"/>
    </row>
    <row r="610" spans="3:4" ht="12.75" customHeight="1" x14ac:dyDescent="0.2">
      <c r="C610" s="70"/>
      <c r="D610" s="70"/>
    </row>
    <row r="611" spans="3:4" ht="12.75" customHeight="1" x14ac:dyDescent="0.2">
      <c r="C611" s="70"/>
      <c r="D611" s="70"/>
    </row>
    <row r="612" spans="3:4" ht="12.75" customHeight="1" x14ac:dyDescent="0.2">
      <c r="C612" s="70"/>
      <c r="D612" s="70"/>
    </row>
    <row r="613" spans="3:4" ht="12.75" customHeight="1" x14ac:dyDescent="0.2">
      <c r="C613" s="70"/>
      <c r="D613" s="70"/>
    </row>
    <row r="614" spans="3:4" ht="12.75" customHeight="1" x14ac:dyDescent="0.2">
      <c r="C614" s="70"/>
      <c r="D614" s="70"/>
    </row>
    <row r="615" spans="3:4" ht="12.75" customHeight="1" x14ac:dyDescent="0.2">
      <c r="C615" s="70"/>
      <c r="D615" s="70"/>
    </row>
    <row r="616" spans="3:4" ht="12.75" customHeight="1" x14ac:dyDescent="0.2">
      <c r="C616" s="70"/>
      <c r="D616" s="70"/>
    </row>
    <row r="617" spans="3:4" ht="12.75" customHeight="1" x14ac:dyDescent="0.2">
      <c r="C617" s="70"/>
      <c r="D617" s="70"/>
    </row>
    <row r="618" spans="3:4" ht="12.75" customHeight="1" x14ac:dyDescent="0.2">
      <c r="C618" s="70"/>
      <c r="D618" s="70"/>
    </row>
    <row r="619" spans="3:4" ht="12.75" customHeight="1" x14ac:dyDescent="0.2">
      <c r="C619" s="70"/>
      <c r="D619" s="70"/>
    </row>
    <row r="620" spans="3:4" ht="12.75" customHeight="1" x14ac:dyDescent="0.2">
      <c r="C620" s="70"/>
      <c r="D620" s="70"/>
    </row>
    <row r="621" spans="3:4" ht="12.75" customHeight="1" x14ac:dyDescent="0.2">
      <c r="C621" s="70"/>
      <c r="D621" s="70"/>
    </row>
    <row r="622" spans="3:4" ht="12.75" customHeight="1" x14ac:dyDescent="0.2">
      <c r="C622" s="70"/>
      <c r="D622" s="70"/>
    </row>
    <row r="623" spans="3:4" ht="12.75" customHeight="1" x14ac:dyDescent="0.2">
      <c r="C623" s="70"/>
      <c r="D623" s="70"/>
    </row>
    <row r="624" spans="3:4" ht="12.75" customHeight="1" x14ac:dyDescent="0.2">
      <c r="C624" s="70"/>
      <c r="D624" s="70"/>
    </row>
    <row r="625" spans="3:4" ht="12.75" customHeight="1" x14ac:dyDescent="0.2">
      <c r="C625" s="70"/>
      <c r="D625" s="70"/>
    </row>
    <row r="626" spans="3:4" ht="12.75" customHeight="1" x14ac:dyDescent="0.2">
      <c r="C626" s="70"/>
      <c r="D626" s="70"/>
    </row>
    <row r="627" spans="3:4" ht="12.75" customHeight="1" x14ac:dyDescent="0.2">
      <c r="C627" s="70"/>
      <c r="D627" s="70"/>
    </row>
    <row r="628" spans="3:4" ht="12.75" customHeight="1" x14ac:dyDescent="0.2">
      <c r="C628" s="70"/>
      <c r="D628" s="70"/>
    </row>
    <row r="629" spans="3:4" ht="12.75" customHeight="1" x14ac:dyDescent="0.2">
      <c r="C629" s="70"/>
      <c r="D629" s="70"/>
    </row>
    <row r="630" spans="3:4" ht="12.75" customHeight="1" x14ac:dyDescent="0.2">
      <c r="C630" s="70"/>
      <c r="D630" s="70"/>
    </row>
    <row r="631" spans="3:4" ht="12.75" customHeight="1" x14ac:dyDescent="0.2">
      <c r="C631" s="70"/>
      <c r="D631" s="70"/>
    </row>
    <row r="632" spans="3:4" ht="12.75" customHeight="1" x14ac:dyDescent="0.2">
      <c r="C632" s="70"/>
      <c r="D632" s="70"/>
    </row>
    <row r="633" spans="3:4" ht="12.75" customHeight="1" x14ac:dyDescent="0.2">
      <c r="C633" s="70"/>
      <c r="D633" s="70"/>
    </row>
    <row r="634" spans="3:4" ht="12.75" customHeight="1" x14ac:dyDescent="0.2">
      <c r="C634" s="70"/>
      <c r="D634" s="70"/>
    </row>
    <row r="635" spans="3:4" ht="12.75" customHeight="1" x14ac:dyDescent="0.2">
      <c r="C635" s="70"/>
      <c r="D635" s="70"/>
    </row>
    <row r="636" spans="3:4" ht="12.75" customHeight="1" x14ac:dyDescent="0.2">
      <c r="C636" s="70"/>
      <c r="D636" s="70"/>
    </row>
    <row r="637" spans="3:4" ht="12.75" customHeight="1" x14ac:dyDescent="0.2">
      <c r="C637" s="70"/>
      <c r="D637" s="70"/>
    </row>
    <row r="638" spans="3:4" ht="12.75" customHeight="1" x14ac:dyDescent="0.2">
      <c r="C638" s="70"/>
      <c r="D638" s="70"/>
    </row>
    <row r="639" spans="3:4" ht="12.75" customHeight="1" x14ac:dyDescent="0.2">
      <c r="C639" s="70"/>
      <c r="D639" s="70"/>
    </row>
    <row r="640" spans="3:4" ht="12.75" customHeight="1" x14ac:dyDescent="0.2">
      <c r="C640" s="70"/>
      <c r="D640" s="70"/>
    </row>
    <row r="641" spans="3:4" ht="12.75" customHeight="1" x14ac:dyDescent="0.2">
      <c r="C641" s="70"/>
      <c r="D641" s="70"/>
    </row>
    <row r="642" spans="3:4" ht="12.75" customHeight="1" x14ac:dyDescent="0.2">
      <c r="C642" s="70"/>
      <c r="D642" s="70"/>
    </row>
    <row r="643" spans="3:4" ht="12.75" customHeight="1" x14ac:dyDescent="0.2">
      <c r="C643" s="70"/>
      <c r="D643" s="70"/>
    </row>
    <row r="644" spans="3:4" ht="12.75" customHeight="1" x14ac:dyDescent="0.2">
      <c r="C644" s="70"/>
      <c r="D644" s="70"/>
    </row>
    <row r="645" spans="3:4" ht="12.75" customHeight="1" x14ac:dyDescent="0.2">
      <c r="C645" s="70"/>
      <c r="D645" s="70"/>
    </row>
    <row r="646" spans="3:4" ht="12.75" customHeight="1" x14ac:dyDescent="0.2">
      <c r="C646" s="70"/>
      <c r="D646" s="70"/>
    </row>
    <row r="647" spans="3:4" ht="12.75" customHeight="1" x14ac:dyDescent="0.2">
      <c r="C647" s="70"/>
      <c r="D647" s="70"/>
    </row>
    <row r="648" spans="3:4" ht="12.75" customHeight="1" x14ac:dyDescent="0.2">
      <c r="C648" s="70"/>
      <c r="D648" s="70"/>
    </row>
    <row r="649" spans="3:4" ht="12.75" customHeight="1" x14ac:dyDescent="0.2">
      <c r="C649" s="70"/>
      <c r="D649" s="70"/>
    </row>
    <row r="650" spans="3:4" ht="12.75" customHeight="1" x14ac:dyDescent="0.2">
      <c r="C650" s="70"/>
      <c r="D650" s="70"/>
    </row>
    <row r="651" spans="3:4" ht="12.75" customHeight="1" x14ac:dyDescent="0.2">
      <c r="C651" s="70"/>
      <c r="D651" s="70"/>
    </row>
    <row r="652" spans="3:4" ht="12.75" customHeight="1" x14ac:dyDescent="0.2">
      <c r="C652" s="70"/>
      <c r="D652" s="70"/>
    </row>
    <row r="653" spans="3:4" ht="12.75" customHeight="1" x14ac:dyDescent="0.2">
      <c r="C653" s="70"/>
      <c r="D653" s="70"/>
    </row>
    <row r="654" spans="3:4" ht="12.75" customHeight="1" x14ac:dyDescent="0.2">
      <c r="C654" s="70"/>
      <c r="D654" s="70"/>
    </row>
    <row r="655" spans="3:4" ht="12.75" customHeight="1" x14ac:dyDescent="0.2">
      <c r="C655" s="70"/>
      <c r="D655" s="70"/>
    </row>
    <row r="656" spans="3:4" ht="12.75" customHeight="1" x14ac:dyDescent="0.2">
      <c r="C656" s="70"/>
      <c r="D656" s="70"/>
    </row>
    <row r="657" spans="3:4" ht="12.75" customHeight="1" x14ac:dyDescent="0.2">
      <c r="C657" s="70"/>
      <c r="D657" s="70"/>
    </row>
    <row r="658" spans="3:4" ht="12.75" customHeight="1" x14ac:dyDescent="0.2">
      <c r="C658" s="70"/>
      <c r="D658" s="70"/>
    </row>
    <row r="659" spans="3:4" ht="12.75" customHeight="1" x14ac:dyDescent="0.2">
      <c r="C659" s="70"/>
      <c r="D659" s="70"/>
    </row>
    <row r="660" spans="3:4" ht="12.75" customHeight="1" x14ac:dyDescent="0.2">
      <c r="C660" s="70"/>
      <c r="D660" s="70"/>
    </row>
    <row r="661" spans="3:4" ht="12.75" customHeight="1" x14ac:dyDescent="0.2">
      <c r="C661" s="70"/>
      <c r="D661" s="70"/>
    </row>
    <row r="662" spans="3:4" ht="12.75" customHeight="1" x14ac:dyDescent="0.2">
      <c r="C662" s="70"/>
      <c r="D662" s="70"/>
    </row>
    <row r="663" spans="3:4" ht="12.75" customHeight="1" x14ac:dyDescent="0.2">
      <c r="C663" s="70"/>
      <c r="D663" s="70"/>
    </row>
    <row r="664" spans="3:4" ht="12.75" customHeight="1" x14ac:dyDescent="0.2">
      <c r="C664" s="70"/>
      <c r="D664" s="70"/>
    </row>
    <row r="665" spans="3:4" ht="12.75" customHeight="1" x14ac:dyDescent="0.2">
      <c r="C665" s="70"/>
      <c r="D665" s="70"/>
    </row>
    <row r="666" spans="3:4" ht="12.75" customHeight="1" x14ac:dyDescent="0.2">
      <c r="C666" s="70"/>
      <c r="D666" s="70"/>
    </row>
    <row r="667" spans="3:4" ht="12.75" customHeight="1" x14ac:dyDescent="0.2">
      <c r="C667" s="70"/>
      <c r="D667" s="70"/>
    </row>
    <row r="668" spans="3:4" ht="12.75" customHeight="1" x14ac:dyDescent="0.2">
      <c r="C668" s="70"/>
      <c r="D668" s="70"/>
    </row>
    <row r="669" spans="3:4" ht="12.75" customHeight="1" x14ac:dyDescent="0.2">
      <c r="C669" s="70"/>
      <c r="D669" s="70"/>
    </row>
    <row r="670" spans="3:4" ht="12.75" customHeight="1" x14ac:dyDescent="0.2">
      <c r="C670" s="70"/>
      <c r="D670" s="70"/>
    </row>
    <row r="671" spans="3:4" ht="12.75" customHeight="1" x14ac:dyDescent="0.2">
      <c r="C671" s="70"/>
      <c r="D671" s="70"/>
    </row>
    <row r="672" spans="3:4" ht="12.75" customHeight="1" x14ac:dyDescent="0.2">
      <c r="C672" s="70"/>
      <c r="D672" s="70"/>
    </row>
    <row r="673" spans="3:4" ht="12.75" customHeight="1" x14ac:dyDescent="0.2">
      <c r="C673" s="70"/>
      <c r="D673" s="70"/>
    </row>
    <row r="674" spans="3:4" ht="12.75" customHeight="1" x14ac:dyDescent="0.2">
      <c r="C674" s="70"/>
      <c r="D674" s="70"/>
    </row>
    <row r="675" spans="3:4" ht="12.75" customHeight="1" x14ac:dyDescent="0.2">
      <c r="C675" s="70"/>
      <c r="D675" s="70"/>
    </row>
    <row r="676" spans="3:4" ht="12.75" customHeight="1" x14ac:dyDescent="0.2">
      <c r="C676" s="70"/>
      <c r="D676" s="70"/>
    </row>
    <row r="677" spans="3:4" ht="12.75" customHeight="1" x14ac:dyDescent="0.2">
      <c r="C677" s="70"/>
      <c r="D677" s="70"/>
    </row>
    <row r="678" spans="3:4" ht="12.75" customHeight="1" x14ac:dyDescent="0.2">
      <c r="C678" s="70"/>
      <c r="D678" s="70"/>
    </row>
    <row r="679" spans="3:4" ht="12.75" customHeight="1" x14ac:dyDescent="0.2">
      <c r="C679" s="70"/>
      <c r="D679" s="70"/>
    </row>
    <row r="680" spans="3:4" ht="12.75" customHeight="1" x14ac:dyDescent="0.2">
      <c r="C680" s="70"/>
      <c r="D680" s="70"/>
    </row>
    <row r="681" spans="3:4" ht="12.75" customHeight="1" x14ac:dyDescent="0.2">
      <c r="C681" s="70"/>
      <c r="D681" s="70"/>
    </row>
    <row r="682" spans="3:4" ht="12.75" customHeight="1" x14ac:dyDescent="0.2">
      <c r="C682" s="70"/>
      <c r="D682" s="70"/>
    </row>
    <row r="683" spans="3:4" ht="12.75" customHeight="1" x14ac:dyDescent="0.2">
      <c r="C683" s="70"/>
      <c r="D683" s="70"/>
    </row>
    <row r="684" spans="3:4" ht="12.75" customHeight="1" x14ac:dyDescent="0.2">
      <c r="C684" s="70"/>
      <c r="D684" s="70"/>
    </row>
    <row r="685" spans="3:4" ht="12.75" customHeight="1" x14ac:dyDescent="0.2">
      <c r="C685" s="70"/>
      <c r="D685" s="70"/>
    </row>
    <row r="686" spans="3:4" ht="12.75" customHeight="1" x14ac:dyDescent="0.2">
      <c r="C686" s="70"/>
      <c r="D686" s="70"/>
    </row>
    <row r="687" spans="3:4" ht="12.75" customHeight="1" x14ac:dyDescent="0.2">
      <c r="C687" s="70"/>
      <c r="D687" s="70"/>
    </row>
    <row r="688" spans="3:4" ht="12.75" customHeight="1" x14ac:dyDescent="0.2">
      <c r="C688" s="70"/>
      <c r="D688" s="70"/>
    </row>
    <row r="689" spans="3:4" ht="12.75" customHeight="1" x14ac:dyDescent="0.2">
      <c r="C689" s="70"/>
      <c r="D689" s="70"/>
    </row>
    <row r="690" spans="3:4" ht="12.75" customHeight="1" x14ac:dyDescent="0.2">
      <c r="C690" s="70"/>
      <c r="D690" s="70"/>
    </row>
    <row r="691" spans="3:4" ht="12.75" customHeight="1" x14ac:dyDescent="0.2">
      <c r="C691" s="70"/>
      <c r="D691" s="70"/>
    </row>
    <row r="692" spans="3:4" ht="12.75" customHeight="1" x14ac:dyDescent="0.2">
      <c r="C692" s="70"/>
      <c r="D692" s="70"/>
    </row>
    <row r="693" spans="3:4" ht="12.75" customHeight="1" x14ac:dyDescent="0.2">
      <c r="C693" s="70"/>
      <c r="D693" s="70"/>
    </row>
    <row r="694" spans="3:4" ht="12.75" customHeight="1" x14ac:dyDescent="0.2">
      <c r="C694" s="70"/>
      <c r="D694" s="70"/>
    </row>
    <row r="695" spans="3:4" ht="12.75" customHeight="1" x14ac:dyDescent="0.2">
      <c r="C695" s="70"/>
      <c r="D695" s="70"/>
    </row>
    <row r="696" spans="3:4" ht="12.75" customHeight="1" x14ac:dyDescent="0.2">
      <c r="C696" s="70"/>
      <c r="D696" s="70"/>
    </row>
    <row r="697" spans="3:4" ht="12.75" customHeight="1" x14ac:dyDescent="0.2">
      <c r="C697" s="70"/>
      <c r="D697" s="70"/>
    </row>
    <row r="698" spans="3:4" ht="12.75" customHeight="1" x14ac:dyDescent="0.2">
      <c r="C698" s="70"/>
      <c r="D698" s="70"/>
    </row>
    <row r="699" spans="3:4" ht="12.75" customHeight="1" x14ac:dyDescent="0.2">
      <c r="C699" s="70"/>
      <c r="D699" s="70"/>
    </row>
    <row r="700" spans="3:4" ht="12.75" customHeight="1" x14ac:dyDescent="0.2">
      <c r="C700" s="70"/>
      <c r="D700" s="70"/>
    </row>
    <row r="701" spans="3:4" ht="12.75" customHeight="1" x14ac:dyDescent="0.2">
      <c r="C701" s="70"/>
      <c r="D701" s="70"/>
    </row>
    <row r="702" spans="3:4" ht="12.75" customHeight="1" x14ac:dyDescent="0.2">
      <c r="C702" s="70"/>
      <c r="D702" s="70"/>
    </row>
    <row r="703" spans="3:4" ht="12.75" customHeight="1" x14ac:dyDescent="0.2">
      <c r="C703" s="70"/>
      <c r="D703" s="70"/>
    </row>
    <row r="704" spans="3:4" ht="12.75" customHeight="1" x14ac:dyDescent="0.2">
      <c r="C704" s="70"/>
      <c r="D704" s="70"/>
    </row>
    <row r="705" spans="3:4" ht="12.75" customHeight="1" x14ac:dyDescent="0.2">
      <c r="C705" s="70"/>
      <c r="D705" s="70"/>
    </row>
    <row r="706" spans="3:4" ht="12.75" customHeight="1" x14ac:dyDescent="0.2">
      <c r="C706" s="70"/>
      <c r="D706" s="70"/>
    </row>
    <row r="707" spans="3:4" ht="12.75" customHeight="1" x14ac:dyDescent="0.2">
      <c r="C707" s="70"/>
      <c r="D707" s="70"/>
    </row>
    <row r="708" spans="3:4" ht="12.75" customHeight="1" x14ac:dyDescent="0.2">
      <c r="C708" s="70"/>
      <c r="D708" s="70"/>
    </row>
    <row r="709" spans="3:4" ht="12.75" customHeight="1" x14ac:dyDescent="0.2">
      <c r="C709" s="70"/>
      <c r="D709" s="70"/>
    </row>
    <row r="710" spans="3:4" ht="12.75" customHeight="1" x14ac:dyDescent="0.2">
      <c r="C710" s="70"/>
      <c r="D710" s="70"/>
    </row>
    <row r="711" spans="3:4" ht="12.75" customHeight="1" x14ac:dyDescent="0.2">
      <c r="C711" s="70"/>
      <c r="D711" s="70"/>
    </row>
    <row r="712" spans="3:4" ht="12.75" customHeight="1" x14ac:dyDescent="0.2">
      <c r="C712" s="70"/>
      <c r="D712" s="70"/>
    </row>
    <row r="713" spans="3:4" ht="12.75" customHeight="1" x14ac:dyDescent="0.2">
      <c r="C713" s="70"/>
      <c r="D713" s="70"/>
    </row>
    <row r="714" spans="3:4" ht="12.75" customHeight="1" x14ac:dyDescent="0.2">
      <c r="C714" s="70"/>
      <c r="D714" s="70"/>
    </row>
    <row r="715" spans="3:4" ht="12.75" customHeight="1" x14ac:dyDescent="0.2">
      <c r="C715" s="70"/>
      <c r="D715" s="70"/>
    </row>
    <row r="716" spans="3:4" ht="12.75" customHeight="1" x14ac:dyDescent="0.2">
      <c r="C716" s="70"/>
      <c r="D716" s="70"/>
    </row>
    <row r="717" spans="3:4" ht="12.75" customHeight="1" x14ac:dyDescent="0.2">
      <c r="C717" s="70"/>
      <c r="D717" s="70"/>
    </row>
    <row r="718" spans="3:4" ht="12.75" customHeight="1" x14ac:dyDescent="0.2">
      <c r="C718" s="70"/>
      <c r="D718" s="70"/>
    </row>
    <row r="719" spans="3:4" ht="12.75" customHeight="1" x14ac:dyDescent="0.2">
      <c r="C719" s="70"/>
      <c r="D719" s="70"/>
    </row>
    <row r="720" spans="3:4" ht="12.75" customHeight="1" x14ac:dyDescent="0.2">
      <c r="C720" s="70"/>
      <c r="D720" s="70"/>
    </row>
    <row r="721" spans="3:4" ht="12.75" customHeight="1" x14ac:dyDescent="0.2">
      <c r="C721" s="70"/>
      <c r="D721" s="70"/>
    </row>
    <row r="722" spans="3:4" ht="12.75" customHeight="1" x14ac:dyDescent="0.2">
      <c r="C722" s="70"/>
      <c r="D722" s="70"/>
    </row>
    <row r="723" spans="3:4" ht="12.75" customHeight="1" x14ac:dyDescent="0.2">
      <c r="C723" s="70"/>
      <c r="D723" s="70"/>
    </row>
    <row r="724" spans="3:4" ht="12.75" customHeight="1" x14ac:dyDescent="0.2">
      <c r="C724" s="70"/>
      <c r="D724" s="70"/>
    </row>
    <row r="725" spans="3:4" ht="12.75" customHeight="1" x14ac:dyDescent="0.2">
      <c r="C725" s="70"/>
      <c r="D725" s="70"/>
    </row>
    <row r="726" spans="3:4" ht="12.75" customHeight="1" x14ac:dyDescent="0.2">
      <c r="C726" s="70"/>
      <c r="D726" s="70"/>
    </row>
    <row r="727" spans="3:4" ht="12.75" customHeight="1" x14ac:dyDescent="0.2">
      <c r="C727" s="70"/>
      <c r="D727" s="70"/>
    </row>
    <row r="728" spans="3:4" ht="12.75" customHeight="1" x14ac:dyDescent="0.2">
      <c r="C728" s="70"/>
      <c r="D728" s="70"/>
    </row>
    <row r="729" spans="3:4" ht="12.75" customHeight="1" x14ac:dyDescent="0.2">
      <c r="C729" s="70"/>
      <c r="D729" s="70"/>
    </row>
    <row r="730" spans="3:4" ht="12.75" customHeight="1" x14ac:dyDescent="0.2">
      <c r="C730" s="70"/>
      <c r="D730" s="70"/>
    </row>
    <row r="731" spans="3:4" ht="12.75" customHeight="1" x14ac:dyDescent="0.2">
      <c r="C731" s="70"/>
      <c r="D731" s="70"/>
    </row>
    <row r="732" spans="3:4" ht="12.75" customHeight="1" x14ac:dyDescent="0.2">
      <c r="C732" s="70"/>
      <c r="D732" s="70"/>
    </row>
    <row r="733" spans="3:4" ht="12.75" customHeight="1" x14ac:dyDescent="0.2">
      <c r="C733" s="70"/>
      <c r="D733" s="70"/>
    </row>
    <row r="734" spans="3:4" ht="12.75" customHeight="1" x14ac:dyDescent="0.2">
      <c r="C734" s="70"/>
      <c r="D734" s="70"/>
    </row>
    <row r="735" spans="3:4" ht="12.75" customHeight="1" x14ac:dyDescent="0.2">
      <c r="C735" s="70"/>
      <c r="D735" s="70"/>
    </row>
    <row r="736" spans="3:4" ht="12.75" customHeight="1" x14ac:dyDescent="0.2">
      <c r="C736" s="70"/>
      <c r="D736" s="70"/>
    </row>
    <row r="737" spans="3:4" ht="12.75" customHeight="1" x14ac:dyDescent="0.2">
      <c r="C737" s="70"/>
      <c r="D737" s="70"/>
    </row>
    <row r="738" spans="3:4" ht="12.75" customHeight="1" x14ac:dyDescent="0.2">
      <c r="C738" s="70"/>
      <c r="D738" s="70"/>
    </row>
    <row r="739" spans="3:4" ht="12.75" customHeight="1" x14ac:dyDescent="0.2">
      <c r="C739" s="70"/>
      <c r="D739" s="70"/>
    </row>
    <row r="740" spans="3:4" ht="12.75" customHeight="1" x14ac:dyDescent="0.2">
      <c r="C740" s="70"/>
      <c r="D740" s="70"/>
    </row>
    <row r="741" spans="3:4" ht="12.75" customHeight="1" x14ac:dyDescent="0.2">
      <c r="C741" s="70"/>
      <c r="D741" s="70"/>
    </row>
    <row r="742" spans="3:4" ht="12.75" customHeight="1" x14ac:dyDescent="0.2">
      <c r="C742" s="70"/>
      <c r="D742" s="70"/>
    </row>
    <row r="743" spans="3:4" ht="12.75" customHeight="1" x14ac:dyDescent="0.2">
      <c r="C743" s="70"/>
      <c r="D743" s="70"/>
    </row>
    <row r="744" spans="3:4" ht="12.75" customHeight="1" x14ac:dyDescent="0.2">
      <c r="C744" s="70"/>
      <c r="D744" s="70"/>
    </row>
    <row r="745" spans="3:4" ht="12.75" customHeight="1" x14ac:dyDescent="0.2">
      <c r="C745" s="70"/>
      <c r="D745" s="70"/>
    </row>
    <row r="746" spans="3:4" ht="12.75" customHeight="1" x14ac:dyDescent="0.2">
      <c r="C746" s="70"/>
      <c r="D746" s="70"/>
    </row>
    <row r="747" spans="3:4" ht="12.75" customHeight="1" x14ac:dyDescent="0.2">
      <c r="C747" s="70"/>
      <c r="D747" s="70"/>
    </row>
    <row r="748" spans="3:4" ht="12.75" customHeight="1" x14ac:dyDescent="0.2">
      <c r="C748" s="70"/>
      <c r="D748" s="70"/>
    </row>
    <row r="749" spans="3:4" ht="12.75" customHeight="1" x14ac:dyDescent="0.2">
      <c r="C749" s="70"/>
      <c r="D749" s="70"/>
    </row>
    <row r="750" spans="3:4" ht="12.75" customHeight="1" x14ac:dyDescent="0.2">
      <c r="C750" s="70"/>
      <c r="D750" s="70"/>
    </row>
    <row r="751" spans="3:4" ht="12.75" customHeight="1" x14ac:dyDescent="0.2">
      <c r="C751" s="70"/>
      <c r="D751" s="70"/>
    </row>
    <row r="752" spans="3:4" ht="12.75" customHeight="1" x14ac:dyDescent="0.2">
      <c r="C752" s="70"/>
      <c r="D752" s="70"/>
    </row>
    <row r="753" spans="3:4" ht="12.75" customHeight="1" x14ac:dyDescent="0.2">
      <c r="C753" s="70"/>
      <c r="D753" s="70"/>
    </row>
    <row r="754" spans="3:4" ht="12.75" customHeight="1" x14ac:dyDescent="0.2">
      <c r="C754" s="70"/>
      <c r="D754" s="70"/>
    </row>
    <row r="755" spans="3:4" ht="12.75" customHeight="1" x14ac:dyDescent="0.2">
      <c r="C755" s="70"/>
      <c r="D755" s="70"/>
    </row>
    <row r="756" spans="3:4" ht="12.75" customHeight="1" x14ac:dyDescent="0.2">
      <c r="C756" s="70"/>
      <c r="D756" s="70"/>
    </row>
    <row r="757" spans="3:4" ht="12.75" customHeight="1" x14ac:dyDescent="0.2">
      <c r="C757" s="70"/>
      <c r="D757" s="70"/>
    </row>
    <row r="758" spans="3:4" ht="12.75" customHeight="1" x14ac:dyDescent="0.2">
      <c r="C758" s="70"/>
      <c r="D758" s="70"/>
    </row>
    <row r="759" spans="3:4" ht="12.75" customHeight="1" x14ac:dyDescent="0.2">
      <c r="C759" s="70"/>
      <c r="D759" s="70"/>
    </row>
    <row r="760" spans="3:4" ht="12.75" customHeight="1" x14ac:dyDescent="0.2">
      <c r="C760" s="70"/>
      <c r="D760" s="70"/>
    </row>
    <row r="761" spans="3:4" ht="12.75" customHeight="1" x14ac:dyDescent="0.2">
      <c r="C761" s="70"/>
      <c r="D761" s="70"/>
    </row>
    <row r="762" spans="3:4" ht="12.75" customHeight="1" x14ac:dyDescent="0.2">
      <c r="C762" s="70"/>
      <c r="D762" s="70"/>
    </row>
    <row r="763" spans="3:4" ht="12.75" customHeight="1" x14ac:dyDescent="0.2">
      <c r="C763" s="70"/>
      <c r="D763" s="70"/>
    </row>
    <row r="764" spans="3:4" ht="12.75" customHeight="1" x14ac:dyDescent="0.2">
      <c r="C764" s="70"/>
      <c r="D764" s="70"/>
    </row>
    <row r="765" spans="3:4" ht="12.75" customHeight="1" x14ac:dyDescent="0.2">
      <c r="C765" s="70"/>
      <c r="D765" s="70"/>
    </row>
    <row r="766" spans="3:4" ht="12.75" customHeight="1" x14ac:dyDescent="0.2">
      <c r="C766" s="70"/>
      <c r="D766" s="70"/>
    </row>
    <row r="767" spans="3:4" ht="12.75" customHeight="1" x14ac:dyDescent="0.2">
      <c r="C767" s="70"/>
      <c r="D767" s="70"/>
    </row>
    <row r="768" spans="3:4" ht="12.75" customHeight="1" x14ac:dyDescent="0.2">
      <c r="C768" s="70"/>
      <c r="D768" s="70"/>
    </row>
    <row r="769" spans="3:4" ht="12.75" customHeight="1" x14ac:dyDescent="0.2">
      <c r="C769" s="70"/>
      <c r="D769" s="70"/>
    </row>
    <row r="770" spans="3:4" ht="12.75" customHeight="1" x14ac:dyDescent="0.2">
      <c r="C770" s="70"/>
      <c r="D770" s="70"/>
    </row>
    <row r="771" spans="3:4" ht="12.75" customHeight="1" x14ac:dyDescent="0.2">
      <c r="C771" s="70"/>
      <c r="D771" s="70"/>
    </row>
    <row r="772" spans="3:4" ht="12.75" customHeight="1" x14ac:dyDescent="0.2">
      <c r="C772" s="70"/>
      <c r="D772" s="70"/>
    </row>
    <row r="773" spans="3:4" ht="12.75" customHeight="1" x14ac:dyDescent="0.2">
      <c r="C773" s="70"/>
      <c r="D773" s="70"/>
    </row>
    <row r="774" spans="3:4" ht="12.75" customHeight="1" x14ac:dyDescent="0.2">
      <c r="C774" s="70"/>
      <c r="D774" s="70"/>
    </row>
    <row r="775" spans="3:4" ht="12.75" customHeight="1" x14ac:dyDescent="0.2">
      <c r="C775" s="70"/>
      <c r="D775" s="70"/>
    </row>
    <row r="776" spans="3:4" ht="12.75" customHeight="1" x14ac:dyDescent="0.2">
      <c r="C776" s="70"/>
      <c r="D776" s="70"/>
    </row>
    <row r="777" spans="3:4" ht="12.75" customHeight="1" x14ac:dyDescent="0.2">
      <c r="C777" s="70"/>
      <c r="D777" s="70"/>
    </row>
    <row r="778" spans="3:4" ht="12.75" customHeight="1" x14ac:dyDescent="0.2">
      <c r="C778" s="70"/>
      <c r="D778" s="70"/>
    </row>
    <row r="779" spans="3:4" ht="12.75" customHeight="1" x14ac:dyDescent="0.2">
      <c r="C779" s="70"/>
      <c r="D779" s="70"/>
    </row>
    <row r="780" spans="3:4" ht="12.75" customHeight="1" x14ac:dyDescent="0.2">
      <c r="C780" s="70"/>
      <c r="D780" s="70"/>
    </row>
    <row r="781" spans="3:4" ht="12.75" customHeight="1" x14ac:dyDescent="0.2">
      <c r="C781" s="70"/>
      <c r="D781" s="70"/>
    </row>
    <row r="782" spans="3:4" ht="12.75" customHeight="1" x14ac:dyDescent="0.2">
      <c r="C782" s="70"/>
      <c r="D782" s="70"/>
    </row>
    <row r="783" spans="3:4" ht="12.75" customHeight="1" x14ac:dyDescent="0.2">
      <c r="C783" s="70"/>
      <c r="D783" s="70"/>
    </row>
    <row r="784" spans="3:4" ht="12.75" customHeight="1" x14ac:dyDescent="0.2">
      <c r="C784" s="70"/>
      <c r="D784" s="70"/>
    </row>
    <row r="785" spans="3:4" ht="12.75" customHeight="1" x14ac:dyDescent="0.2">
      <c r="C785" s="70"/>
      <c r="D785" s="70"/>
    </row>
    <row r="786" spans="3:4" ht="12.75" customHeight="1" x14ac:dyDescent="0.2">
      <c r="C786" s="70"/>
      <c r="D786" s="70"/>
    </row>
    <row r="787" spans="3:4" ht="12.75" customHeight="1" x14ac:dyDescent="0.2">
      <c r="C787" s="70"/>
      <c r="D787" s="70"/>
    </row>
    <row r="788" spans="3:4" ht="12.75" customHeight="1" x14ac:dyDescent="0.2">
      <c r="C788" s="70"/>
      <c r="D788" s="70"/>
    </row>
    <row r="789" spans="3:4" ht="12.75" customHeight="1" x14ac:dyDescent="0.2">
      <c r="C789" s="70"/>
      <c r="D789" s="70"/>
    </row>
    <row r="790" spans="3:4" ht="12.75" customHeight="1" x14ac:dyDescent="0.2">
      <c r="C790" s="70"/>
      <c r="D790" s="70"/>
    </row>
    <row r="791" spans="3:4" ht="12.75" customHeight="1" x14ac:dyDescent="0.2">
      <c r="C791" s="70"/>
      <c r="D791" s="70"/>
    </row>
    <row r="792" spans="3:4" ht="12.75" customHeight="1" x14ac:dyDescent="0.2">
      <c r="C792" s="70"/>
      <c r="D792" s="70"/>
    </row>
    <row r="793" spans="3:4" ht="12.75" customHeight="1" x14ac:dyDescent="0.2">
      <c r="C793" s="70"/>
      <c r="D793" s="70"/>
    </row>
    <row r="794" spans="3:4" ht="12.75" customHeight="1" x14ac:dyDescent="0.2">
      <c r="C794" s="70"/>
      <c r="D794" s="70"/>
    </row>
    <row r="795" spans="3:4" ht="12.75" customHeight="1" x14ac:dyDescent="0.2">
      <c r="C795" s="70"/>
      <c r="D795" s="70"/>
    </row>
    <row r="796" spans="3:4" ht="12.75" customHeight="1" x14ac:dyDescent="0.2">
      <c r="C796" s="70"/>
      <c r="D796" s="70"/>
    </row>
    <row r="797" spans="3:4" ht="12.75" customHeight="1" x14ac:dyDescent="0.2">
      <c r="C797" s="70"/>
      <c r="D797" s="70"/>
    </row>
    <row r="798" spans="3:4" ht="12.75" customHeight="1" x14ac:dyDescent="0.2">
      <c r="C798" s="70"/>
      <c r="D798" s="70"/>
    </row>
    <row r="799" spans="3:4" ht="12.75" customHeight="1" x14ac:dyDescent="0.2">
      <c r="C799" s="70"/>
      <c r="D799" s="70"/>
    </row>
    <row r="800" spans="3:4" ht="12.75" customHeight="1" x14ac:dyDescent="0.2">
      <c r="C800" s="70"/>
      <c r="D800" s="70"/>
    </row>
    <row r="801" spans="3:4" ht="12.75" customHeight="1" x14ac:dyDescent="0.2">
      <c r="C801" s="70"/>
      <c r="D801" s="70"/>
    </row>
    <row r="802" spans="3:4" ht="12.75" customHeight="1" x14ac:dyDescent="0.2">
      <c r="C802" s="70"/>
      <c r="D802" s="70"/>
    </row>
    <row r="803" spans="3:4" ht="12.75" customHeight="1" x14ac:dyDescent="0.2">
      <c r="C803" s="70"/>
      <c r="D803" s="70"/>
    </row>
    <row r="804" spans="3:4" ht="12.75" customHeight="1" x14ac:dyDescent="0.2">
      <c r="C804" s="70"/>
      <c r="D804" s="70"/>
    </row>
    <row r="805" spans="3:4" ht="12.75" customHeight="1" x14ac:dyDescent="0.2">
      <c r="C805" s="70"/>
      <c r="D805" s="70"/>
    </row>
    <row r="806" spans="3:4" ht="12.75" customHeight="1" x14ac:dyDescent="0.2">
      <c r="C806" s="70"/>
      <c r="D806" s="70"/>
    </row>
    <row r="807" spans="3:4" ht="12.75" customHeight="1" x14ac:dyDescent="0.2">
      <c r="C807" s="70"/>
      <c r="D807" s="70"/>
    </row>
    <row r="808" spans="3:4" ht="12.75" customHeight="1" x14ac:dyDescent="0.2">
      <c r="C808" s="70"/>
      <c r="D808" s="70"/>
    </row>
    <row r="809" spans="3:4" ht="12.75" customHeight="1" x14ac:dyDescent="0.2">
      <c r="C809" s="70"/>
      <c r="D809" s="70"/>
    </row>
    <row r="810" spans="3:4" ht="12.75" customHeight="1" x14ac:dyDescent="0.2">
      <c r="C810" s="70"/>
      <c r="D810" s="70"/>
    </row>
    <row r="811" spans="3:4" ht="12.75" customHeight="1" x14ac:dyDescent="0.2">
      <c r="C811" s="70"/>
      <c r="D811" s="70"/>
    </row>
    <row r="812" spans="3:4" ht="12.75" customHeight="1" x14ac:dyDescent="0.2">
      <c r="C812" s="70"/>
      <c r="D812" s="70"/>
    </row>
    <row r="813" spans="3:4" ht="12.75" customHeight="1" x14ac:dyDescent="0.2">
      <c r="C813" s="70"/>
      <c r="D813" s="70"/>
    </row>
    <row r="814" spans="3:4" ht="12.75" customHeight="1" x14ac:dyDescent="0.2">
      <c r="C814" s="70"/>
      <c r="D814" s="70"/>
    </row>
    <row r="815" spans="3:4" ht="12.75" customHeight="1" x14ac:dyDescent="0.2">
      <c r="C815" s="70"/>
      <c r="D815" s="70"/>
    </row>
    <row r="816" spans="3:4" ht="12.75" customHeight="1" x14ac:dyDescent="0.2">
      <c r="C816" s="70"/>
      <c r="D816" s="70"/>
    </row>
    <row r="817" spans="3:4" ht="12.75" customHeight="1" x14ac:dyDescent="0.2">
      <c r="C817" s="70"/>
      <c r="D817" s="70"/>
    </row>
    <row r="818" spans="3:4" ht="12.75" customHeight="1" x14ac:dyDescent="0.2">
      <c r="C818" s="70"/>
      <c r="D818" s="70"/>
    </row>
    <row r="819" spans="3:4" ht="12.75" customHeight="1" x14ac:dyDescent="0.2">
      <c r="C819" s="70"/>
      <c r="D819" s="70"/>
    </row>
    <row r="820" spans="3:4" ht="12.75" customHeight="1" x14ac:dyDescent="0.2">
      <c r="C820" s="70"/>
      <c r="D820" s="70"/>
    </row>
    <row r="821" spans="3:4" ht="12.75" customHeight="1" x14ac:dyDescent="0.2">
      <c r="C821" s="70"/>
      <c r="D821" s="70"/>
    </row>
    <row r="822" spans="3:4" ht="12.75" customHeight="1" x14ac:dyDescent="0.2">
      <c r="C822" s="70"/>
      <c r="D822" s="70"/>
    </row>
    <row r="823" spans="3:4" ht="12.75" customHeight="1" x14ac:dyDescent="0.2">
      <c r="C823" s="70"/>
      <c r="D823" s="70"/>
    </row>
    <row r="824" spans="3:4" ht="12.75" customHeight="1" x14ac:dyDescent="0.2">
      <c r="C824" s="70"/>
      <c r="D824" s="70"/>
    </row>
    <row r="825" spans="3:4" ht="12.75" customHeight="1" x14ac:dyDescent="0.2">
      <c r="C825" s="70"/>
      <c r="D825" s="70"/>
    </row>
    <row r="826" spans="3:4" ht="12.75" customHeight="1" x14ac:dyDescent="0.2">
      <c r="C826" s="70"/>
      <c r="D826" s="70"/>
    </row>
    <row r="827" spans="3:4" ht="12.75" customHeight="1" x14ac:dyDescent="0.2">
      <c r="C827" s="70"/>
      <c r="D827" s="70"/>
    </row>
    <row r="828" spans="3:4" ht="12.75" customHeight="1" x14ac:dyDescent="0.2">
      <c r="C828" s="70"/>
      <c r="D828" s="70"/>
    </row>
    <row r="829" spans="3:4" ht="12.75" customHeight="1" x14ac:dyDescent="0.2">
      <c r="C829" s="70"/>
      <c r="D829" s="70"/>
    </row>
    <row r="830" spans="3:4" ht="12.75" customHeight="1" x14ac:dyDescent="0.2">
      <c r="C830" s="70"/>
      <c r="D830" s="70"/>
    </row>
    <row r="831" spans="3:4" ht="12.75" customHeight="1" x14ac:dyDescent="0.2">
      <c r="C831" s="70"/>
      <c r="D831" s="70"/>
    </row>
    <row r="832" spans="3:4" ht="12.75" customHeight="1" x14ac:dyDescent="0.2">
      <c r="C832" s="70"/>
      <c r="D832" s="70"/>
    </row>
    <row r="833" spans="3:4" ht="12.75" customHeight="1" x14ac:dyDescent="0.2">
      <c r="C833" s="70"/>
      <c r="D833" s="70"/>
    </row>
    <row r="834" spans="3:4" ht="12.75" customHeight="1" x14ac:dyDescent="0.2">
      <c r="C834" s="70"/>
      <c r="D834" s="70"/>
    </row>
    <row r="835" spans="3:4" ht="12.75" customHeight="1" x14ac:dyDescent="0.2">
      <c r="C835" s="70"/>
      <c r="D835" s="70"/>
    </row>
    <row r="836" spans="3:4" ht="12.75" customHeight="1" x14ac:dyDescent="0.2">
      <c r="C836" s="70"/>
      <c r="D836" s="70"/>
    </row>
    <row r="837" spans="3:4" ht="12.75" customHeight="1" x14ac:dyDescent="0.2">
      <c r="C837" s="70"/>
      <c r="D837" s="70"/>
    </row>
    <row r="838" spans="3:4" ht="12.75" customHeight="1" x14ac:dyDescent="0.2">
      <c r="C838" s="70"/>
      <c r="D838" s="70"/>
    </row>
    <row r="839" spans="3:4" ht="12.75" customHeight="1" x14ac:dyDescent="0.2">
      <c r="C839" s="70"/>
      <c r="D839" s="70"/>
    </row>
    <row r="840" spans="3:4" ht="12.75" customHeight="1" x14ac:dyDescent="0.2">
      <c r="C840" s="70"/>
      <c r="D840" s="70"/>
    </row>
    <row r="841" spans="3:4" ht="12.75" customHeight="1" x14ac:dyDescent="0.2">
      <c r="C841" s="70"/>
      <c r="D841" s="70"/>
    </row>
    <row r="842" spans="3:4" ht="12.75" customHeight="1" x14ac:dyDescent="0.2">
      <c r="C842" s="70"/>
      <c r="D842" s="70"/>
    </row>
    <row r="843" spans="3:4" ht="12.75" customHeight="1" x14ac:dyDescent="0.2">
      <c r="C843" s="70"/>
      <c r="D843" s="70"/>
    </row>
    <row r="844" spans="3:4" ht="12.75" customHeight="1" x14ac:dyDescent="0.2">
      <c r="C844" s="70"/>
      <c r="D844" s="70"/>
    </row>
    <row r="845" spans="3:4" ht="12.75" customHeight="1" x14ac:dyDescent="0.2">
      <c r="C845" s="70"/>
      <c r="D845" s="70"/>
    </row>
    <row r="846" spans="3:4" ht="12.75" customHeight="1" x14ac:dyDescent="0.2">
      <c r="C846" s="70"/>
      <c r="D846" s="70"/>
    </row>
    <row r="847" spans="3:4" ht="12.75" customHeight="1" x14ac:dyDescent="0.2">
      <c r="C847" s="70"/>
      <c r="D847" s="70"/>
    </row>
    <row r="848" spans="3:4" ht="12.75" customHeight="1" x14ac:dyDescent="0.2">
      <c r="C848" s="70"/>
      <c r="D848" s="70"/>
    </row>
    <row r="849" spans="3:4" ht="12.75" customHeight="1" x14ac:dyDescent="0.2">
      <c r="C849" s="70"/>
      <c r="D849" s="70"/>
    </row>
    <row r="850" spans="3:4" ht="12.75" customHeight="1" x14ac:dyDescent="0.2">
      <c r="C850" s="70"/>
      <c r="D850" s="70"/>
    </row>
    <row r="851" spans="3:4" ht="12.75" customHeight="1" x14ac:dyDescent="0.2">
      <c r="C851" s="70"/>
      <c r="D851" s="70"/>
    </row>
    <row r="852" spans="3:4" ht="12.75" customHeight="1" x14ac:dyDescent="0.2">
      <c r="C852" s="70"/>
      <c r="D852" s="70"/>
    </row>
    <row r="853" spans="3:4" ht="12.75" customHeight="1" x14ac:dyDescent="0.2">
      <c r="C853" s="70"/>
      <c r="D853" s="70"/>
    </row>
    <row r="854" spans="3:4" ht="12.75" customHeight="1" x14ac:dyDescent="0.2">
      <c r="C854" s="70"/>
      <c r="D854" s="70"/>
    </row>
    <row r="855" spans="3:4" ht="12.75" customHeight="1" x14ac:dyDescent="0.2">
      <c r="C855" s="70"/>
      <c r="D855" s="70"/>
    </row>
    <row r="856" spans="3:4" ht="12.75" customHeight="1" x14ac:dyDescent="0.2">
      <c r="C856" s="70"/>
      <c r="D856" s="70"/>
    </row>
    <row r="857" spans="3:4" ht="12.75" customHeight="1" x14ac:dyDescent="0.2">
      <c r="C857" s="70"/>
      <c r="D857" s="70"/>
    </row>
    <row r="858" spans="3:4" ht="12.75" customHeight="1" x14ac:dyDescent="0.2">
      <c r="C858" s="70"/>
      <c r="D858" s="70"/>
    </row>
    <row r="859" spans="3:4" ht="12.75" customHeight="1" x14ac:dyDescent="0.2">
      <c r="C859" s="70"/>
      <c r="D859" s="70"/>
    </row>
    <row r="860" spans="3:4" ht="12.75" customHeight="1" x14ac:dyDescent="0.2">
      <c r="C860" s="70"/>
      <c r="D860" s="70"/>
    </row>
    <row r="861" spans="3:4" ht="12.75" customHeight="1" x14ac:dyDescent="0.2">
      <c r="C861" s="70"/>
      <c r="D861" s="70"/>
    </row>
    <row r="862" spans="3:4" ht="12.75" customHeight="1" x14ac:dyDescent="0.2">
      <c r="C862" s="70"/>
      <c r="D862" s="70"/>
    </row>
    <row r="863" spans="3:4" ht="12.75" customHeight="1" x14ac:dyDescent="0.2">
      <c r="C863" s="70"/>
      <c r="D863" s="70"/>
    </row>
    <row r="864" spans="3:4" ht="12.75" customHeight="1" x14ac:dyDescent="0.2">
      <c r="C864" s="70"/>
      <c r="D864" s="70"/>
    </row>
    <row r="865" spans="3:4" ht="12.75" customHeight="1" x14ac:dyDescent="0.2">
      <c r="C865" s="70"/>
      <c r="D865" s="70"/>
    </row>
    <row r="866" spans="3:4" ht="12.75" customHeight="1" x14ac:dyDescent="0.2">
      <c r="C866" s="70"/>
      <c r="D866" s="70"/>
    </row>
    <row r="867" spans="3:4" ht="12.75" customHeight="1" x14ac:dyDescent="0.2">
      <c r="C867" s="70"/>
      <c r="D867" s="70"/>
    </row>
    <row r="868" spans="3:4" ht="12.75" customHeight="1" x14ac:dyDescent="0.2">
      <c r="C868" s="70"/>
      <c r="D868" s="70"/>
    </row>
    <row r="869" spans="3:4" ht="12.75" customHeight="1" x14ac:dyDescent="0.2">
      <c r="C869" s="70"/>
      <c r="D869" s="70"/>
    </row>
    <row r="870" spans="3:4" ht="12.75" customHeight="1" x14ac:dyDescent="0.2">
      <c r="C870" s="70"/>
      <c r="D870" s="70"/>
    </row>
    <row r="871" spans="3:4" ht="12.75" customHeight="1" x14ac:dyDescent="0.2">
      <c r="C871" s="70"/>
      <c r="D871" s="70"/>
    </row>
    <row r="872" spans="3:4" ht="12.75" customHeight="1" x14ac:dyDescent="0.2">
      <c r="C872" s="70"/>
      <c r="D872" s="70"/>
    </row>
    <row r="873" spans="3:4" ht="12.75" customHeight="1" x14ac:dyDescent="0.2">
      <c r="C873" s="70"/>
      <c r="D873" s="70"/>
    </row>
    <row r="874" spans="3:4" ht="12.75" customHeight="1" x14ac:dyDescent="0.2">
      <c r="C874" s="70"/>
      <c r="D874" s="70"/>
    </row>
    <row r="875" spans="3:4" ht="12.75" customHeight="1" x14ac:dyDescent="0.2">
      <c r="C875" s="70"/>
      <c r="D875" s="70"/>
    </row>
    <row r="876" spans="3:4" ht="12.75" customHeight="1" x14ac:dyDescent="0.2">
      <c r="C876" s="70"/>
      <c r="D876" s="70"/>
    </row>
    <row r="877" spans="3:4" ht="12.75" customHeight="1" x14ac:dyDescent="0.2">
      <c r="C877" s="70"/>
      <c r="D877" s="70"/>
    </row>
    <row r="878" spans="3:4" ht="12.75" customHeight="1" x14ac:dyDescent="0.2">
      <c r="C878" s="70"/>
      <c r="D878" s="70"/>
    </row>
    <row r="879" spans="3:4" ht="12.75" customHeight="1" x14ac:dyDescent="0.2">
      <c r="C879" s="70"/>
      <c r="D879" s="70"/>
    </row>
    <row r="880" spans="3:4" ht="12.75" customHeight="1" x14ac:dyDescent="0.2">
      <c r="C880" s="70"/>
      <c r="D880" s="70"/>
    </row>
    <row r="881" spans="3:4" ht="12.75" customHeight="1" x14ac:dyDescent="0.2">
      <c r="C881" s="70"/>
      <c r="D881" s="70"/>
    </row>
    <row r="882" spans="3:4" ht="12.75" customHeight="1" x14ac:dyDescent="0.2">
      <c r="C882" s="70"/>
      <c r="D882" s="70"/>
    </row>
    <row r="883" spans="3:4" ht="12.75" customHeight="1" x14ac:dyDescent="0.2">
      <c r="C883" s="70"/>
      <c r="D883" s="70"/>
    </row>
    <row r="884" spans="3:4" ht="12.75" customHeight="1" x14ac:dyDescent="0.2">
      <c r="C884" s="70"/>
      <c r="D884" s="70"/>
    </row>
    <row r="885" spans="3:4" ht="12.75" customHeight="1" x14ac:dyDescent="0.2">
      <c r="C885" s="70"/>
      <c r="D885" s="70"/>
    </row>
    <row r="886" spans="3:4" ht="12.75" customHeight="1" x14ac:dyDescent="0.2">
      <c r="C886" s="70"/>
      <c r="D886" s="70"/>
    </row>
    <row r="887" spans="3:4" ht="12.75" customHeight="1" x14ac:dyDescent="0.2">
      <c r="C887" s="70"/>
      <c r="D887" s="70"/>
    </row>
    <row r="888" spans="3:4" ht="12.75" customHeight="1" x14ac:dyDescent="0.2">
      <c r="C888" s="70"/>
      <c r="D888" s="70"/>
    </row>
    <row r="889" spans="3:4" ht="12.75" customHeight="1" x14ac:dyDescent="0.2">
      <c r="C889" s="70"/>
      <c r="D889" s="70"/>
    </row>
    <row r="890" spans="3:4" ht="12.75" customHeight="1" x14ac:dyDescent="0.2">
      <c r="C890" s="70"/>
      <c r="D890" s="70"/>
    </row>
    <row r="891" spans="3:4" ht="12.75" customHeight="1" x14ac:dyDescent="0.2">
      <c r="C891" s="70"/>
      <c r="D891" s="70"/>
    </row>
    <row r="892" spans="3:4" ht="12.75" customHeight="1" x14ac:dyDescent="0.2">
      <c r="C892" s="70"/>
      <c r="D892" s="70"/>
    </row>
    <row r="893" spans="3:4" ht="12.75" customHeight="1" x14ac:dyDescent="0.2">
      <c r="C893" s="70"/>
      <c r="D893" s="70"/>
    </row>
    <row r="894" spans="3:4" ht="12.75" customHeight="1" x14ac:dyDescent="0.2">
      <c r="C894" s="70"/>
      <c r="D894" s="70"/>
    </row>
    <row r="895" spans="3:4" ht="12.75" customHeight="1" x14ac:dyDescent="0.2">
      <c r="C895" s="70"/>
      <c r="D895" s="70"/>
    </row>
    <row r="896" spans="3:4" ht="12.75" customHeight="1" x14ac:dyDescent="0.2">
      <c r="C896" s="70"/>
      <c r="D896" s="70"/>
    </row>
    <row r="897" spans="3:4" ht="12.75" customHeight="1" x14ac:dyDescent="0.2">
      <c r="C897" s="70"/>
      <c r="D897" s="70"/>
    </row>
    <row r="898" spans="3:4" ht="12.75" customHeight="1" x14ac:dyDescent="0.2">
      <c r="C898" s="70"/>
      <c r="D898" s="70"/>
    </row>
    <row r="899" spans="3:4" ht="12.75" customHeight="1" x14ac:dyDescent="0.2">
      <c r="C899" s="70"/>
      <c r="D899" s="70"/>
    </row>
    <row r="900" spans="3:4" ht="12.75" customHeight="1" x14ac:dyDescent="0.2">
      <c r="C900" s="70"/>
      <c r="D900" s="70"/>
    </row>
    <row r="901" spans="3:4" ht="12.75" customHeight="1" x14ac:dyDescent="0.2">
      <c r="C901" s="70"/>
      <c r="D901" s="70"/>
    </row>
    <row r="902" spans="3:4" ht="12.75" customHeight="1" x14ac:dyDescent="0.2">
      <c r="C902" s="70"/>
      <c r="D902" s="70"/>
    </row>
    <row r="903" spans="3:4" ht="12.75" customHeight="1" x14ac:dyDescent="0.2">
      <c r="C903" s="70"/>
      <c r="D903" s="70"/>
    </row>
    <row r="904" spans="3:4" ht="12.75" customHeight="1" x14ac:dyDescent="0.2">
      <c r="C904" s="70"/>
      <c r="D904" s="70"/>
    </row>
    <row r="905" spans="3:4" ht="12.75" customHeight="1" x14ac:dyDescent="0.2">
      <c r="C905" s="70"/>
      <c r="D905" s="70"/>
    </row>
    <row r="906" spans="3:4" ht="12.75" customHeight="1" x14ac:dyDescent="0.2">
      <c r="C906" s="70"/>
      <c r="D906" s="70"/>
    </row>
    <row r="907" spans="3:4" ht="12.75" customHeight="1" x14ac:dyDescent="0.2">
      <c r="C907" s="70"/>
      <c r="D907" s="70"/>
    </row>
    <row r="908" spans="3:4" ht="12.75" customHeight="1" x14ac:dyDescent="0.2">
      <c r="C908" s="70"/>
      <c r="D908" s="70"/>
    </row>
    <row r="909" spans="3:4" ht="12.75" customHeight="1" x14ac:dyDescent="0.2">
      <c r="C909" s="70"/>
      <c r="D909" s="70"/>
    </row>
    <row r="910" spans="3:4" ht="12.75" customHeight="1" x14ac:dyDescent="0.2">
      <c r="C910" s="70"/>
      <c r="D910" s="70"/>
    </row>
    <row r="911" spans="3:4" ht="12.75" customHeight="1" x14ac:dyDescent="0.2">
      <c r="C911" s="70"/>
      <c r="D911" s="70"/>
    </row>
    <row r="912" spans="3:4" ht="12.75" customHeight="1" x14ac:dyDescent="0.2">
      <c r="C912" s="70"/>
      <c r="D912" s="70"/>
    </row>
    <row r="913" spans="3:4" ht="12.75" customHeight="1" x14ac:dyDescent="0.2">
      <c r="C913" s="70"/>
      <c r="D913" s="70"/>
    </row>
    <row r="914" spans="3:4" ht="12.75" customHeight="1" x14ac:dyDescent="0.2">
      <c r="C914" s="70"/>
      <c r="D914" s="70"/>
    </row>
    <row r="915" spans="3:4" ht="12.75" customHeight="1" x14ac:dyDescent="0.2">
      <c r="C915" s="70"/>
      <c r="D915" s="70"/>
    </row>
    <row r="916" spans="3:4" ht="12.75" customHeight="1" x14ac:dyDescent="0.2">
      <c r="C916" s="70"/>
      <c r="D916" s="70"/>
    </row>
    <row r="917" spans="3:4" ht="12.75" customHeight="1" x14ac:dyDescent="0.2">
      <c r="C917" s="70"/>
      <c r="D917" s="70"/>
    </row>
    <row r="918" spans="3:4" ht="12.75" customHeight="1" x14ac:dyDescent="0.2">
      <c r="C918" s="70"/>
      <c r="D918" s="70"/>
    </row>
    <row r="919" spans="3:4" ht="12.75" customHeight="1" x14ac:dyDescent="0.2">
      <c r="C919" s="70"/>
      <c r="D919" s="70"/>
    </row>
    <row r="920" spans="3:4" ht="12.75" customHeight="1" x14ac:dyDescent="0.2">
      <c r="C920" s="70"/>
      <c r="D920" s="70"/>
    </row>
    <row r="921" spans="3:4" ht="12.75" customHeight="1" x14ac:dyDescent="0.2">
      <c r="C921" s="70"/>
      <c r="D921" s="70"/>
    </row>
    <row r="922" spans="3:4" ht="12.75" customHeight="1" x14ac:dyDescent="0.2">
      <c r="C922" s="70"/>
      <c r="D922" s="70"/>
    </row>
    <row r="923" spans="3:4" ht="12.75" customHeight="1" x14ac:dyDescent="0.2">
      <c r="C923" s="70"/>
      <c r="D923" s="70"/>
    </row>
    <row r="924" spans="3:4" ht="12.75" customHeight="1" x14ac:dyDescent="0.2">
      <c r="C924" s="70"/>
      <c r="D924" s="70"/>
    </row>
    <row r="925" spans="3:4" ht="12.75" customHeight="1" x14ac:dyDescent="0.2">
      <c r="C925" s="70"/>
      <c r="D925" s="70"/>
    </row>
    <row r="926" spans="3:4" ht="12.75" customHeight="1" x14ac:dyDescent="0.2">
      <c r="C926" s="70"/>
      <c r="D926" s="70"/>
    </row>
    <row r="927" spans="3:4" ht="12.75" customHeight="1" x14ac:dyDescent="0.2">
      <c r="C927" s="70"/>
      <c r="D927" s="70"/>
    </row>
    <row r="928" spans="3:4" ht="12.75" customHeight="1" x14ac:dyDescent="0.2">
      <c r="C928" s="70"/>
      <c r="D928" s="70"/>
    </row>
    <row r="929" spans="3:4" ht="12.75" customHeight="1" x14ac:dyDescent="0.2">
      <c r="C929" s="70"/>
      <c r="D929" s="70"/>
    </row>
    <row r="930" spans="3:4" ht="12.75" customHeight="1" x14ac:dyDescent="0.2">
      <c r="C930" s="70"/>
      <c r="D930" s="70"/>
    </row>
    <row r="931" spans="3:4" ht="12.75" customHeight="1" x14ac:dyDescent="0.2">
      <c r="C931" s="70"/>
      <c r="D931" s="70"/>
    </row>
    <row r="932" spans="3:4" ht="12.75" customHeight="1" x14ac:dyDescent="0.2">
      <c r="C932" s="70"/>
      <c r="D932" s="70"/>
    </row>
    <row r="933" spans="3:4" ht="12.75" customHeight="1" x14ac:dyDescent="0.2">
      <c r="C933" s="70"/>
      <c r="D933" s="70"/>
    </row>
    <row r="934" spans="3:4" ht="12.75" customHeight="1" x14ac:dyDescent="0.2">
      <c r="C934" s="70"/>
      <c r="D934" s="70"/>
    </row>
    <row r="935" spans="3:4" ht="12.75" customHeight="1" x14ac:dyDescent="0.2">
      <c r="C935" s="70"/>
      <c r="D935" s="70"/>
    </row>
    <row r="936" spans="3:4" ht="12.75" customHeight="1" x14ac:dyDescent="0.2">
      <c r="C936" s="70"/>
      <c r="D936" s="70"/>
    </row>
    <row r="937" spans="3:4" ht="12.75" customHeight="1" x14ac:dyDescent="0.2">
      <c r="C937" s="70"/>
      <c r="D937" s="70"/>
    </row>
    <row r="938" spans="3:4" ht="12.75" customHeight="1" x14ac:dyDescent="0.2">
      <c r="C938" s="70"/>
      <c r="D938" s="70"/>
    </row>
    <row r="939" spans="3:4" ht="12.75" customHeight="1" x14ac:dyDescent="0.2">
      <c r="C939" s="70"/>
      <c r="D939" s="70"/>
    </row>
    <row r="940" spans="3:4" ht="12.75" customHeight="1" x14ac:dyDescent="0.2">
      <c r="C940" s="70"/>
      <c r="D940" s="70"/>
    </row>
    <row r="941" spans="3:4" ht="12.75" customHeight="1" x14ac:dyDescent="0.2">
      <c r="C941" s="70"/>
      <c r="D941" s="70"/>
    </row>
    <row r="942" spans="3:4" ht="12.75" customHeight="1" x14ac:dyDescent="0.2">
      <c r="C942" s="70"/>
      <c r="D942" s="70"/>
    </row>
    <row r="943" spans="3:4" ht="12.75" customHeight="1" x14ac:dyDescent="0.2">
      <c r="C943" s="70"/>
      <c r="D943" s="70"/>
    </row>
    <row r="944" spans="3:4" ht="12.75" customHeight="1" x14ac:dyDescent="0.2">
      <c r="C944" s="70"/>
      <c r="D944" s="70"/>
    </row>
    <row r="945" spans="3:4" ht="12.75" customHeight="1" x14ac:dyDescent="0.2">
      <c r="C945" s="70"/>
      <c r="D945" s="70"/>
    </row>
    <row r="946" spans="3:4" ht="12.75" customHeight="1" x14ac:dyDescent="0.2">
      <c r="C946" s="70"/>
      <c r="D946" s="70"/>
    </row>
    <row r="947" spans="3:4" ht="12.75" customHeight="1" x14ac:dyDescent="0.2">
      <c r="C947" s="70"/>
      <c r="D947" s="70"/>
    </row>
    <row r="948" spans="3:4" ht="12.75" customHeight="1" x14ac:dyDescent="0.2">
      <c r="C948" s="70"/>
      <c r="D948" s="70"/>
    </row>
    <row r="949" spans="3:4" ht="12.75" customHeight="1" x14ac:dyDescent="0.2">
      <c r="C949" s="70"/>
      <c r="D949" s="70"/>
    </row>
    <row r="950" spans="3:4" ht="12.75" customHeight="1" x14ac:dyDescent="0.2">
      <c r="C950" s="70"/>
      <c r="D950" s="70"/>
    </row>
    <row r="951" spans="3:4" ht="12.75" customHeight="1" x14ac:dyDescent="0.2">
      <c r="C951" s="70"/>
      <c r="D951" s="70"/>
    </row>
    <row r="952" spans="3:4" ht="12.75" customHeight="1" x14ac:dyDescent="0.2">
      <c r="C952" s="70"/>
      <c r="D952" s="70"/>
    </row>
    <row r="953" spans="3:4" ht="12.75" customHeight="1" x14ac:dyDescent="0.2">
      <c r="C953" s="70"/>
      <c r="D953" s="70"/>
    </row>
    <row r="954" spans="3:4" ht="12.75" customHeight="1" x14ac:dyDescent="0.2">
      <c r="C954" s="70"/>
      <c r="D954" s="70"/>
    </row>
    <row r="955" spans="3:4" ht="12.75" customHeight="1" x14ac:dyDescent="0.2">
      <c r="C955" s="70"/>
      <c r="D955" s="70"/>
    </row>
    <row r="956" spans="3:4" ht="12.75" customHeight="1" x14ac:dyDescent="0.2">
      <c r="C956" s="70"/>
      <c r="D956" s="70"/>
    </row>
    <row r="957" spans="3:4" ht="12.75" customHeight="1" x14ac:dyDescent="0.2">
      <c r="C957" s="70"/>
      <c r="D957" s="70"/>
    </row>
    <row r="958" spans="3:4" ht="12.75" customHeight="1" x14ac:dyDescent="0.2">
      <c r="C958" s="70"/>
      <c r="D958" s="70"/>
    </row>
    <row r="959" spans="3:4" ht="12.75" customHeight="1" x14ac:dyDescent="0.2">
      <c r="C959" s="70"/>
      <c r="D959" s="70"/>
    </row>
    <row r="960" spans="3:4" ht="12.75" customHeight="1" x14ac:dyDescent="0.2">
      <c r="C960" s="70"/>
      <c r="D960" s="70"/>
    </row>
    <row r="961" spans="3:4" ht="12.75" customHeight="1" x14ac:dyDescent="0.2">
      <c r="C961" s="70"/>
      <c r="D961" s="70"/>
    </row>
    <row r="962" spans="3:4" ht="12.75" customHeight="1" x14ac:dyDescent="0.2">
      <c r="C962" s="70"/>
      <c r="D962" s="70"/>
    </row>
    <row r="963" spans="3:4" ht="12.75" customHeight="1" x14ac:dyDescent="0.2">
      <c r="C963" s="70"/>
      <c r="D963" s="70"/>
    </row>
    <row r="964" spans="3:4" ht="12.75" customHeight="1" x14ac:dyDescent="0.2">
      <c r="C964" s="70"/>
      <c r="D964" s="70"/>
    </row>
    <row r="965" spans="3:4" ht="12.75" customHeight="1" x14ac:dyDescent="0.2">
      <c r="C965" s="70"/>
      <c r="D965" s="70"/>
    </row>
    <row r="966" spans="3:4" ht="12.75" customHeight="1" x14ac:dyDescent="0.2">
      <c r="C966" s="70"/>
      <c r="D966" s="70"/>
    </row>
    <row r="967" spans="3:4" ht="12.75" customHeight="1" x14ac:dyDescent="0.2">
      <c r="C967" s="70"/>
      <c r="D967" s="70"/>
    </row>
    <row r="968" spans="3:4" ht="12.75" customHeight="1" x14ac:dyDescent="0.2">
      <c r="C968" s="70"/>
      <c r="D968" s="70"/>
    </row>
    <row r="969" spans="3:4" ht="12.75" customHeight="1" x14ac:dyDescent="0.2">
      <c r="C969" s="70"/>
      <c r="D969" s="70"/>
    </row>
    <row r="970" spans="3:4" ht="12.75" customHeight="1" x14ac:dyDescent="0.2">
      <c r="C970" s="70"/>
      <c r="D970" s="70"/>
    </row>
    <row r="971" spans="3:4" ht="12.75" customHeight="1" x14ac:dyDescent="0.2">
      <c r="C971" s="70"/>
      <c r="D971" s="70"/>
    </row>
    <row r="972" spans="3:4" ht="12.75" customHeight="1" x14ac:dyDescent="0.2">
      <c r="C972" s="70"/>
      <c r="D972" s="70"/>
    </row>
    <row r="973" spans="3:4" ht="12.75" customHeight="1" x14ac:dyDescent="0.2">
      <c r="C973" s="70"/>
      <c r="D973" s="70"/>
    </row>
    <row r="974" spans="3:4" ht="12.75" customHeight="1" x14ac:dyDescent="0.2">
      <c r="C974" s="70"/>
      <c r="D974" s="70"/>
    </row>
    <row r="975" spans="3:4" ht="12.75" customHeight="1" x14ac:dyDescent="0.2">
      <c r="C975" s="70"/>
      <c r="D975" s="70"/>
    </row>
    <row r="976" spans="3:4" ht="12.75" customHeight="1" x14ac:dyDescent="0.2">
      <c r="C976" s="70"/>
      <c r="D976" s="70"/>
    </row>
    <row r="977" spans="3:4" ht="12.75" customHeight="1" x14ac:dyDescent="0.2">
      <c r="C977" s="70"/>
      <c r="D977" s="70"/>
    </row>
    <row r="978" spans="3:4" ht="12.75" customHeight="1" x14ac:dyDescent="0.2">
      <c r="C978" s="70"/>
      <c r="D978" s="70"/>
    </row>
    <row r="979" spans="3:4" ht="12.75" customHeight="1" x14ac:dyDescent="0.2">
      <c r="C979" s="70"/>
      <c r="D979" s="70"/>
    </row>
    <row r="980" spans="3:4" ht="12.75" customHeight="1" x14ac:dyDescent="0.2">
      <c r="C980" s="70"/>
      <c r="D980" s="70"/>
    </row>
    <row r="981" spans="3:4" ht="12.75" customHeight="1" x14ac:dyDescent="0.2">
      <c r="C981" s="70"/>
      <c r="D981" s="70"/>
    </row>
    <row r="982" spans="3:4" ht="12.75" customHeight="1" x14ac:dyDescent="0.2">
      <c r="C982" s="70"/>
      <c r="D982" s="70"/>
    </row>
    <row r="983" spans="3:4" ht="12.75" customHeight="1" x14ac:dyDescent="0.2">
      <c r="C983" s="70"/>
      <c r="D983" s="70"/>
    </row>
    <row r="984" spans="3:4" ht="12.75" customHeight="1" x14ac:dyDescent="0.2">
      <c r="C984" s="70"/>
      <c r="D984" s="70"/>
    </row>
    <row r="985" spans="3:4" ht="12.75" customHeight="1" x14ac:dyDescent="0.2">
      <c r="C985" s="70"/>
      <c r="D985" s="70"/>
    </row>
    <row r="986" spans="3:4" ht="12.75" customHeight="1" x14ac:dyDescent="0.2">
      <c r="C986" s="70"/>
      <c r="D986" s="70"/>
    </row>
    <row r="987" spans="3:4" ht="12.75" customHeight="1" x14ac:dyDescent="0.2">
      <c r="C987" s="70"/>
      <c r="D987" s="70"/>
    </row>
    <row r="988" spans="3:4" ht="12.75" customHeight="1" x14ac:dyDescent="0.2">
      <c r="C988" s="70"/>
      <c r="D988" s="70"/>
    </row>
    <row r="989" spans="3:4" ht="12.75" customHeight="1" x14ac:dyDescent="0.2">
      <c r="C989" s="70"/>
      <c r="D989" s="70"/>
    </row>
    <row r="990" spans="3:4" ht="12.75" customHeight="1" x14ac:dyDescent="0.2">
      <c r="C990" s="70"/>
      <c r="D990" s="70"/>
    </row>
    <row r="991" spans="3:4" ht="12.75" customHeight="1" x14ac:dyDescent="0.2">
      <c r="C991" s="70"/>
      <c r="D991" s="70"/>
    </row>
    <row r="992" spans="3:4" ht="12.75" customHeight="1" x14ac:dyDescent="0.2">
      <c r="C992" s="70"/>
      <c r="D992" s="70"/>
    </row>
    <row r="993" spans="3:4" ht="12.75" customHeight="1" x14ac:dyDescent="0.2">
      <c r="C993" s="70"/>
      <c r="D993" s="70"/>
    </row>
    <row r="994" spans="3:4" ht="12.75" customHeight="1" x14ac:dyDescent="0.2">
      <c r="C994" s="70"/>
      <c r="D994" s="70"/>
    </row>
    <row r="995" spans="3:4" ht="12.75" customHeight="1" x14ac:dyDescent="0.2">
      <c r="C995" s="70"/>
      <c r="D995" s="70"/>
    </row>
    <row r="996" spans="3:4" ht="12.75" customHeight="1" x14ac:dyDescent="0.2">
      <c r="C996" s="70"/>
      <c r="D996" s="70"/>
    </row>
    <row r="997" spans="3:4" ht="12.75" customHeight="1" x14ac:dyDescent="0.2">
      <c r="C997" s="70"/>
      <c r="D997" s="70"/>
    </row>
    <row r="998" spans="3:4" ht="12.75" customHeight="1" x14ac:dyDescent="0.2">
      <c r="C998" s="70"/>
      <c r="D998" s="70"/>
    </row>
    <row r="999" spans="3:4" ht="12.75" customHeight="1" x14ac:dyDescent="0.2">
      <c r="C999" s="70"/>
      <c r="D999" s="70"/>
    </row>
    <row r="1000" spans="3:4" ht="12.75" customHeight="1" x14ac:dyDescent="0.2">
      <c r="C1000" s="70"/>
      <c r="D1000" s="70"/>
    </row>
    <row r="1001" spans="3:4" ht="12.75" customHeight="1" x14ac:dyDescent="0.2">
      <c r="C1001" s="70"/>
      <c r="D1001" s="70"/>
    </row>
  </sheetData>
  <mergeCells count="5">
    <mergeCell ref="B2:D2"/>
    <mergeCell ref="B4:D4"/>
    <mergeCell ref="C7:C13"/>
    <mergeCell ref="D7:D13"/>
    <mergeCell ref="B14:D14"/>
  </mergeCells>
  <pageMargins left="0.511811024" right="0.511811024" top="0.78740157499999996" bottom="0.78740157499999996" header="0" footer="0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00"/>
  <sheetViews>
    <sheetView topLeftCell="A22" zoomScale="110" zoomScaleNormal="110" workbookViewId="0">
      <selection activeCell="B26" sqref="B26"/>
    </sheetView>
  </sheetViews>
  <sheetFormatPr defaultColWidth="14.5" defaultRowHeight="15" customHeight="1" x14ac:dyDescent="0.2"/>
  <cols>
    <col min="1" max="1" width="7.33203125" customWidth="1"/>
    <col min="2" max="2" width="68.33203125" customWidth="1"/>
    <col min="3" max="3" width="11.5" customWidth="1"/>
    <col min="4" max="4" width="14.6640625" customWidth="1"/>
    <col min="5" max="5" width="17.6640625" customWidth="1"/>
    <col min="6" max="26" width="8.6640625" customWidth="1"/>
  </cols>
  <sheetData>
    <row r="1" spans="1:5" ht="21" customHeight="1" x14ac:dyDescent="0.2">
      <c r="C1" s="1"/>
    </row>
    <row r="2" spans="1:5" ht="12.75" customHeight="1" x14ac:dyDescent="0.2">
      <c r="A2" s="279" t="s">
        <v>65</v>
      </c>
      <c r="B2" s="281" t="s">
        <v>66</v>
      </c>
      <c r="C2" s="283" t="s">
        <v>67</v>
      </c>
      <c r="D2" s="285" t="s">
        <v>68</v>
      </c>
      <c r="E2" s="236"/>
    </row>
    <row r="3" spans="1:5" ht="24" customHeight="1" x14ac:dyDescent="0.2">
      <c r="A3" s="280"/>
      <c r="B3" s="282"/>
      <c r="C3" s="284"/>
      <c r="D3" s="71" t="s">
        <v>69</v>
      </c>
      <c r="E3" s="71" t="s">
        <v>70</v>
      </c>
    </row>
    <row r="4" spans="1:5" ht="45" customHeight="1" x14ac:dyDescent="0.2">
      <c r="A4" s="145">
        <v>1</v>
      </c>
      <c r="B4" s="86" t="s">
        <v>71</v>
      </c>
      <c r="C4" s="87">
        <v>2</v>
      </c>
      <c r="D4" s="88"/>
      <c r="E4" s="89">
        <f t="shared" ref="E4:E26" si="0">C4*D4</f>
        <v>0</v>
      </c>
    </row>
    <row r="5" spans="1:5" ht="45.75" customHeight="1" x14ac:dyDescent="0.2">
      <c r="A5" s="146">
        <v>2</v>
      </c>
      <c r="B5" s="90" t="s">
        <v>72</v>
      </c>
      <c r="C5" s="91">
        <v>5</v>
      </c>
      <c r="D5" s="88"/>
      <c r="E5" s="89">
        <f t="shared" si="0"/>
        <v>0</v>
      </c>
    </row>
    <row r="6" spans="1:5" ht="34.5" customHeight="1" x14ac:dyDescent="0.2">
      <c r="A6" s="147">
        <v>3</v>
      </c>
      <c r="B6" s="92" t="s">
        <v>73</v>
      </c>
      <c r="C6" s="91">
        <v>1</v>
      </c>
      <c r="D6" s="88"/>
      <c r="E6" s="89">
        <f t="shared" si="0"/>
        <v>0</v>
      </c>
    </row>
    <row r="7" spans="1:5" ht="37.5" customHeight="1" x14ac:dyDescent="0.2">
      <c r="A7" s="146">
        <v>4</v>
      </c>
      <c r="B7" s="92" t="s">
        <v>74</v>
      </c>
      <c r="C7" s="93">
        <v>7</v>
      </c>
      <c r="D7" s="88"/>
      <c r="E7" s="89">
        <f t="shared" si="0"/>
        <v>0</v>
      </c>
    </row>
    <row r="8" spans="1:5" ht="35.25" customHeight="1" x14ac:dyDescent="0.2">
      <c r="A8" s="146">
        <v>5</v>
      </c>
      <c r="B8" s="92" t="s">
        <v>75</v>
      </c>
      <c r="C8" s="91">
        <v>3</v>
      </c>
      <c r="D8" s="88"/>
      <c r="E8" s="89">
        <f t="shared" si="0"/>
        <v>0</v>
      </c>
    </row>
    <row r="9" spans="1:5" ht="144" customHeight="1" x14ac:dyDescent="0.2">
      <c r="A9" s="146">
        <v>6</v>
      </c>
      <c r="B9" s="92" t="s">
        <v>330</v>
      </c>
      <c r="C9" s="91">
        <v>1</v>
      </c>
      <c r="D9" s="88"/>
      <c r="E9" s="89">
        <f t="shared" si="0"/>
        <v>0</v>
      </c>
    </row>
    <row r="10" spans="1:5" ht="46.5" customHeight="1" x14ac:dyDescent="0.2">
      <c r="A10" s="146">
        <v>7</v>
      </c>
      <c r="B10" s="92" t="s">
        <v>76</v>
      </c>
      <c r="C10" s="91">
        <v>1</v>
      </c>
      <c r="D10" s="88"/>
      <c r="E10" s="89">
        <f t="shared" si="0"/>
        <v>0</v>
      </c>
    </row>
    <row r="11" spans="1:5" ht="144" customHeight="1" x14ac:dyDescent="0.2">
      <c r="A11" s="146">
        <v>8</v>
      </c>
      <c r="B11" s="92" t="s">
        <v>331</v>
      </c>
      <c r="C11" s="91">
        <v>1</v>
      </c>
      <c r="D11" s="88"/>
      <c r="E11" s="89">
        <f t="shared" si="0"/>
        <v>0</v>
      </c>
    </row>
    <row r="12" spans="1:5" ht="27" customHeight="1" x14ac:dyDescent="0.2">
      <c r="A12" s="146">
        <v>9</v>
      </c>
      <c r="B12" s="92" t="s">
        <v>77</v>
      </c>
      <c r="C12" s="91">
        <v>1</v>
      </c>
      <c r="D12" s="88"/>
      <c r="E12" s="89">
        <f t="shared" si="0"/>
        <v>0</v>
      </c>
    </row>
    <row r="13" spans="1:5" ht="54" customHeight="1" x14ac:dyDescent="0.2">
      <c r="A13" s="146">
        <v>10</v>
      </c>
      <c r="B13" s="92" t="s">
        <v>78</v>
      </c>
      <c r="C13" s="91">
        <v>1</v>
      </c>
      <c r="D13" s="88"/>
      <c r="E13" s="89">
        <f t="shared" si="0"/>
        <v>0</v>
      </c>
    </row>
    <row r="14" spans="1:5" ht="33" customHeight="1" x14ac:dyDescent="0.2">
      <c r="A14" s="146">
        <v>11</v>
      </c>
      <c r="B14" s="92" t="s">
        <v>79</v>
      </c>
      <c r="C14" s="91">
        <v>2</v>
      </c>
      <c r="D14" s="88"/>
      <c r="E14" s="89">
        <f t="shared" si="0"/>
        <v>0</v>
      </c>
    </row>
    <row r="15" spans="1:5" ht="56.25" x14ac:dyDescent="0.2">
      <c r="A15" s="146">
        <v>12</v>
      </c>
      <c r="B15" s="92" t="s">
        <v>80</v>
      </c>
      <c r="C15" s="91">
        <v>3</v>
      </c>
      <c r="D15" s="88"/>
      <c r="E15" s="89">
        <f t="shared" si="0"/>
        <v>0</v>
      </c>
    </row>
    <row r="16" spans="1:5" ht="47.25" customHeight="1" x14ac:dyDescent="0.2">
      <c r="A16" s="146">
        <v>13</v>
      </c>
      <c r="B16" s="92" t="s">
        <v>81</v>
      </c>
      <c r="C16" s="91">
        <v>3</v>
      </c>
      <c r="D16" s="88"/>
      <c r="E16" s="89">
        <f t="shared" si="0"/>
        <v>0</v>
      </c>
    </row>
    <row r="17" spans="1:7" ht="67.5" customHeight="1" x14ac:dyDescent="0.2">
      <c r="A17" s="146">
        <v>14</v>
      </c>
      <c r="B17" s="92" t="s">
        <v>332</v>
      </c>
      <c r="C17" s="91">
        <v>2</v>
      </c>
      <c r="D17" s="88"/>
      <c r="E17" s="89">
        <f t="shared" si="0"/>
        <v>0</v>
      </c>
    </row>
    <row r="18" spans="1:7" ht="75" customHeight="1" x14ac:dyDescent="0.2">
      <c r="A18" s="146">
        <v>15</v>
      </c>
      <c r="B18" s="92" t="s">
        <v>333</v>
      </c>
      <c r="C18" s="91">
        <v>2</v>
      </c>
      <c r="D18" s="88"/>
      <c r="E18" s="89">
        <f t="shared" si="0"/>
        <v>0</v>
      </c>
    </row>
    <row r="19" spans="1:7" ht="56.25" x14ac:dyDescent="0.2">
      <c r="A19" s="146">
        <v>16</v>
      </c>
      <c r="B19" s="92" t="s">
        <v>82</v>
      </c>
      <c r="C19" s="91">
        <v>2</v>
      </c>
      <c r="D19" s="88"/>
      <c r="E19" s="89">
        <f t="shared" si="0"/>
        <v>0</v>
      </c>
    </row>
    <row r="20" spans="1:7" ht="54.75" customHeight="1" x14ac:dyDescent="0.2">
      <c r="A20" s="146">
        <v>17</v>
      </c>
      <c r="B20" s="92" t="s">
        <v>83</v>
      </c>
      <c r="C20" s="91">
        <v>4</v>
      </c>
      <c r="D20" s="88"/>
      <c r="E20" s="89">
        <f t="shared" si="0"/>
        <v>0</v>
      </c>
    </row>
    <row r="21" spans="1:7" ht="45.75" customHeight="1" x14ac:dyDescent="0.2">
      <c r="A21" s="146">
        <v>18</v>
      </c>
      <c r="B21" s="92" t="s">
        <v>84</v>
      </c>
      <c r="C21" s="91">
        <v>1</v>
      </c>
      <c r="D21" s="88"/>
      <c r="E21" s="89">
        <f t="shared" si="0"/>
        <v>0</v>
      </c>
    </row>
    <row r="22" spans="1:7" ht="35.25" customHeight="1" x14ac:dyDescent="0.2">
      <c r="A22" s="146">
        <v>19</v>
      </c>
      <c r="B22" s="92" t="s">
        <v>85</v>
      </c>
      <c r="C22" s="91">
        <v>2</v>
      </c>
      <c r="D22" s="88"/>
      <c r="E22" s="89">
        <f t="shared" si="0"/>
        <v>0</v>
      </c>
    </row>
    <row r="23" spans="1:7" ht="66" customHeight="1" x14ac:dyDescent="0.2">
      <c r="A23" s="146">
        <v>20</v>
      </c>
      <c r="B23" s="92" t="s">
        <v>86</v>
      </c>
      <c r="C23" s="91">
        <v>3</v>
      </c>
      <c r="D23" s="88"/>
      <c r="E23" s="89">
        <f t="shared" si="0"/>
        <v>0</v>
      </c>
    </row>
    <row r="24" spans="1:7" ht="65.25" customHeight="1" x14ac:dyDescent="0.2">
      <c r="A24" s="146">
        <v>21</v>
      </c>
      <c r="B24" s="94" t="s">
        <v>87</v>
      </c>
      <c r="C24" s="91">
        <v>1</v>
      </c>
      <c r="D24" s="88"/>
      <c r="E24" s="89">
        <f t="shared" si="0"/>
        <v>0</v>
      </c>
    </row>
    <row r="25" spans="1:7" ht="26.25" customHeight="1" x14ac:dyDescent="0.2">
      <c r="A25" s="146">
        <v>22</v>
      </c>
      <c r="B25" s="94" t="s">
        <v>88</v>
      </c>
      <c r="C25" s="91">
        <v>2</v>
      </c>
      <c r="D25" s="88"/>
      <c r="E25" s="89">
        <f t="shared" si="0"/>
        <v>0</v>
      </c>
    </row>
    <row r="26" spans="1:7" ht="27.75" customHeight="1" x14ac:dyDescent="0.2">
      <c r="A26" s="146">
        <v>23</v>
      </c>
      <c r="B26" s="94" t="s">
        <v>89</v>
      </c>
      <c r="C26" s="91">
        <v>3</v>
      </c>
      <c r="D26" s="88"/>
      <c r="E26" s="89">
        <f t="shared" si="0"/>
        <v>0</v>
      </c>
    </row>
    <row r="27" spans="1:7" ht="24.75" customHeight="1" x14ac:dyDescent="0.2">
      <c r="A27" s="276" t="s">
        <v>196</v>
      </c>
      <c r="B27" s="277"/>
      <c r="C27" s="277"/>
      <c r="D27" s="277"/>
      <c r="E27" s="137">
        <f>SUM(E4:E26)</f>
        <v>0</v>
      </c>
    </row>
    <row r="28" spans="1:7" ht="24.75" customHeight="1" x14ac:dyDescent="0.2">
      <c r="A28" s="274" t="s">
        <v>197</v>
      </c>
      <c r="B28" s="278"/>
      <c r="C28" s="278"/>
      <c r="D28" s="278"/>
      <c r="E28" s="138">
        <f>E27/24</f>
        <v>0</v>
      </c>
      <c r="G28" s="2"/>
    </row>
    <row r="29" spans="1:7" ht="12.75" customHeight="1" x14ac:dyDescent="0.2">
      <c r="C29" s="1"/>
    </row>
    <row r="30" spans="1:7" ht="12.75" customHeight="1" x14ac:dyDescent="0.2">
      <c r="C30" s="1"/>
    </row>
    <row r="31" spans="1:7" ht="12.75" customHeight="1" x14ac:dyDescent="0.2">
      <c r="C31" s="1"/>
    </row>
    <row r="32" spans="1:7" ht="12.75" customHeight="1" x14ac:dyDescent="0.2">
      <c r="C32" s="1"/>
    </row>
    <row r="33" spans="1:5" ht="12.75" customHeight="1" x14ac:dyDescent="0.2">
      <c r="C33" s="1"/>
    </row>
    <row r="34" spans="1:5" ht="12.75" customHeight="1" x14ac:dyDescent="0.2">
      <c r="C34" s="1"/>
    </row>
    <row r="35" spans="1:5" ht="12.75" customHeight="1" x14ac:dyDescent="0.2">
      <c r="A35" s="274"/>
      <c r="B35" s="274"/>
      <c r="C35" s="274"/>
      <c r="D35" s="274"/>
      <c r="E35" s="274"/>
    </row>
    <row r="36" spans="1:5" ht="12.75" customHeight="1" x14ac:dyDescent="0.2">
      <c r="A36" s="275"/>
      <c r="B36" s="275"/>
      <c r="C36" s="275"/>
      <c r="D36" s="275"/>
      <c r="E36" s="275"/>
    </row>
    <row r="37" spans="1:5" ht="12.75" customHeight="1" x14ac:dyDescent="0.2">
      <c r="C37" s="1"/>
    </row>
    <row r="38" spans="1:5" ht="12.75" customHeight="1" x14ac:dyDescent="0.2">
      <c r="C38" s="1"/>
    </row>
    <row r="39" spans="1:5" ht="12.75" customHeight="1" x14ac:dyDescent="0.2">
      <c r="C39" s="1"/>
    </row>
    <row r="40" spans="1:5" ht="12.75" customHeight="1" x14ac:dyDescent="0.2">
      <c r="C40" s="1"/>
    </row>
    <row r="41" spans="1:5" ht="12.75" customHeight="1" x14ac:dyDescent="0.2">
      <c r="C41" s="1"/>
    </row>
    <row r="42" spans="1:5" ht="12.75" customHeight="1" x14ac:dyDescent="0.2">
      <c r="C42" s="1"/>
    </row>
    <row r="43" spans="1:5" ht="12.75" customHeight="1" x14ac:dyDescent="0.2">
      <c r="C43" s="1"/>
    </row>
    <row r="44" spans="1:5" ht="12.75" customHeight="1" x14ac:dyDescent="0.2">
      <c r="C44" s="1"/>
    </row>
    <row r="45" spans="1:5" ht="12.75" customHeight="1" x14ac:dyDescent="0.2">
      <c r="C45" s="1"/>
    </row>
    <row r="46" spans="1:5" ht="12.75" customHeight="1" x14ac:dyDescent="0.2">
      <c r="C46" s="1"/>
    </row>
    <row r="47" spans="1:5" ht="12.75" customHeight="1" x14ac:dyDescent="0.2">
      <c r="C47" s="1"/>
    </row>
    <row r="48" spans="1:5" ht="12.75" customHeight="1" x14ac:dyDescent="0.2">
      <c r="C48" s="1"/>
    </row>
    <row r="49" spans="3:3" ht="12.75" customHeight="1" x14ac:dyDescent="0.2">
      <c r="C49" s="1"/>
    </row>
    <row r="50" spans="3:3" ht="12.75" customHeight="1" x14ac:dyDescent="0.2">
      <c r="C50" s="1"/>
    </row>
    <row r="51" spans="3:3" ht="12.75" customHeight="1" x14ac:dyDescent="0.2">
      <c r="C51" s="1"/>
    </row>
    <row r="52" spans="3:3" ht="12.75" customHeight="1" x14ac:dyDescent="0.2">
      <c r="C52" s="1"/>
    </row>
    <row r="53" spans="3:3" ht="12.75" customHeight="1" x14ac:dyDescent="0.2">
      <c r="C53" s="1"/>
    </row>
    <row r="54" spans="3:3" ht="12.75" customHeight="1" x14ac:dyDescent="0.2">
      <c r="C54" s="1"/>
    </row>
    <row r="55" spans="3:3" ht="12.75" customHeight="1" x14ac:dyDescent="0.2">
      <c r="C55" s="1"/>
    </row>
    <row r="56" spans="3:3" ht="12.75" customHeight="1" x14ac:dyDescent="0.2">
      <c r="C56" s="1"/>
    </row>
    <row r="57" spans="3:3" ht="12.75" customHeight="1" x14ac:dyDescent="0.2">
      <c r="C57" s="1"/>
    </row>
    <row r="58" spans="3:3" ht="12.75" customHeight="1" x14ac:dyDescent="0.2">
      <c r="C58" s="1"/>
    </row>
    <row r="59" spans="3:3" ht="12.75" customHeight="1" x14ac:dyDescent="0.2">
      <c r="C59" s="1"/>
    </row>
    <row r="60" spans="3:3" ht="12.75" customHeight="1" x14ac:dyDescent="0.2">
      <c r="C60" s="1"/>
    </row>
    <row r="61" spans="3:3" ht="12.75" customHeight="1" x14ac:dyDescent="0.2">
      <c r="C61" s="1"/>
    </row>
    <row r="62" spans="3:3" ht="12.75" customHeight="1" x14ac:dyDescent="0.2">
      <c r="C62" s="1"/>
    </row>
    <row r="63" spans="3:3" ht="12.75" customHeight="1" x14ac:dyDescent="0.2">
      <c r="C63" s="1"/>
    </row>
    <row r="64" spans="3:3" ht="12.75" customHeight="1" x14ac:dyDescent="0.2">
      <c r="C64" s="1"/>
    </row>
    <row r="65" spans="3:3" ht="12.75" customHeight="1" x14ac:dyDescent="0.2">
      <c r="C65" s="1"/>
    </row>
    <row r="66" spans="3:3" ht="12.75" customHeight="1" x14ac:dyDescent="0.2">
      <c r="C66" s="1"/>
    </row>
    <row r="67" spans="3:3" ht="12.75" customHeight="1" x14ac:dyDescent="0.2">
      <c r="C67" s="1"/>
    </row>
    <row r="68" spans="3:3" ht="12.75" customHeight="1" x14ac:dyDescent="0.2">
      <c r="C68" s="1"/>
    </row>
    <row r="69" spans="3:3" ht="12.75" customHeight="1" x14ac:dyDescent="0.2">
      <c r="C69" s="1"/>
    </row>
    <row r="70" spans="3:3" ht="12.75" customHeight="1" x14ac:dyDescent="0.2">
      <c r="C70" s="1"/>
    </row>
    <row r="71" spans="3:3" ht="12.75" customHeight="1" x14ac:dyDescent="0.2">
      <c r="C71" s="1"/>
    </row>
    <row r="72" spans="3:3" ht="12.75" customHeight="1" x14ac:dyDescent="0.2">
      <c r="C72" s="1"/>
    </row>
    <row r="73" spans="3:3" ht="12.75" customHeight="1" x14ac:dyDescent="0.2">
      <c r="C73" s="1"/>
    </row>
    <row r="74" spans="3:3" ht="12.75" customHeight="1" x14ac:dyDescent="0.2">
      <c r="C74" s="1"/>
    </row>
    <row r="75" spans="3:3" ht="12.75" customHeight="1" x14ac:dyDescent="0.2">
      <c r="C75" s="1"/>
    </row>
    <row r="76" spans="3:3" ht="12.75" customHeight="1" x14ac:dyDescent="0.2">
      <c r="C76" s="1"/>
    </row>
    <row r="77" spans="3:3" ht="12.75" customHeight="1" x14ac:dyDescent="0.2">
      <c r="C77" s="1"/>
    </row>
    <row r="78" spans="3:3" ht="12.75" customHeight="1" x14ac:dyDescent="0.2">
      <c r="C78" s="1"/>
    </row>
    <row r="79" spans="3:3" ht="12.75" customHeight="1" x14ac:dyDescent="0.2">
      <c r="C79" s="1"/>
    </row>
    <row r="80" spans="3:3" ht="12.75" customHeight="1" x14ac:dyDescent="0.2">
      <c r="C80" s="1"/>
    </row>
    <row r="81" spans="3:3" ht="12.75" customHeight="1" x14ac:dyDescent="0.2">
      <c r="C81" s="1"/>
    </row>
    <row r="82" spans="3:3" ht="12.75" customHeight="1" x14ac:dyDescent="0.2">
      <c r="C82" s="1"/>
    </row>
    <row r="83" spans="3:3" ht="12.75" customHeight="1" x14ac:dyDescent="0.2">
      <c r="C83" s="1"/>
    </row>
    <row r="84" spans="3:3" ht="12.75" customHeight="1" x14ac:dyDescent="0.2">
      <c r="C84" s="1"/>
    </row>
    <row r="85" spans="3:3" ht="12.75" customHeight="1" x14ac:dyDescent="0.2">
      <c r="C85" s="1"/>
    </row>
    <row r="86" spans="3:3" ht="12.75" customHeight="1" x14ac:dyDescent="0.2">
      <c r="C86" s="1"/>
    </row>
    <row r="87" spans="3:3" ht="12.75" customHeight="1" x14ac:dyDescent="0.2">
      <c r="C87" s="1"/>
    </row>
    <row r="88" spans="3:3" ht="12.75" customHeight="1" x14ac:dyDescent="0.2">
      <c r="C88" s="1"/>
    </row>
    <row r="89" spans="3:3" ht="12.75" customHeight="1" x14ac:dyDescent="0.2">
      <c r="C89" s="1"/>
    </row>
    <row r="90" spans="3:3" ht="12.75" customHeight="1" x14ac:dyDescent="0.2">
      <c r="C90" s="1"/>
    </row>
    <row r="91" spans="3:3" ht="12.75" customHeight="1" x14ac:dyDescent="0.2">
      <c r="C91" s="1"/>
    </row>
    <row r="92" spans="3:3" ht="12.75" customHeight="1" x14ac:dyDescent="0.2">
      <c r="C92" s="1"/>
    </row>
    <row r="93" spans="3:3" ht="12.75" customHeight="1" x14ac:dyDescent="0.2">
      <c r="C93" s="1"/>
    </row>
    <row r="94" spans="3:3" ht="12.75" customHeight="1" x14ac:dyDescent="0.2">
      <c r="C94" s="1"/>
    </row>
    <row r="95" spans="3:3" ht="12.75" customHeight="1" x14ac:dyDescent="0.2">
      <c r="C95" s="1"/>
    </row>
    <row r="96" spans="3:3" ht="12.75" customHeight="1" x14ac:dyDescent="0.2">
      <c r="C96" s="1"/>
    </row>
    <row r="97" spans="3:3" ht="12.75" customHeight="1" x14ac:dyDescent="0.2">
      <c r="C97" s="1"/>
    </row>
    <row r="98" spans="3:3" ht="12.75" customHeight="1" x14ac:dyDescent="0.2">
      <c r="C98" s="1"/>
    </row>
    <row r="99" spans="3:3" ht="12.75" customHeight="1" x14ac:dyDescent="0.2">
      <c r="C99" s="1"/>
    </row>
    <row r="100" spans="3:3" ht="12.75" customHeight="1" x14ac:dyDescent="0.2">
      <c r="C100" s="1"/>
    </row>
    <row r="101" spans="3:3" ht="12.75" customHeight="1" x14ac:dyDescent="0.2">
      <c r="C101" s="1"/>
    </row>
    <row r="102" spans="3:3" ht="12.75" customHeight="1" x14ac:dyDescent="0.2">
      <c r="C102" s="1"/>
    </row>
    <row r="103" spans="3:3" ht="12.75" customHeight="1" x14ac:dyDescent="0.2">
      <c r="C103" s="1"/>
    </row>
    <row r="104" spans="3:3" ht="12.75" customHeight="1" x14ac:dyDescent="0.2">
      <c r="C104" s="1"/>
    </row>
    <row r="105" spans="3:3" ht="12.75" customHeight="1" x14ac:dyDescent="0.2">
      <c r="C105" s="1"/>
    </row>
    <row r="106" spans="3:3" ht="12.75" customHeight="1" x14ac:dyDescent="0.2">
      <c r="C106" s="1"/>
    </row>
    <row r="107" spans="3:3" ht="12.75" customHeight="1" x14ac:dyDescent="0.2">
      <c r="C107" s="1"/>
    </row>
    <row r="108" spans="3:3" ht="12.75" customHeight="1" x14ac:dyDescent="0.2">
      <c r="C108" s="1"/>
    </row>
    <row r="109" spans="3:3" ht="12.75" customHeight="1" x14ac:dyDescent="0.2">
      <c r="C109" s="1"/>
    </row>
    <row r="110" spans="3:3" ht="12.75" customHeight="1" x14ac:dyDescent="0.2">
      <c r="C110" s="1"/>
    </row>
    <row r="111" spans="3:3" ht="12.75" customHeight="1" x14ac:dyDescent="0.2">
      <c r="C111" s="1"/>
    </row>
    <row r="112" spans="3:3" ht="12.75" customHeight="1" x14ac:dyDescent="0.2">
      <c r="C112" s="1"/>
    </row>
    <row r="113" spans="3:3" ht="12.75" customHeight="1" x14ac:dyDescent="0.2">
      <c r="C113" s="1"/>
    </row>
    <row r="114" spans="3:3" ht="12.75" customHeight="1" x14ac:dyDescent="0.2">
      <c r="C114" s="1"/>
    </row>
    <row r="115" spans="3:3" ht="12.75" customHeight="1" x14ac:dyDescent="0.2">
      <c r="C115" s="1"/>
    </row>
    <row r="116" spans="3:3" ht="12.75" customHeight="1" x14ac:dyDescent="0.2">
      <c r="C116" s="1"/>
    </row>
    <row r="117" spans="3:3" ht="12.75" customHeight="1" x14ac:dyDescent="0.2">
      <c r="C117" s="1"/>
    </row>
    <row r="118" spans="3:3" ht="12.75" customHeight="1" x14ac:dyDescent="0.2">
      <c r="C118" s="1"/>
    </row>
    <row r="119" spans="3:3" ht="12.75" customHeight="1" x14ac:dyDescent="0.2">
      <c r="C119" s="1"/>
    </row>
    <row r="120" spans="3:3" ht="12.75" customHeight="1" x14ac:dyDescent="0.2">
      <c r="C120" s="1"/>
    </row>
    <row r="121" spans="3:3" ht="12.75" customHeight="1" x14ac:dyDescent="0.2">
      <c r="C121" s="1"/>
    </row>
    <row r="122" spans="3:3" ht="12.75" customHeight="1" x14ac:dyDescent="0.2">
      <c r="C122" s="1"/>
    </row>
    <row r="123" spans="3:3" ht="12.75" customHeight="1" x14ac:dyDescent="0.2">
      <c r="C123" s="1"/>
    </row>
    <row r="124" spans="3:3" ht="12.75" customHeight="1" x14ac:dyDescent="0.2">
      <c r="C124" s="1"/>
    </row>
    <row r="125" spans="3:3" ht="12.75" customHeight="1" x14ac:dyDescent="0.2">
      <c r="C125" s="1"/>
    </row>
    <row r="126" spans="3:3" ht="12.75" customHeight="1" x14ac:dyDescent="0.2">
      <c r="C126" s="1"/>
    </row>
    <row r="127" spans="3:3" ht="12.75" customHeight="1" x14ac:dyDescent="0.2">
      <c r="C127" s="1"/>
    </row>
    <row r="128" spans="3:3" ht="12.75" customHeight="1" x14ac:dyDescent="0.2">
      <c r="C128" s="1"/>
    </row>
    <row r="129" spans="3:3" ht="12.75" customHeight="1" x14ac:dyDescent="0.2">
      <c r="C129" s="1"/>
    </row>
    <row r="130" spans="3:3" ht="12.75" customHeight="1" x14ac:dyDescent="0.2">
      <c r="C130" s="1"/>
    </row>
    <row r="131" spans="3:3" ht="12.75" customHeight="1" x14ac:dyDescent="0.2">
      <c r="C131" s="1"/>
    </row>
    <row r="132" spans="3:3" ht="12.75" customHeight="1" x14ac:dyDescent="0.2">
      <c r="C132" s="1"/>
    </row>
    <row r="133" spans="3:3" ht="12.75" customHeight="1" x14ac:dyDescent="0.2">
      <c r="C133" s="1"/>
    </row>
    <row r="134" spans="3:3" ht="12.75" customHeight="1" x14ac:dyDescent="0.2">
      <c r="C134" s="1"/>
    </row>
    <row r="135" spans="3:3" ht="12.75" customHeight="1" x14ac:dyDescent="0.2">
      <c r="C135" s="1"/>
    </row>
    <row r="136" spans="3:3" ht="12.75" customHeight="1" x14ac:dyDescent="0.2">
      <c r="C136" s="1"/>
    </row>
    <row r="137" spans="3:3" ht="12.75" customHeight="1" x14ac:dyDescent="0.2">
      <c r="C137" s="1"/>
    </row>
    <row r="138" spans="3:3" ht="12.75" customHeight="1" x14ac:dyDescent="0.2">
      <c r="C138" s="1"/>
    </row>
    <row r="139" spans="3:3" ht="12.75" customHeight="1" x14ac:dyDescent="0.2">
      <c r="C139" s="1"/>
    </row>
    <row r="140" spans="3:3" ht="12.75" customHeight="1" x14ac:dyDescent="0.2">
      <c r="C140" s="1"/>
    </row>
    <row r="141" spans="3:3" ht="12.75" customHeight="1" x14ac:dyDescent="0.2">
      <c r="C141" s="1"/>
    </row>
    <row r="142" spans="3:3" ht="12.75" customHeight="1" x14ac:dyDescent="0.2">
      <c r="C142" s="1"/>
    </row>
    <row r="143" spans="3:3" ht="12.75" customHeight="1" x14ac:dyDescent="0.2">
      <c r="C143" s="1"/>
    </row>
    <row r="144" spans="3:3" ht="12.75" customHeight="1" x14ac:dyDescent="0.2">
      <c r="C144" s="1"/>
    </row>
    <row r="145" spans="3:3" ht="12.75" customHeight="1" x14ac:dyDescent="0.2">
      <c r="C145" s="1"/>
    </row>
    <row r="146" spans="3:3" ht="12.75" customHeight="1" x14ac:dyDescent="0.2">
      <c r="C146" s="1"/>
    </row>
    <row r="147" spans="3:3" ht="12.75" customHeight="1" x14ac:dyDescent="0.2">
      <c r="C147" s="1"/>
    </row>
    <row r="148" spans="3:3" ht="12.75" customHeight="1" x14ac:dyDescent="0.2">
      <c r="C148" s="1"/>
    </row>
    <row r="149" spans="3:3" ht="12.75" customHeight="1" x14ac:dyDescent="0.2">
      <c r="C149" s="1"/>
    </row>
    <row r="150" spans="3:3" ht="12.75" customHeight="1" x14ac:dyDescent="0.2">
      <c r="C150" s="1"/>
    </row>
    <row r="151" spans="3:3" ht="12.75" customHeight="1" x14ac:dyDescent="0.2">
      <c r="C151" s="1"/>
    </row>
    <row r="152" spans="3:3" ht="12.75" customHeight="1" x14ac:dyDescent="0.2">
      <c r="C152" s="1"/>
    </row>
    <row r="153" spans="3:3" ht="12.75" customHeight="1" x14ac:dyDescent="0.2">
      <c r="C153" s="1"/>
    </row>
    <row r="154" spans="3:3" ht="12.75" customHeight="1" x14ac:dyDescent="0.2">
      <c r="C154" s="1"/>
    </row>
    <row r="155" spans="3:3" ht="12.75" customHeight="1" x14ac:dyDescent="0.2">
      <c r="C155" s="1"/>
    </row>
    <row r="156" spans="3:3" ht="12.75" customHeight="1" x14ac:dyDescent="0.2">
      <c r="C156" s="1"/>
    </row>
    <row r="157" spans="3:3" ht="12.75" customHeight="1" x14ac:dyDescent="0.2">
      <c r="C157" s="1"/>
    </row>
    <row r="158" spans="3:3" ht="12.75" customHeight="1" x14ac:dyDescent="0.2">
      <c r="C158" s="1"/>
    </row>
    <row r="159" spans="3:3" ht="12.75" customHeight="1" x14ac:dyDescent="0.2">
      <c r="C159" s="1"/>
    </row>
    <row r="160" spans="3:3" ht="12.75" customHeight="1" x14ac:dyDescent="0.2">
      <c r="C160" s="1"/>
    </row>
    <row r="161" spans="3:3" ht="12.75" customHeight="1" x14ac:dyDescent="0.2">
      <c r="C161" s="1"/>
    </row>
    <row r="162" spans="3:3" ht="12.75" customHeight="1" x14ac:dyDescent="0.2">
      <c r="C162" s="1"/>
    </row>
    <row r="163" spans="3:3" ht="12.75" customHeight="1" x14ac:dyDescent="0.2">
      <c r="C163" s="1"/>
    </row>
    <row r="164" spans="3:3" ht="12.75" customHeight="1" x14ac:dyDescent="0.2">
      <c r="C164" s="1"/>
    </row>
    <row r="165" spans="3:3" ht="12.75" customHeight="1" x14ac:dyDescent="0.2">
      <c r="C165" s="1"/>
    </row>
    <row r="166" spans="3:3" ht="12.75" customHeight="1" x14ac:dyDescent="0.2">
      <c r="C166" s="1"/>
    </row>
    <row r="167" spans="3:3" ht="12.75" customHeight="1" x14ac:dyDescent="0.2">
      <c r="C167" s="1"/>
    </row>
    <row r="168" spans="3:3" ht="12.75" customHeight="1" x14ac:dyDescent="0.2">
      <c r="C168" s="1"/>
    </row>
    <row r="169" spans="3:3" ht="12.75" customHeight="1" x14ac:dyDescent="0.2">
      <c r="C169" s="1"/>
    </row>
    <row r="170" spans="3:3" ht="12.75" customHeight="1" x14ac:dyDescent="0.2">
      <c r="C170" s="1"/>
    </row>
    <row r="171" spans="3:3" ht="12.75" customHeight="1" x14ac:dyDescent="0.2">
      <c r="C171" s="1"/>
    </row>
    <row r="172" spans="3:3" ht="12.75" customHeight="1" x14ac:dyDescent="0.2">
      <c r="C172" s="1"/>
    </row>
    <row r="173" spans="3:3" ht="12.75" customHeight="1" x14ac:dyDescent="0.2">
      <c r="C173" s="1"/>
    </row>
    <row r="174" spans="3:3" ht="12.75" customHeight="1" x14ac:dyDescent="0.2">
      <c r="C174" s="1"/>
    </row>
    <row r="175" spans="3:3" ht="12.75" customHeight="1" x14ac:dyDescent="0.2">
      <c r="C175" s="1"/>
    </row>
    <row r="176" spans="3:3" ht="12.75" customHeight="1" x14ac:dyDescent="0.2">
      <c r="C176" s="1"/>
    </row>
    <row r="177" spans="3:3" ht="12.75" customHeight="1" x14ac:dyDescent="0.2">
      <c r="C177" s="1"/>
    </row>
    <row r="178" spans="3:3" ht="12.75" customHeight="1" x14ac:dyDescent="0.2">
      <c r="C178" s="1"/>
    </row>
    <row r="179" spans="3:3" ht="12.75" customHeight="1" x14ac:dyDescent="0.2">
      <c r="C179" s="1"/>
    </row>
    <row r="180" spans="3:3" ht="12.75" customHeight="1" x14ac:dyDescent="0.2">
      <c r="C180" s="1"/>
    </row>
    <row r="181" spans="3:3" ht="12.75" customHeight="1" x14ac:dyDescent="0.2">
      <c r="C181" s="1"/>
    </row>
    <row r="182" spans="3:3" ht="12.75" customHeight="1" x14ac:dyDescent="0.2">
      <c r="C182" s="1"/>
    </row>
    <row r="183" spans="3:3" ht="12.75" customHeight="1" x14ac:dyDescent="0.2">
      <c r="C183" s="1"/>
    </row>
    <row r="184" spans="3:3" ht="12.75" customHeight="1" x14ac:dyDescent="0.2">
      <c r="C184" s="1"/>
    </row>
    <row r="185" spans="3:3" ht="12.75" customHeight="1" x14ac:dyDescent="0.2">
      <c r="C185" s="1"/>
    </row>
    <row r="186" spans="3:3" ht="12.75" customHeight="1" x14ac:dyDescent="0.2">
      <c r="C186" s="1"/>
    </row>
    <row r="187" spans="3:3" ht="12.75" customHeight="1" x14ac:dyDescent="0.2">
      <c r="C187" s="1"/>
    </row>
    <row r="188" spans="3:3" ht="12.75" customHeight="1" x14ac:dyDescent="0.2">
      <c r="C188" s="1"/>
    </row>
    <row r="189" spans="3:3" ht="12.75" customHeight="1" x14ac:dyDescent="0.2">
      <c r="C189" s="1"/>
    </row>
    <row r="190" spans="3:3" ht="12.75" customHeight="1" x14ac:dyDescent="0.2">
      <c r="C190" s="1"/>
    </row>
    <row r="191" spans="3:3" ht="12.75" customHeight="1" x14ac:dyDescent="0.2">
      <c r="C191" s="1"/>
    </row>
    <row r="192" spans="3:3" ht="12.75" customHeight="1" x14ac:dyDescent="0.2">
      <c r="C192" s="1"/>
    </row>
    <row r="193" spans="3:3" ht="12.75" customHeight="1" x14ac:dyDescent="0.2">
      <c r="C193" s="1"/>
    </row>
    <row r="194" spans="3:3" ht="12.75" customHeight="1" x14ac:dyDescent="0.2">
      <c r="C194" s="1"/>
    </row>
    <row r="195" spans="3:3" ht="12.75" customHeight="1" x14ac:dyDescent="0.2">
      <c r="C195" s="1"/>
    </row>
    <row r="196" spans="3:3" ht="12.75" customHeight="1" x14ac:dyDescent="0.2">
      <c r="C196" s="1"/>
    </row>
    <row r="197" spans="3:3" ht="12.75" customHeight="1" x14ac:dyDescent="0.2">
      <c r="C197" s="1"/>
    </row>
    <row r="198" spans="3:3" ht="12.75" customHeight="1" x14ac:dyDescent="0.2">
      <c r="C198" s="1"/>
    </row>
    <row r="199" spans="3:3" ht="12.75" customHeight="1" x14ac:dyDescent="0.2">
      <c r="C199" s="1"/>
    </row>
    <row r="200" spans="3:3" ht="12.75" customHeight="1" x14ac:dyDescent="0.2">
      <c r="C200" s="1"/>
    </row>
    <row r="201" spans="3:3" ht="12.75" customHeight="1" x14ac:dyDescent="0.2">
      <c r="C201" s="1"/>
    </row>
    <row r="202" spans="3:3" ht="12.75" customHeight="1" x14ac:dyDescent="0.2">
      <c r="C202" s="1"/>
    </row>
    <row r="203" spans="3:3" ht="12.75" customHeight="1" x14ac:dyDescent="0.2">
      <c r="C203" s="1"/>
    </row>
    <row r="204" spans="3:3" ht="12.75" customHeight="1" x14ac:dyDescent="0.2">
      <c r="C204" s="1"/>
    </row>
    <row r="205" spans="3:3" ht="12.75" customHeight="1" x14ac:dyDescent="0.2">
      <c r="C205" s="1"/>
    </row>
    <row r="206" spans="3:3" ht="12.75" customHeight="1" x14ac:dyDescent="0.2">
      <c r="C206" s="1"/>
    </row>
    <row r="207" spans="3:3" ht="12.75" customHeight="1" x14ac:dyDescent="0.2">
      <c r="C207" s="1"/>
    </row>
    <row r="208" spans="3:3" ht="12.75" customHeight="1" x14ac:dyDescent="0.2">
      <c r="C208" s="1"/>
    </row>
    <row r="209" spans="3:3" ht="12.75" customHeight="1" x14ac:dyDescent="0.2">
      <c r="C209" s="1"/>
    </row>
    <row r="210" spans="3:3" ht="12.75" customHeight="1" x14ac:dyDescent="0.2">
      <c r="C210" s="1"/>
    </row>
    <row r="211" spans="3:3" ht="12.75" customHeight="1" x14ac:dyDescent="0.2">
      <c r="C211" s="1"/>
    </row>
    <row r="212" spans="3:3" ht="12.75" customHeight="1" x14ac:dyDescent="0.2">
      <c r="C212" s="1"/>
    </row>
    <row r="213" spans="3:3" ht="12.75" customHeight="1" x14ac:dyDescent="0.2">
      <c r="C213" s="1"/>
    </row>
    <row r="214" spans="3:3" ht="12.75" customHeight="1" x14ac:dyDescent="0.2">
      <c r="C214" s="1"/>
    </row>
    <row r="215" spans="3:3" ht="12.75" customHeight="1" x14ac:dyDescent="0.2">
      <c r="C215" s="1"/>
    </row>
    <row r="216" spans="3:3" ht="12.75" customHeight="1" x14ac:dyDescent="0.2">
      <c r="C216" s="1"/>
    </row>
    <row r="217" spans="3:3" ht="12.75" customHeight="1" x14ac:dyDescent="0.2">
      <c r="C217" s="1"/>
    </row>
    <row r="218" spans="3:3" ht="12.75" customHeight="1" x14ac:dyDescent="0.2">
      <c r="C218" s="1"/>
    </row>
    <row r="219" spans="3:3" ht="12.75" customHeight="1" x14ac:dyDescent="0.2">
      <c r="C219" s="1"/>
    </row>
    <row r="220" spans="3:3" ht="12.75" customHeight="1" x14ac:dyDescent="0.2">
      <c r="C220" s="1"/>
    </row>
    <row r="221" spans="3:3" ht="12.75" customHeight="1" x14ac:dyDescent="0.2">
      <c r="C221" s="1"/>
    </row>
    <row r="222" spans="3:3" ht="12.75" customHeight="1" x14ac:dyDescent="0.2">
      <c r="C222" s="1"/>
    </row>
    <row r="223" spans="3:3" ht="12.75" customHeight="1" x14ac:dyDescent="0.2">
      <c r="C223" s="1"/>
    </row>
    <row r="224" spans="3:3" ht="12.75" customHeight="1" x14ac:dyDescent="0.2">
      <c r="C224" s="1"/>
    </row>
    <row r="225" spans="3:3" ht="12.75" customHeight="1" x14ac:dyDescent="0.2">
      <c r="C225" s="1"/>
    </row>
    <row r="226" spans="3:3" ht="12.75" customHeight="1" x14ac:dyDescent="0.2">
      <c r="C226" s="1"/>
    </row>
    <row r="227" spans="3:3" ht="12.75" customHeight="1" x14ac:dyDescent="0.2">
      <c r="C227" s="1"/>
    </row>
    <row r="228" spans="3:3" ht="12.75" customHeight="1" x14ac:dyDescent="0.2">
      <c r="C228" s="1"/>
    </row>
    <row r="229" spans="3:3" ht="12.75" customHeight="1" x14ac:dyDescent="0.2">
      <c r="C229" s="1"/>
    </row>
    <row r="230" spans="3:3" ht="12.75" customHeight="1" x14ac:dyDescent="0.2">
      <c r="C230" s="1"/>
    </row>
    <row r="231" spans="3:3" ht="12.75" customHeight="1" x14ac:dyDescent="0.2">
      <c r="C231" s="1"/>
    </row>
    <row r="232" spans="3:3" ht="12.75" customHeight="1" x14ac:dyDescent="0.2">
      <c r="C232" s="1"/>
    </row>
    <row r="233" spans="3:3" ht="12.75" customHeight="1" x14ac:dyDescent="0.2">
      <c r="C233" s="1"/>
    </row>
    <row r="234" spans="3:3" ht="12.75" customHeight="1" x14ac:dyDescent="0.2">
      <c r="C234" s="1"/>
    </row>
    <row r="235" spans="3:3" ht="12.75" customHeight="1" x14ac:dyDescent="0.2">
      <c r="C235" s="1"/>
    </row>
    <row r="236" spans="3:3" ht="12.75" customHeight="1" x14ac:dyDescent="0.2">
      <c r="C236" s="1"/>
    </row>
    <row r="237" spans="3:3" ht="12.75" customHeight="1" x14ac:dyDescent="0.2">
      <c r="C237" s="1"/>
    </row>
    <row r="238" spans="3:3" ht="12.75" customHeight="1" x14ac:dyDescent="0.2">
      <c r="C238" s="1"/>
    </row>
    <row r="239" spans="3:3" ht="12.75" customHeight="1" x14ac:dyDescent="0.2">
      <c r="C239" s="1"/>
    </row>
    <row r="240" spans="3:3" ht="12.75" customHeight="1" x14ac:dyDescent="0.2">
      <c r="C240" s="1"/>
    </row>
    <row r="241" spans="3:3" ht="12.75" customHeight="1" x14ac:dyDescent="0.2">
      <c r="C241" s="1"/>
    </row>
    <row r="242" spans="3:3" ht="12.75" customHeight="1" x14ac:dyDescent="0.2">
      <c r="C242" s="1"/>
    </row>
    <row r="243" spans="3:3" ht="12.75" customHeight="1" x14ac:dyDescent="0.2">
      <c r="C243" s="1"/>
    </row>
    <row r="244" spans="3:3" ht="12.75" customHeight="1" x14ac:dyDescent="0.2">
      <c r="C244" s="1"/>
    </row>
    <row r="245" spans="3:3" ht="12.75" customHeight="1" x14ac:dyDescent="0.2">
      <c r="C245" s="1"/>
    </row>
    <row r="246" spans="3:3" ht="12.75" customHeight="1" x14ac:dyDescent="0.2">
      <c r="C246" s="1"/>
    </row>
    <row r="247" spans="3:3" ht="12.75" customHeight="1" x14ac:dyDescent="0.2">
      <c r="C247" s="1"/>
    </row>
    <row r="248" spans="3:3" ht="12.75" customHeight="1" x14ac:dyDescent="0.2">
      <c r="C248" s="1"/>
    </row>
    <row r="249" spans="3:3" ht="12.75" customHeight="1" x14ac:dyDescent="0.2">
      <c r="C249" s="1"/>
    </row>
    <row r="250" spans="3:3" ht="12.75" customHeight="1" x14ac:dyDescent="0.2">
      <c r="C250" s="1"/>
    </row>
    <row r="251" spans="3:3" ht="12.75" customHeight="1" x14ac:dyDescent="0.2">
      <c r="C251" s="1"/>
    </row>
    <row r="252" spans="3:3" ht="12.75" customHeight="1" x14ac:dyDescent="0.2">
      <c r="C252" s="1"/>
    </row>
    <row r="253" spans="3:3" ht="12.75" customHeight="1" x14ac:dyDescent="0.2">
      <c r="C253" s="1"/>
    </row>
    <row r="254" spans="3:3" ht="12.75" customHeight="1" x14ac:dyDescent="0.2">
      <c r="C254" s="1"/>
    </row>
    <row r="255" spans="3:3" ht="12.75" customHeight="1" x14ac:dyDescent="0.2">
      <c r="C255" s="1"/>
    </row>
    <row r="256" spans="3:3" ht="12.75" customHeight="1" x14ac:dyDescent="0.2">
      <c r="C256" s="1"/>
    </row>
    <row r="257" spans="3:3" ht="12.75" customHeight="1" x14ac:dyDescent="0.2">
      <c r="C257" s="1"/>
    </row>
    <row r="258" spans="3:3" ht="12.75" customHeight="1" x14ac:dyDescent="0.2">
      <c r="C258" s="1"/>
    </row>
    <row r="259" spans="3:3" ht="12.75" customHeight="1" x14ac:dyDescent="0.2">
      <c r="C259" s="1"/>
    </row>
    <row r="260" spans="3:3" ht="12.75" customHeight="1" x14ac:dyDescent="0.2">
      <c r="C260" s="1"/>
    </row>
    <row r="261" spans="3:3" ht="12.75" customHeight="1" x14ac:dyDescent="0.2">
      <c r="C261" s="1"/>
    </row>
    <row r="262" spans="3:3" ht="12.75" customHeight="1" x14ac:dyDescent="0.2">
      <c r="C262" s="1"/>
    </row>
    <row r="263" spans="3:3" ht="12.75" customHeight="1" x14ac:dyDescent="0.2">
      <c r="C263" s="1"/>
    </row>
    <row r="264" spans="3:3" ht="12.75" customHeight="1" x14ac:dyDescent="0.2">
      <c r="C264" s="1"/>
    </row>
    <row r="265" spans="3:3" ht="12.75" customHeight="1" x14ac:dyDescent="0.2">
      <c r="C265" s="1"/>
    </row>
    <row r="266" spans="3:3" ht="12.75" customHeight="1" x14ac:dyDescent="0.2">
      <c r="C266" s="1"/>
    </row>
    <row r="267" spans="3:3" ht="12.75" customHeight="1" x14ac:dyDescent="0.2">
      <c r="C267" s="1"/>
    </row>
    <row r="268" spans="3:3" ht="12.75" customHeight="1" x14ac:dyDescent="0.2">
      <c r="C268" s="1"/>
    </row>
    <row r="269" spans="3:3" ht="12.75" customHeight="1" x14ac:dyDescent="0.2">
      <c r="C269" s="1"/>
    </row>
    <row r="270" spans="3:3" ht="12.75" customHeight="1" x14ac:dyDescent="0.2">
      <c r="C270" s="1"/>
    </row>
    <row r="271" spans="3:3" ht="12.75" customHeight="1" x14ac:dyDescent="0.2">
      <c r="C271" s="1"/>
    </row>
    <row r="272" spans="3:3" ht="12.75" customHeight="1" x14ac:dyDescent="0.2">
      <c r="C272" s="1"/>
    </row>
    <row r="273" spans="3:3" ht="12.75" customHeight="1" x14ac:dyDescent="0.2">
      <c r="C273" s="1"/>
    </row>
    <row r="274" spans="3:3" ht="12.75" customHeight="1" x14ac:dyDescent="0.2">
      <c r="C274" s="1"/>
    </row>
    <row r="275" spans="3:3" ht="12.75" customHeight="1" x14ac:dyDescent="0.2">
      <c r="C275" s="1"/>
    </row>
    <row r="276" spans="3:3" ht="12.75" customHeight="1" x14ac:dyDescent="0.2">
      <c r="C276" s="1"/>
    </row>
    <row r="277" spans="3:3" ht="12.75" customHeight="1" x14ac:dyDescent="0.2">
      <c r="C277" s="1"/>
    </row>
    <row r="278" spans="3:3" ht="12.75" customHeight="1" x14ac:dyDescent="0.2">
      <c r="C278" s="1"/>
    </row>
    <row r="279" spans="3:3" ht="12.75" customHeight="1" x14ac:dyDescent="0.2">
      <c r="C279" s="1"/>
    </row>
    <row r="280" spans="3:3" ht="12.75" customHeight="1" x14ac:dyDescent="0.2">
      <c r="C280" s="1"/>
    </row>
    <row r="281" spans="3:3" ht="12.75" customHeight="1" x14ac:dyDescent="0.2">
      <c r="C281" s="1"/>
    </row>
    <row r="282" spans="3:3" ht="12.75" customHeight="1" x14ac:dyDescent="0.2">
      <c r="C282" s="1"/>
    </row>
    <row r="283" spans="3:3" ht="12.75" customHeight="1" x14ac:dyDescent="0.2">
      <c r="C283" s="1"/>
    </row>
    <row r="284" spans="3:3" ht="12.75" customHeight="1" x14ac:dyDescent="0.2">
      <c r="C284" s="1"/>
    </row>
    <row r="285" spans="3:3" ht="12.75" customHeight="1" x14ac:dyDescent="0.2">
      <c r="C285" s="1"/>
    </row>
    <row r="286" spans="3:3" ht="12.75" customHeight="1" x14ac:dyDescent="0.2">
      <c r="C286" s="1"/>
    </row>
    <row r="287" spans="3:3" ht="12.75" customHeight="1" x14ac:dyDescent="0.2">
      <c r="C287" s="1"/>
    </row>
    <row r="288" spans="3:3" ht="12.75" customHeight="1" x14ac:dyDescent="0.2">
      <c r="C288" s="1"/>
    </row>
    <row r="289" spans="3:3" ht="12.75" customHeight="1" x14ac:dyDescent="0.2">
      <c r="C289" s="1"/>
    </row>
    <row r="290" spans="3:3" ht="12.75" customHeight="1" x14ac:dyDescent="0.2">
      <c r="C290" s="1"/>
    </row>
    <row r="291" spans="3:3" ht="12.75" customHeight="1" x14ac:dyDescent="0.2">
      <c r="C291" s="1"/>
    </row>
    <row r="292" spans="3:3" ht="12.75" customHeight="1" x14ac:dyDescent="0.2">
      <c r="C292" s="1"/>
    </row>
    <row r="293" spans="3:3" ht="12.75" customHeight="1" x14ac:dyDescent="0.2">
      <c r="C293" s="1"/>
    </row>
    <row r="294" spans="3:3" ht="12.75" customHeight="1" x14ac:dyDescent="0.2">
      <c r="C294" s="1"/>
    </row>
    <row r="295" spans="3:3" ht="12.75" customHeight="1" x14ac:dyDescent="0.2">
      <c r="C295" s="1"/>
    </row>
    <row r="296" spans="3:3" ht="12.75" customHeight="1" x14ac:dyDescent="0.2">
      <c r="C296" s="1"/>
    </row>
    <row r="297" spans="3:3" ht="12.75" customHeight="1" x14ac:dyDescent="0.2">
      <c r="C297" s="1"/>
    </row>
    <row r="298" spans="3:3" ht="12.75" customHeight="1" x14ac:dyDescent="0.2">
      <c r="C298" s="1"/>
    </row>
    <row r="299" spans="3:3" ht="12.75" customHeight="1" x14ac:dyDescent="0.2">
      <c r="C299" s="1"/>
    </row>
    <row r="300" spans="3:3" ht="12.75" customHeight="1" x14ac:dyDescent="0.2">
      <c r="C300" s="1"/>
    </row>
    <row r="301" spans="3:3" ht="12.75" customHeight="1" x14ac:dyDescent="0.2">
      <c r="C301" s="1"/>
    </row>
    <row r="302" spans="3:3" ht="12.75" customHeight="1" x14ac:dyDescent="0.2">
      <c r="C302" s="1"/>
    </row>
    <row r="303" spans="3:3" ht="12.75" customHeight="1" x14ac:dyDescent="0.2">
      <c r="C303" s="1"/>
    </row>
    <row r="304" spans="3:3" ht="12.75" customHeight="1" x14ac:dyDescent="0.2">
      <c r="C304" s="1"/>
    </row>
    <row r="305" spans="3:3" ht="12.75" customHeight="1" x14ac:dyDescent="0.2">
      <c r="C305" s="1"/>
    </row>
    <row r="306" spans="3:3" ht="12.75" customHeight="1" x14ac:dyDescent="0.2">
      <c r="C306" s="1"/>
    </row>
    <row r="307" spans="3:3" ht="12.75" customHeight="1" x14ac:dyDescent="0.2">
      <c r="C307" s="1"/>
    </row>
    <row r="308" spans="3:3" ht="12.75" customHeight="1" x14ac:dyDescent="0.2">
      <c r="C308" s="1"/>
    </row>
    <row r="309" spans="3:3" ht="12.75" customHeight="1" x14ac:dyDescent="0.2">
      <c r="C309" s="1"/>
    </row>
    <row r="310" spans="3:3" ht="12.75" customHeight="1" x14ac:dyDescent="0.2">
      <c r="C310" s="1"/>
    </row>
    <row r="311" spans="3:3" ht="12.75" customHeight="1" x14ac:dyDescent="0.2">
      <c r="C311" s="1"/>
    </row>
    <row r="312" spans="3:3" ht="12.75" customHeight="1" x14ac:dyDescent="0.2">
      <c r="C312" s="1"/>
    </row>
    <row r="313" spans="3:3" ht="12.75" customHeight="1" x14ac:dyDescent="0.2">
      <c r="C313" s="1"/>
    </row>
    <row r="314" spans="3:3" ht="12.75" customHeight="1" x14ac:dyDescent="0.2">
      <c r="C314" s="1"/>
    </row>
    <row r="315" spans="3:3" ht="12.75" customHeight="1" x14ac:dyDescent="0.2">
      <c r="C315" s="1"/>
    </row>
    <row r="316" spans="3:3" ht="12.75" customHeight="1" x14ac:dyDescent="0.2">
      <c r="C316" s="1"/>
    </row>
    <row r="317" spans="3:3" ht="12.75" customHeight="1" x14ac:dyDescent="0.2">
      <c r="C317" s="1"/>
    </row>
    <row r="318" spans="3:3" ht="12.75" customHeight="1" x14ac:dyDescent="0.2">
      <c r="C318" s="1"/>
    </row>
    <row r="319" spans="3:3" ht="12.75" customHeight="1" x14ac:dyDescent="0.2">
      <c r="C319" s="1"/>
    </row>
    <row r="320" spans="3:3" ht="12.75" customHeight="1" x14ac:dyDescent="0.2">
      <c r="C320" s="1"/>
    </row>
    <row r="321" spans="3:3" ht="12.75" customHeight="1" x14ac:dyDescent="0.2">
      <c r="C321" s="1"/>
    </row>
    <row r="322" spans="3:3" ht="12.75" customHeight="1" x14ac:dyDescent="0.2">
      <c r="C322" s="1"/>
    </row>
    <row r="323" spans="3:3" ht="12.75" customHeight="1" x14ac:dyDescent="0.2">
      <c r="C323" s="1"/>
    </row>
    <row r="324" spans="3:3" ht="12.75" customHeight="1" x14ac:dyDescent="0.2">
      <c r="C324" s="1"/>
    </row>
    <row r="325" spans="3:3" ht="12.75" customHeight="1" x14ac:dyDescent="0.2">
      <c r="C325" s="1"/>
    </row>
    <row r="326" spans="3:3" ht="12.75" customHeight="1" x14ac:dyDescent="0.2">
      <c r="C326" s="1"/>
    </row>
    <row r="327" spans="3:3" ht="12.75" customHeight="1" x14ac:dyDescent="0.2">
      <c r="C327" s="1"/>
    </row>
    <row r="328" spans="3:3" ht="12.75" customHeight="1" x14ac:dyDescent="0.2">
      <c r="C328" s="1"/>
    </row>
    <row r="329" spans="3:3" ht="12.75" customHeight="1" x14ac:dyDescent="0.2">
      <c r="C329" s="1"/>
    </row>
    <row r="330" spans="3:3" ht="12.75" customHeight="1" x14ac:dyDescent="0.2">
      <c r="C330" s="1"/>
    </row>
    <row r="331" spans="3:3" ht="12.75" customHeight="1" x14ac:dyDescent="0.2">
      <c r="C331" s="1"/>
    </row>
    <row r="332" spans="3:3" ht="12.75" customHeight="1" x14ac:dyDescent="0.2">
      <c r="C332" s="1"/>
    </row>
    <row r="333" spans="3:3" ht="12.75" customHeight="1" x14ac:dyDescent="0.2">
      <c r="C333" s="1"/>
    </row>
    <row r="334" spans="3:3" ht="12.75" customHeight="1" x14ac:dyDescent="0.2">
      <c r="C334" s="1"/>
    </row>
    <row r="335" spans="3:3" ht="12.75" customHeight="1" x14ac:dyDescent="0.2">
      <c r="C335" s="1"/>
    </row>
    <row r="336" spans="3:3" ht="12.75" customHeight="1" x14ac:dyDescent="0.2">
      <c r="C336" s="1"/>
    </row>
    <row r="337" spans="3:3" ht="12.75" customHeight="1" x14ac:dyDescent="0.2">
      <c r="C337" s="1"/>
    </row>
    <row r="338" spans="3:3" ht="12.75" customHeight="1" x14ac:dyDescent="0.2">
      <c r="C338" s="1"/>
    </row>
    <row r="339" spans="3:3" ht="12.75" customHeight="1" x14ac:dyDescent="0.2">
      <c r="C339" s="1"/>
    </row>
    <row r="340" spans="3:3" ht="12.75" customHeight="1" x14ac:dyDescent="0.2">
      <c r="C340" s="1"/>
    </row>
    <row r="341" spans="3:3" ht="12.75" customHeight="1" x14ac:dyDescent="0.2">
      <c r="C341" s="1"/>
    </row>
    <row r="342" spans="3:3" ht="12.75" customHeight="1" x14ac:dyDescent="0.2">
      <c r="C342" s="1"/>
    </row>
    <row r="343" spans="3:3" ht="12.75" customHeight="1" x14ac:dyDescent="0.2">
      <c r="C343" s="1"/>
    </row>
    <row r="344" spans="3:3" ht="12.75" customHeight="1" x14ac:dyDescent="0.2">
      <c r="C344" s="1"/>
    </row>
    <row r="345" spans="3:3" ht="12.75" customHeight="1" x14ac:dyDescent="0.2">
      <c r="C345" s="1"/>
    </row>
    <row r="346" spans="3:3" ht="12.75" customHeight="1" x14ac:dyDescent="0.2">
      <c r="C346" s="1"/>
    </row>
    <row r="347" spans="3:3" ht="12.75" customHeight="1" x14ac:dyDescent="0.2">
      <c r="C347" s="1"/>
    </row>
    <row r="348" spans="3:3" ht="12.75" customHeight="1" x14ac:dyDescent="0.2">
      <c r="C348" s="1"/>
    </row>
    <row r="349" spans="3:3" ht="12.75" customHeight="1" x14ac:dyDescent="0.2">
      <c r="C349" s="1"/>
    </row>
    <row r="350" spans="3:3" ht="12.75" customHeight="1" x14ac:dyDescent="0.2">
      <c r="C350" s="1"/>
    </row>
    <row r="351" spans="3:3" ht="12.75" customHeight="1" x14ac:dyDescent="0.2">
      <c r="C351" s="1"/>
    </row>
    <row r="352" spans="3:3" ht="12.75" customHeight="1" x14ac:dyDescent="0.2">
      <c r="C352" s="1"/>
    </row>
    <row r="353" spans="3:3" ht="12.75" customHeight="1" x14ac:dyDescent="0.2">
      <c r="C353" s="1"/>
    </row>
    <row r="354" spans="3:3" ht="12.75" customHeight="1" x14ac:dyDescent="0.2">
      <c r="C354" s="1"/>
    </row>
    <row r="355" spans="3:3" ht="12.75" customHeight="1" x14ac:dyDescent="0.2">
      <c r="C355" s="1"/>
    </row>
    <row r="356" spans="3:3" ht="12.75" customHeight="1" x14ac:dyDescent="0.2">
      <c r="C356" s="1"/>
    </row>
    <row r="357" spans="3:3" ht="12.75" customHeight="1" x14ac:dyDescent="0.2">
      <c r="C357" s="1"/>
    </row>
    <row r="358" spans="3:3" ht="12.75" customHeight="1" x14ac:dyDescent="0.2">
      <c r="C358" s="1"/>
    </row>
    <row r="359" spans="3:3" ht="12.75" customHeight="1" x14ac:dyDescent="0.2">
      <c r="C359" s="1"/>
    </row>
    <row r="360" spans="3:3" ht="12.75" customHeight="1" x14ac:dyDescent="0.2">
      <c r="C360" s="1"/>
    </row>
    <row r="361" spans="3:3" ht="12.75" customHeight="1" x14ac:dyDescent="0.2">
      <c r="C361" s="1"/>
    </row>
    <row r="362" spans="3:3" ht="12.75" customHeight="1" x14ac:dyDescent="0.2">
      <c r="C362" s="1"/>
    </row>
    <row r="363" spans="3:3" ht="12.75" customHeight="1" x14ac:dyDescent="0.2">
      <c r="C363" s="1"/>
    </row>
    <row r="364" spans="3:3" ht="12.75" customHeight="1" x14ac:dyDescent="0.2">
      <c r="C364" s="1"/>
    </row>
    <row r="365" spans="3:3" ht="12.75" customHeight="1" x14ac:dyDescent="0.2">
      <c r="C365" s="1"/>
    </row>
    <row r="366" spans="3:3" ht="12.75" customHeight="1" x14ac:dyDescent="0.2">
      <c r="C366" s="1"/>
    </row>
    <row r="367" spans="3:3" ht="12.75" customHeight="1" x14ac:dyDescent="0.2">
      <c r="C367" s="1"/>
    </row>
    <row r="368" spans="3:3" ht="12.75" customHeight="1" x14ac:dyDescent="0.2">
      <c r="C368" s="1"/>
    </row>
    <row r="369" spans="3:3" ht="12.75" customHeight="1" x14ac:dyDescent="0.2">
      <c r="C369" s="1"/>
    </row>
    <row r="370" spans="3:3" ht="12.75" customHeight="1" x14ac:dyDescent="0.2">
      <c r="C370" s="1"/>
    </row>
    <row r="371" spans="3:3" ht="12.75" customHeight="1" x14ac:dyDescent="0.2">
      <c r="C371" s="1"/>
    </row>
    <row r="372" spans="3:3" ht="12.75" customHeight="1" x14ac:dyDescent="0.2">
      <c r="C372" s="1"/>
    </row>
    <row r="373" spans="3:3" ht="12.75" customHeight="1" x14ac:dyDescent="0.2">
      <c r="C373" s="1"/>
    </row>
    <row r="374" spans="3:3" ht="12.75" customHeight="1" x14ac:dyDescent="0.2">
      <c r="C374" s="1"/>
    </row>
    <row r="375" spans="3:3" ht="12.75" customHeight="1" x14ac:dyDescent="0.2">
      <c r="C375" s="1"/>
    </row>
    <row r="376" spans="3:3" ht="12.75" customHeight="1" x14ac:dyDescent="0.2">
      <c r="C376" s="1"/>
    </row>
    <row r="377" spans="3:3" ht="12.75" customHeight="1" x14ac:dyDescent="0.2">
      <c r="C377" s="1"/>
    </row>
    <row r="378" spans="3:3" ht="12.75" customHeight="1" x14ac:dyDescent="0.2">
      <c r="C378" s="1"/>
    </row>
    <row r="379" spans="3:3" ht="12.75" customHeight="1" x14ac:dyDescent="0.2">
      <c r="C379" s="1"/>
    </row>
    <row r="380" spans="3:3" ht="12.75" customHeight="1" x14ac:dyDescent="0.2">
      <c r="C380" s="1"/>
    </row>
    <row r="381" spans="3:3" ht="12.75" customHeight="1" x14ac:dyDescent="0.2">
      <c r="C381" s="1"/>
    </row>
    <row r="382" spans="3:3" ht="12.75" customHeight="1" x14ac:dyDescent="0.2">
      <c r="C382" s="1"/>
    </row>
    <row r="383" spans="3:3" ht="12.75" customHeight="1" x14ac:dyDescent="0.2">
      <c r="C383" s="1"/>
    </row>
    <row r="384" spans="3:3" ht="12.75" customHeight="1" x14ac:dyDescent="0.2">
      <c r="C384" s="1"/>
    </row>
    <row r="385" spans="3:3" ht="12.75" customHeight="1" x14ac:dyDescent="0.2">
      <c r="C385" s="1"/>
    </row>
    <row r="386" spans="3:3" ht="12.75" customHeight="1" x14ac:dyDescent="0.2">
      <c r="C386" s="1"/>
    </row>
    <row r="387" spans="3:3" ht="12.75" customHeight="1" x14ac:dyDescent="0.2">
      <c r="C387" s="1"/>
    </row>
    <row r="388" spans="3:3" ht="12.75" customHeight="1" x14ac:dyDescent="0.2">
      <c r="C388" s="1"/>
    </row>
    <row r="389" spans="3:3" ht="12.75" customHeight="1" x14ac:dyDescent="0.2">
      <c r="C389" s="1"/>
    </row>
    <row r="390" spans="3:3" ht="12.75" customHeight="1" x14ac:dyDescent="0.2">
      <c r="C390" s="1"/>
    </row>
    <row r="391" spans="3:3" ht="12.75" customHeight="1" x14ac:dyDescent="0.2">
      <c r="C391" s="1"/>
    </row>
    <row r="392" spans="3:3" ht="12.75" customHeight="1" x14ac:dyDescent="0.2">
      <c r="C392" s="1"/>
    </row>
    <row r="393" spans="3:3" ht="12.75" customHeight="1" x14ac:dyDescent="0.2">
      <c r="C393" s="1"/>
    </row>
    <row r="394" spans="3:3" ht="12.75" customHeight="1" x14ac:dyDescent="0.2">
      <c r="C394" s="1"/>
    </row>
    <row r="395" spans="3:3" ht="12.75" customHeight="1" x14ac:dyDescent="0.2">
      <c r="C395" s="1"/>
    </row>
    <row r="396" spans="3:3" ht="12.75" customHeight="1" x14ac:dyDescent="0.2">
      <c r="C396" s="1"/>
    </row>
    <row r="397" spans="3:3" ht="12.75" customHeight="1" x14ac:dyDescent="0.2">
      <c r="C397" s="1"/>
    </row>
    <row r="398" spans="3:3" ht="12.75" customHeight="1" x14ac:dyDescent="0.2">
      <c r="C398" s="1"/>
    </row>
    <row r="399" spans="3:3" ht="12.75" customHeight="1" x14ac:dyDescent="0.2">
      <c r="C399" s="1"/>
    </row>
    <row r="400" spans="3:3" ht="12.75" customHeight="1" x14ac:dyDescent="0.2">
      <c r="C400" s="1"/>
    </row>
    <row r="401" spans="3:3" ht="12.75" customHeight="1" x14ac:dyDescent="0.2">
      <c r="C401" s="1"/>
    </row>
    <row r="402" spans="3:3" ht="12.75" customHeight="1" x14ac:dyDescent="0.2">
      <c r="C402" s="1"/>
    </row>
    <row r="403" spans="3:3" ht="12.75" customHeight="1" x14ac:dyDescent="0.2">
      <c r="C403" s="1"/>
    </row>
    <row r="404" spans="3:3" ht="12.75" customHeight="1" x14ac:dyDescent="0.2">
      <c r="C404" s="1"/>
    </row>
    <row r="405" spans="3:3" ht="12.75" customHeight="1" x14ac:dyDescent="0.2">
      <c r="C405" s="1"/>
    </row>
    <row r="406" spans="3:3" ht="12.75" customHeight="1" x14ac:dyDescent="0.2">
      <c r="C406" s="1"/>
    </row>
    <row r="407" spans="3:3" ht="12.75" customHeight="1" x14ac:dyDescent="0.2">
      <c r="C407" s="1"/>
    </row>
    <row r="408" spans="3:3" ht="12.75" customHeight="1" x14ac:dyDescent="0.2">
      <c r="C408" s="1"/>
    </row>
    <row r="409" spans="3:3" ht="12.75" customHeight="1" x14ac:dyDescent="0.2">
      <c r="C409" s="1"/>
    </row>
    <row r="410" spans="3:3" ht="12.75" customHeight="1" x14ac:dyDescent="0.2">
      <c r="C410" s="1"/>
    </row>
    <row r="411" spans="3:3" ht="12.75" customHeight="1" x14ac:dyDescent="0.2">
      <c r="C411" s="1"/>
    </row>
    <row r="412" spans="3:3" ht="12.75" customHeight="1" x14ac:dyDescent="0.2">
      <c r="C412" s="1"/>
    </row>
    <row r="413" spans="3:3" ht="12.75" customHeight="1" x14ac:dyDescent="0.2">
      <c r="C413" s="1"/>
    </row>
    <row r="414" spans="3:3" ht="12.75" customHeight="1" x14ac:dyDescent="0.2">
      <c r="C414" s="1"/>
    </row>
    <row r="415" spans="3:3" ht="12.75" customHeight="1" x14ac:dyDescent="0.2">
      <c r="C415" s="1"/>
    </row>
    <row r="416" spans="3:3" ht="12.75" customHeight="1" x14ac:dyDescent="0.2">
      <c r="C416" s="1"/>
    </row>
    <row r="417" spans="3:3" ht="12.75" customHeight="1" x14ac:dyDescent="0.2">
      <c r="C417" s="1"/>
    </row>
    <row r="418" spans="3:3" ht="12.75" customHeight="1" x14ac:dyDescent="0.2">
      <c r="C418" s="1"/>
    </row>
    <row r="419" spans="3:3" ht="12.75" customHeight="1" x14ac:dyDescent="0.2">
      <c r="C419" s="1"/>
    </row>
    <row r="420" spans="3:3" ht="12.75" customHeight="1" x14ac:dyDescent="0.2">
      <c r="C420" s="1"/>
    </row>
    <row r="421" spans="3:3" ht="12.75" customHeight="1" x14ac:dyDescent="0.2">
      <c r="C421" s="1"/>
    </row>
    <row r="422" spans="3:3" ht="12.75" customHeight="1" x14ac:dyDescent="0.2">
      <c r="C422" s="1"/>
    </row>
    <row r="423" spans="3:3" ht="12.75" customHeight="1" x14ac:dyDescent="0.2">
      <c r="C423" s="1"/>
    </row>
    <row r="424" spans="3:3" ht="12.75" customHeight="1" x14ac:dyDescent="0.2">
      <c r="C424" s="1"/>
    </row>
    <row r="425" spans="3:3" ht="12.75" customHeight="1" x14ac:dyDescent="0.2">
      <c r="C425" s="1"/>
    </row>
    <row r="426" spans="3:3" ht="12.75" customHeight="1" x14ac:dyDescent="0.2">
      <c r="C426" s="1"/>
    </row>
    <row r="427" spans="3:3" ht="12.75" customHeight="1" x14ac:dyDescent="0.2">
      <c r="C427" s="1"/>
    </row>
    <row r="428" spans="3:3" ht="12.75" customHeight="1" x14ac:dyDescent="0.2">
      <c r="C428" s="1"/>
    </row>
    <row r="429" spans="3:3" ht="12.75" customHeight="1" x14ac:dyDescent="0.2">
      <c r="C429" s="1"/>
    </row>
    <row r="430" spans="3:3" ht="12.75" customHeight="1" x14ac:dyDescent="0.2">
      <c r="C430" s="1"/>
    </row>
    <row r="431" spans="3:3" ht="12.75" customHeight="1" x14ac:dyDescent="0.2">
      <c r="C431" s="1"/>
    </row>
    <row r="432" spans="3:3" ht="12.75" customHeight="1" x14ac:dyDescent="0.2">
      <c r="C432" s="1"/>
    </row>
    <row r="433" spans="3:3" ht="12.75" customHeight="1" x14ac:dyDescent="0.2">
      <c r="C433" s="1"/>
    </row>
    <row r="434" spans="3:3" ht="12.75" customHeight="1" x14ac:dyDescent="0.2">
      <c r="C434" s="1"/>
    </row>
    <row r="435" spans="3:3" ht="12.75" customHeight="1" x14ac:dyDescent="0.2">
      <c r="C435" s="1"/>
    </row>
    <row r="436" spans="3:3" ht="12.75" customHeight="1" x14ac:dyDescent="0.2">
      <c r="C436" s="1"/>
    </row>
    <row r="437" spans="3:3" ht="12.75" customHeight="1" x14ac:dyDescent="0.2">
      <c r="C437" s="1"/>
    </row>
    <row r="438" spans="3:3" ht="12.75" customHeight="1" x14ac:dyDescent="0.2">
      <c r="C438" s="1"/>
    </row>
    <row r="439" spans="3:3" ht="12.75" customHeight="1" x14ac:dyDescent="0.2">
      <c r="C439" s="1"/>
    </row>
    <row r="440" spans="3:3" ht="12.75" customHeight="1" x14ac:dyDescent="0.2">
      <c r="C440" s="1"/>
    </row>
    <row r="441" spans="3:3" ht="12.75" customHeight="1" x14ac:dyDescent="0.2">
      <c r="C441" s="1"/>
    </row>
    <row r="442" spans="3:3" ht="12.75" customHeight="1" x14ac:dyDescent="0.2">
      <c r="C442" s="1"/>
    </row>
    <row r="443" spans="3:3" ht="12.75" customHeight="1" x14ac:dyDescent="0.2">
      <c r="C443" s="1"/>
    </row>
    <row r="444" spans="3:3" ht="12.75" customHeight="1" x14ac:dyDescent="0.2">
      <c r="C444" s="1"/>
    </row>
    <row r="445" spans="3:3" ht="12.75" customHeight="1" x14ac:dyDescent="0.2">
      <c r="C445" s="1"/>
    </row>
    <row r="446" spans="3:3" ht="12.75" customHeight="1" x14ac:dyDescent="0.2">
      <c r="C446" s="1"/>
    </row>
    <row r="447" spans="3:3" ht="12.75" customHeight="1" x14ac:dyDescent="0.2">
      <c r="C447" s="1"/>
    </row>
    <row r="448" spans="3:3" ht="12.75" customHeight="1" x14ac:dyDescent="0.2">
      <c r="C448" s="1"/>
    </row>
    <row r="449" spans="3:3" ht="12.75" customHeight="1" x14ac:dyDescent="0.2">
      <c r="C449" s="1"/>
    </row>
    <row r="450" spans="3:3" ht="12.75" customHeight="1" x14ac:dyDescent="0.2">
      <c r="C450" s="1"/>
    </row>
    <row r="451" spans="3:3" ht="12.75" customHeight="1" x14ac:dyDescent="0.2">
      <c r="C451" s="1"/>
    </row>
    <row r="452" spans="3:3" ht="12.75" customHeight="1" x14ac:dyDescent="0.2">
      <c r="C452" s="1"/>
    </row>
    <row r="453" spans="3:3" ht="12.75" customHeight="1" x14ac:dyDescent="0.2">
      <c r="C453" s="1"/>
    </row>
    <row r="454" spans="3:3" ht="12.75" customHeight="1" x14ac:dyDescent="0.2">
      <c r="C454" s="1"/>
    </row>
    <row r="455" spans="3:3" ht="12.75" customHeight="1" x14ac:dyDescent="0.2">
      <c r="C455" s="1"/>
    </row>
    <row r="456" spans="3:3" ht="12.75" customHeight="1" x14ac:dyDescent="0.2">
      <c r="C456" s="1"/>
    </row>
    <row r="457" spans="3:3" ht="12.75" customHeight="1" x14ac:dyDescent="0.2">
      <c r="C457" s="1"/>
    </row>
    <row r="458" spans="3:3" ht="12.75" customHeight="1" x14ac:dyDescent="0.2">
      <c r="C458" s="1"/>
    </row>
    <row r="459" spans="3:3" ht="12.75" customHeight="1" x14ac:dyDescent="0.2">
      <c r="C459" s="1"/>
    </row>
    <row r="460" spans="3:3" ht="12.75" customHeight="1" x14ac:dyDescent="0.2">
      <c r="C460" s="1"/>
    </row>
    <row r="461" spans="3:3" ht="12.75" customHeight="1" x14ac:dyDescent="0.2">
      <c r="C461" s="1"/>
    </row>
    <row r="462" spans="3:3" ht="12.75" customHeight="1" x14ac:dyDescent="0.2">
      <c r="C462" s="1"/>
    </row>
    <row r="463" spans="3:3" ht="12.75" customHeight="1" x14ac:dyDescent="0.2">
      <c r="C463" s="1"/>
    </row>
    <row r="464" spans="3:3" ht="12.75" customHeight="1" x14ac:dyDescent="0.2">
      <c r="C464" s="1"/>
    </row>
    <row r="465" spans="3:3" ht="12.75" customHeight="1" x14ac:dyDescent="0.2">
      <c r="C465" s="1"/>
    </row>
    <row r="466" spans="3:3" ht="12.75" customHeight="1" x14ac:dyDescent="0.2">
      <c r="C466" s="1"/>
    </row>
    <row r="467" spans="3:3" ht="12.75" customHeight="1" x14ac:dyDescent="0.2">
      <c r="C467" s="1"/>
    </row>
    <row r="468" spans="3:3" ht="12.75" customHeight="1" x14ac:dyDescent="0.2">
      <c r="C468" s="1"/>
    </row>
    <row r="469" spans="3:3" ht="12.75" customHeight="1" x14ac:dyDescent="0.2">
      <c r="C469" s="1"/>
    </row>
    <row r="470" spans="3:3" ht="12.75" customHeight="1" x14ac:dyDescent="0.2">
      <c r="C470" s="1"/>
    </row>
    <row r="471" spans="3:3" ht="12.75" customHeight="1" x14ac:dyDescent="0.2">
      <c r="C471" s="1"/>
    </row>
    <row r="472" spans="3:3" ht="12.75" customHeight="1" x14ac:dyDescent="0.2">
      <c r="C472" s="1"/>
    </row>
    <row r="473" spans="3:3" ht="12.75" customHeight="1" x14ac:dyDescent="0.2">
      <c r="C473" s="1"/>
    </row>
    <row r="474" spans="3:3" ht="12.75" customHeight="1" x14ac:dyDescent="0.2">
      <c r="C474" s="1"/>
    </row>
    <row r="475" spans="3:3" ht="12.75" customHeight="1" x14ac:dyDescent="0.2">
      <c r="C475" s="1"/>
    </row>
    <row r="476" spans="3:3" ht="12.75" customHeight="1" x14ac:dyDescent="0.2">
      <c r="C476" s="1"/>
    </row>
    <row r="477" spans="3:3" ht="12.75" customHeight="1" x14ac:dyDescent="0.2">
      <c r="C477" s="1"/>
    </row>
    <row r="478" spans="3:3" ht="12.75" customHeight="1" x14ac:dyDescent="0.2">
      <c r="C478" s="1"/>
    </row>
    <row r="479" spans="3:3" ht="12.75" customHeight="1" x14ac:dyDescent="0.2">
      <c r="C479" s="1"/>
    </row>
    <row r="480" spans="3:3" ht="12.75" customHeight="1" x14ac:dyDescent="0.2">
      <c r="C480" s="1"/>
    </row>
    <row r="481" spans="3:3" ht="12.75" customHeight="1" x14ac:dyDescent="0.2">
      <c r="C481" s="1"/>
    </row>
    <row r="482" spans="3:3" ht="12.75" customHeight="1" x14ac:dyDescent="0.2">
      <c r="C482" s="1"/>
    </row>
    <row r="483" spans="3:3" ht="12.75" customHeight="1" x14ac:dyDescent="0.2">
      <c r="C483" s="1"/>
    </row>
    <row r="484" spans="3:3" ht="12.75" customHeight="1" x14ac:dyDescent="0.2">
      <c r="C484" s="1"/>
    </row>
    <row r="485" spans="3:3" ht="12.75" customHeight="1" x14ac:dyDescent="0.2">
      <c r="C485" s="1"/>
    </row>
    <row r="486" spans="3:3" ht="12.75" customHeight="1" x14ac:dyDescent="0.2">
      <c r="C486" s="1"/>
    </row>
    <row r="487" spans="3:3" ht="12.75" customHeight="1" x14ac:dyDescent="0.2">
      <c r="C487" s="1"/>
    </row>
    <row r="488" spans="3:3" ht="12.75" customHeight="1" x14ac:dyDescent="0.2">
      <c r="C488" s="1"/>
    </row>
    <row r="489" spans="3:3" ht="12.75" customHeight="1" x14ac:dyDescent="0.2">
      <c r="C489" s="1"/>
    </row>
    <row r="490" spans="3:3" ht="12.75" customHeight="1" x14ac:dyDescent="0.2">
      <c r="C490" s="1"/>
    </row>
    <row r="491" spans="3:3" ht="12.75" customHeight="1" x14ac:dyDescent="0.2">
      <c r="C491" s="1"/>
    </row>
    <row r="492" spans="3:3" ht="12.75" customHeight="1" x14ac:dyDescent="0.2">
      <c r="C492" s="1"/>
    </row>
    <row r="493" spans="3:3" ht="12.75" customHeight="1" x14ac:dyDescent="0.2">
      <c r="C493" s="1"/>
    </row>
    <row r="494" spans="3:3" ht="12.75" customHeight="1" x14ac:dyDescent="0.2">
      <c r="C494" s="1"/>
    </row>
    <row r="495" spans="3:3" ht="12.75" customHeight="1" x14ac:dyDescent="0.2">
      <c r="C495" s="1"/>
    </row>
    <row r="496" spans="3:3" ht="12.75" customHeight="1" x14ac:dyDescent="0.2">
      <c r="C496" s="1"/>
    </row>
    <row r="497" spans="3:3" ht="12.75" customHeight="1" x14ac:dyDescent="0.2">
      <c r="C497" s="1"/>
    </row>
    <row r="498" spans="3:3" ht="12.75" customHeight="1" x14ac:dyDescent="0.2">
      <c r="C498" s="1"/>
    </row>
    <row r="499" spans="3:3" ht="12.75" customHeight="1" x14ac:dyDescent="0.2">
      <c r="C499" s="1"/>
    </row>
    <row r="500" spans="3:3" ht="12.75" customHeight="1" x14ac:dyDescent="0.2">
      <c r="C500" s="1"/>
    </row>
    <row r="501" spans="3:3" ht="12.75" customHeight="1" x14ac:dyDescent="0.2">
      <c r="C501" s="1"/>
    </row>
    <row r="502" spans="3:3" ht="12.75" customHeight="1" x14ac:dyDescent="0.2">
      <c r="C502" s="1"/>
    </row>
    <row r="503" spans="3:3" ht="12.75" customHeight="1" x14ac:dyDescent="0.2">
      <c r="C503" s="1"/>
    </row>
    <row r="504" spans="3:3" ht="12.75" customHeight="1" x14ac:dyDescent="0.2">
      <c r="C504" s="1"/>
    </row>
    <row r="505" spans="3:3" ht="12.75" customHeight="1" x14ac:dyDescent="0.2">
      <c r="C505" s="1"/>
    </row>
    <row r="506" spans="3:3" ht="12.75" customHeight="1" x14ac:dyDescent="0.2">
      <c r="C506" s="1"/>
    </row>
    <row r="507" spans="3:3" ht="12.75" customHeight="1" x14ac:dyDescent="0.2">
      <c r="C507" s="1"/>
    </row>
    <row r="508" spans="3:3" ht="12.75" customHeight="1" x14ac:dyDescent="0.2">
      <c r="C508" s="1"/>
    </row>
    <row r="509" spans="3:3" ht="12.75" customHeight="1" x14ac:dyDescent="0.2">
      <c r="C509" s="1"/>
    </row>
    <row r="510" spans="3:3" ht="12.75" customHeight="1" x14ac:dyDescent="0.2">
      <c r="C510" s="1"/>
    </row>
    <row r="511" spans="3:3" ht="12.75" customHeight="1" x14ac:dyDescent="0.2">
      <c r="C511" s="1"/>
    </row>
    <row r="512" spans="3:3" ht="12.75" customHeight="1" x14ac:dyDescent="0.2">
      <c r="C512" s="1"/>
    </row>
    <row r="513" spans="3:3" ht="12.75" customHeight="1" x14ac:dyDescent="0.2">
      <c r="C513" s="1"/>
    </row>
    <row r="514" spans="3:3" ht="12.75" customHeight="1" x14ac:dyDescent="0.2">
      <c r="C514" s="1"/>
    </row>
    <row r="515" spans="3:3" ht="12.75" customHeight="1" x14ac:dyDescent="0.2">
      <c r="C515" s="1"/>
    </row>
    <row r="516" spans="3:3" ht="12.75" customHeight="1" x14ac:dyDescent="0.2">
      <c r="C516" s="1"/>
    </row>
    <row r="517" spans="3:3" ht="12.75" customHeight="1" x14ac:dyDescent="0.2">
      <c r="C517" s="1"/>
    </row>
    <row r="518" spans="3:3" ht="12.75" customHeight="1" x14ac:dyDescent="0.2">
      <c r="C518" s="1"/>
    </row>
    <row r="519" spans="3:3" ht="12.75" customHeight="1" x14ac:dyDescent="0.2">
      <c r="C519" s="1"/>
    </row>
    <row r="520" spans="3:3" ht="12.75" customHeight="1" x14ac:dyDescent="0.2">
      <c r="C520" s="1"/>
    </row>
    <row r="521" spans="3:3" ht="12.75" customHeight="1" x14ac:dyDescent="0.2">
      <c r="C521" s="1"/>
    </row>
    <row r="522" spans="3:3" ht="12.75" customHeight="1" x14ac:dyDescent="0.2">
      <c r="C522" s="1"/>
    </row>
    <row r="523" spans="3:3" ht="12.75" customHeight="1" x14ac:dyDescent="0.2">
      <c r="C523" s="1"/>
    </row>
    <row r="524" spans="3:3" ht="12.75" customHeight="1" x14ac:dyDescent="0.2">
      <c r="C524" s="1"/>
    </row>
    <row r="525" spans="3:3" ht="12.75" customHeight="1" x14ac:dyDescent="0.2">
      <c r="C525" s="1"/>
    </row>
    <row r="526" spans="3:3" ht="12.75" customHeight="1" x14ac:dyDescent="0.2">
      <c r="C526" s="1"/>
    </row>
    <row r="527" spans="3:3" ht="12.75" customHeight="1" x14ac:dyDescent="0.2">
      <c r="C527" s="1"/>
    </row>
    <row r="528" spans="3:3" ht="12.75" customHeight="1" x14ac:dyDescent="0.2">
      <c r="C528" s="1"/>
    </row>
    <row r="529" spans="3:3" ht="12.75" customHeight="1" x14ac:dyDescent="0.2">
      <c r="C529" s="1"/>
    </row>
    <row r="530" spans="3:3" ht="12.75" customHeight="1" x14ac:dyDescent="0.2">
      <c r="C530" s="1"/>
    </row>
    <row r="531" spans="3:3" ht="12.75" customHeight="1" x14ac:dyDescent="0.2">
      <c r="C531" s="1"/>
    </row>
    <row r="532" spans="3:3" ht="12.75" customHeight="1" x14ac:dyDescent="0.2">
      <c r="C532" s="1"/>
    </row>
    <row r="533" spans="3:3" ht="12.75" customHeight="1" x14ac:dyDescent="0.2">
      <c r="C533" s="1"/>
    </row>
    <row r="534" spans="3:3" ht="12.75" customHeight="1" x14ac:dyDescent="0.2">
      <c r="C534" s="1"/>
    </row>
    <row r="535" spans="3:3" ht="12.75" customHeight="1" x14ac:dyDescent="0.2">
      <c r="C535" s="1"/>
    </row>
    <row r="536" spans="3:3" ht="12.75" customHeight="1" x14ac:dyDescent="0.2">
      <c r="C536" s="1"/>
    </row>
    <row r="537" spans="3:3" ht="12.75" customHeight="1" x14ac:dyDescent="0.2">
      <c r="C537" s="1"/>
    </row>
    <row r="538" spans="3:3" ht="12.75" customHeight="1" x14ac:dyDescent="0.2">
      <c r="C538" s="1"/>
    </row>
    <row r="539" spans="3:3" ht="12.75" customHeight="1" x14ac:dyDescent="0.2">
      <c r="C539" s="1"/>
    </row>
    <row r="540" spans="3:3" ht="12.75" customHeight="1" x14ac:dyDescent="0.2">
      <c r="C540" s="1"/>
    </row>
    <row r="541" spans="3:3" ht="12.75" customHeight="1" x14ac:dyDescent="0.2">
      <c r="C541" s="1"/>
    </row>
    <row r="542" spans="3:3" ht="12.75" customHeight="1" x14ac:dyDescent="0.2">
      <c r="C542" s="1"/>
    </row>
    <row r="543" spans="3:3" ht="12.75" customHeight="1" x14ac:dyDescent="0.2">
      <c r="C543" s="1"/>
    </row>
    <row r="544" spans="3:3" ht="12.75" customHeight="1" x14ac:dyDescent="0.2">
      <c r="C544" s="1"/>
    </row>
    <row r="545" spans="3:3" ht="12.75" customHeight="1" x14ac:dyDescent="0.2">
      <c r="C545" s="1"/>
    </row>
    <row r="546" spans="3:3" ht="12.75" customHeight="1" x14ac:dyDescent="0.2">
      <c r="C546" s="1"/>
    </row>
    <row r="547" spans="3:3" ht="12.75" customHeight="1" x14ac:dyDescent="0.2">
      <c r="C547" s="1"/>
    </row>
    <row r="548" spans="3:3" ht="12.75" customHeight="1" x14ac:dyDescent="0.2">
      <c r="C548" s="1"/>
    </row>
    <row r="549" spans="3:3" ht="12.75" customHeight="1" x14ac:dyDescent="0.2">
      <c r="C549" s="1"/>
    </row>
    <row r="550" spans="3:3" ht="12.75" customHeight="1" x14ac:dyDescent="0.2">
      <c r="C550" s="1"/>
    </row>
    <row r="551" spans="3:3" ht="12.75" customHeight="1" x14ac:dyDescent="0.2">
      <c r="C551" s="1"/>
    </row>
    <row r="552" spans="3:3" ht="12.75" customHeight="1" x14ac:dyDescent="0.2">
      <c r="C552" s="1"/>
    </row>
    <row r="553" spans="3:3" ht="12.75" customHeight="1" x14ac:dyDescent="0.2">
      <c r="C553" s="1"/>
    </row>
    <row r="554" spans="3:3" ht="12.75" customHeight="1" x14ac:dyDescent="0.2">
      <c r="C554" s="1"/>
    </row>
    <row r="555" spans="3:3" ht="12.75" customHeight="1" x14ac:dyDescent="0.2">
      <c r="C555" s="1"/>
    </row>
    <row r="556" spans="3:3" ht="12.75" customHeight="1" x14ac:dyDescent="0.2">
      <c r="C556" s="1"/>
    </row>
    <row r="557" spans="3:3" ht="12.75" customHeight="1" x14ac:dyDescent="0.2">
      <c r="C557" s="1"/>
    </row>
    <row r="558" spans="3:3" ht="12.75" customHeight="1" x14ac:dyDescent="0.2">
      <c r="C558" s="1"/>
    </row>
    <row r="559" spans="3:3" ht="12.75" customHeight="1" x14ac:dyDescent="0.2">
      <c r="C559" s="1"/>
    </row>
    <row r="560" spans="3:3" ht="12.75" customHeight="1" x14ac:dyDescent="0.2">
      <c r="C560" s="1"/>
    </row>
    <row r="561" spans="3:3" ht="12.75" customHeight="1" x14ac:dyDescent="0.2">
      <c r="C561" s="1"/>
    </row>
    <row r="562" spans="3:3" ht="12.75" customHeight="1" x14ac:dyDescent="0.2">
      <c r="C562" s="1"/>
    </row>
    <row r="563" spans="3:3" ht="12.75" customHeight="1" x14ac:dyDescent="0.2">
      <c r="C563" s="1"/>
    </row>
    <row r="564" spans="3:3" ht="12.75" customHeight="1" x14ac:dyDescent="0.2">
      <c r="C564" s="1"/>
    </row>
    <row r="565" spans="3:3" ht="12.75" customHeight="1" x14ac:dyDescent="0.2">
      <c r="C565" s="1"/>
    </row>
    <row r="566" spans="3:3" ht="12.75" customHeight="1" x14ac:dyDescent="0.2">
      <c r="C566" s="1"/>
    </row>
    <row r="567" spans="3:3" ht="12.75" customHeight="1" x14ac:dyDescent="0.2">
      <c r="C567" s="1"/>
    </row>
    <row r="568" spans="3:3" ht="12.75" customHeight="1" x14ac:dyDescent="0.2">
      <c r="C568" s="1"/>
    </row>
    <row r="569" spans="3:3" ht="12.75" customHeight="1" x14ac:dyDescent="0.2">
      <c r="C569" s="1"/>
    </row>
    <row r="570" spans="3:3" ht="12.75" customHeight="1" x14ac:dyDescent="0.2">
      <c r="C570" s="1"/>
    </row>
    <row r="571" spans="3:3" ht="12.75" customHeight="1" x14ac:dyDescent="0.2">
      <c r="C571" s="1"/>
    </row>
    <row r="572" spans="3:3" ht="12.75" customHeight="1" x14ac:dyDescent="0.2">
      <c r="C572" s="1"/>
    </row>
    <row r="573" spans="3:3" ht="12.75" customHeight="1" x14ac:dyDescent="0.2">
      <c r="C573" s="1"/>
    </row>
    <row r="574" spans="3:3" ht="12.75" customHeight="1" x14ac:dyDescent="0.2">
      <c r="C574" s="1"/>
    </row>
    <row r="575" spans="3:3" ht="12.75" customHeight="1" x14ac:dyDescent="0.2">
      <c r="C575" s="1"/>
    </row>
    <row r="576" spans="3:3" ht="12.75" customHeight="1" x14ac:dyDescent="0.2">
      <c r="C576" s="1"/>
    </row>
    <row r="577" spans="3:3" ht="12.75" customHeight="1" x14ac:dyDescent="0.2">
      <c r="C577" s="1"/>
    </row>
    <row r="578" spans="3:3" ht="12.75" customHeight="1" x14ac:dyDescent="0.2">
      <c r="C578" s="1"/>
    </row>
    <row r="579" spans="3:3" ht="12.75" customHeight="1" x14ac:dyDescent="0.2">
      <c r="C579" s="1"/>
    </row>
    <row r="580" spans="3:3" ht="12.75" customHeight="1" x14ac:dyDescent="0.2">
      <c r="C580" s="1"/>
    </row>
    <row r="581" spans="3:3" ht="12.75" customHeight="1" x14ac:dyDescent="0.2">
      <c r="C581" s="1"/>
    </row>
    <row r="582" spans="3:3" ht="12.75" customHeight="1" x14ac:dyDescent="0.2">
      <c r="C582" s="1"/>
    </row>
    <row r="583" spans="3:3" ht="12.75" customHeight="1" x14ac:dyDescent="0.2">
      <c r="C583" s="1"/>
    </row>
    <row r="584" spans="3:3" ht="12.75" customHeight="1" x14ac:dyDescent="0.2">
      <c r="C584" s="1"/>
    </row>
    <row r="585" spans="3:3" ht="12.75" customHeight="1" x14ac:dyDescent="0.2">
      <c r="C585" s="1"/>
    </row>
    <row r="586" spans="3:3" ht="12.75" customHeight="1" x14ac:dyDescent="0.2">
      <c r="C586" s="1"/>
    </row>
    <row r="587" spans="3:3" ht="12.75" customHeight="1" x14ac:dyDescent="0.2">
      <c r="C587" s="1"/>
    </row>
    <row r="588" spans="3:3" ht="12.75" customHeight="1" x14ac:dyDescent="0.2">
      <c r="C588" s="1"/>
    </row>
    <row r="589" spans="3:3" ht="12.75" customHeight="1" x14ac:dyDescent="0.2">
      <c r="C589" s="1"/>
    </row>
    <row r="590" spans="3:3" ht="12.75" customHeight="1" x14ac:dyDescent="0.2">
      <c r="C590" s="1"/>
    </row>
    <row r="591" spans="3:3" ht="12.75" customHeight="1" x14ac:dyDescent="0.2">
      <c r="C591" s="1"/>
    </row>
    <row r="592" spans="3:3" ht="12.75" customHeight="1" x14ac:dyDescent="0.2">
      <c r="C592" s="1"/>
    </row>
    <row r="593" spans="3:3" ht="12.75" customHeight="1" x14ac:dyDescent="0.2">
      <c r="C593" s="1"/>
    </row>
    <row r="594" spans="3:3" ht="12.75" customHeight="1" x14ac:dyDescent="0.2">
      <c r="C594" s="1"/>
    </row>
    <row r="595" spans="3:3" ht="12.75" customHeight="1" x14ac:dyDescent="0.2">
      <c r="C595" s="1"/>
    </row>
    <row r="596" spans="3:3" ht="12.75" customHeight="1" x14ac:dyDescent="0.2">
      <c r="C596" s="1"/>
    </row>
    <row r="597" spans="3:3" ht="12.75" customHeight="1" x14ac:dyDescent="0.2">
      <c r="C597" s="1"/>
    </row>
    <row r="598" spans="3:3" ht="12.75" customHeight="1" x14ac:dyDescent="0.2">
      <c r="C598" s="1"/>
    </row>
    <row r="599" spans="3:3" ht="12.75" customHeight="1" x14ac:dyDescent="0.2">
      <c r="C599" s="1"/>
    </row>
    <row r="600" spans="3:3" ht="12.75" customHeight="1" x14ac:dyDescent="0.2">
      <c r="C600" s="1"/>
    </row>
    <row r="601" spans="3:3" ht="12.75" customHeight="1" x14ac:dyDescent="0.2">
      <c r="C601" s="1"/>
    </row>
    <row r="602" spans="3:3" ht="12.75" customHeight="1" x14ac:dyDescent="0.2">
      <c r="C602" s="1"/>
    </row>
    <row r="603" spans="3:3" ht="12.75" customHeight="1" x14ac:dyDescent="0.2">
      <c r="C603" s="1"/>
    </row>
    <row r="604" spans="3:3" ht="12.75" customHeight="1" x14ac:dyDescent="0.2">
      <c r="C604" s="1"/>
    </row>
    <row r="605" spans="3:3" ht="12.75" customHeight="1" x14ac:dyDescent="0.2">
      <c r="C605" s="1"/>
    </row>
    <row r="606" spans="3:3" ht="12.75" customHeight="1" x14ac:dyDescent="0.2">
      <c r="C606" s="1"/>
    </row>
    <row r="607" spans="3:3" ht="12.75" customHeight="1" x14ac:dyDescent="0.2">
      <c r="C607" s="1"/>
    </row>
    <row r="608" spans="3:3" ht="12.75" customHeight="1" x14ac:dyDescent="0.2">
      <c r="C608" s="1"/>
    </row>
    <row r="609" spans="3:3" ht="12.75" customHeight="1" x14ac:dyDescent="0.2">
      <c r="C609" s="1"/>
    </row>
    <row r="610" spans="3:3" ht="12.75" customHeight="1" x14ac:dyDescent="0.2">
      <c r="C610" s="1"/>
    </row>
    <row r="611" spans="3:3" ht="12.75" customHeight="1" x14ac:dyDescent="0.2">
      <c r="C611" s="1"/>
    </row>
    <row r="612" spans="3:3" ht="12.75" customHeight="1" x14ac:dyDescent="0.2">
      <c r="C612" s="1"/>
    </row>
    <row r="613" spans="3:3" ht="12.75" customHeight="1" x14ac:dyDescent="0.2">
      <c r="C613" s="1"/>
    </row>
    <row r="614" spans="3:3" ht="12.75" customHeight="1" x14ac:dyDescent="0.2">
      <c r="C614" s="1"/>
    </row>
    <row r="615" spans="3:3" ht="12.75" customHeight="1" x14ac:dyDescent="0.2">
      <c r="C615" s="1"/>
    </row>
    <row r="616" spans="3:3" ht="12.75" customHeight="1" x14ac:dyDescent="0.2">
      <c r="C616" s="1"/>
    </row>
    <row r="617" spans="3:3" ht="12.75" customHeight="1" x14ac:dyDescent="0.2">
      <c r="C617" s="1"/>
    </row>
    <row r="618" spans="3:3" ht="12.75" customHeight="1" x14ac:dyDescent="0.2">
      <c r="C618" s="1"/>
    </row>
    <row r="619" spans="3:3" ht="12.75" customHeight="1" x14ac:dyDescent="0.2">
      <c r="C619" s="1"/>
    </row>
    <row r="620" spans="3:3" ht="12.75" customHeight="1" x14ac:dyDescent="0.2">
      <c r="C620" s="1"/>
    </row>
    <row r="621" spans="3:3" ht="12.75" customHeight="1" x14ac:dyDescent="0.2">
      <c r="C621" s="1"/>
    </row>
    <row r="622" spans="3:3" ht="12.75" customHeight="1" x14ac:dyDescent="0.2">
      <c r="C622" s="1"/>
    </row>
    <row r="623" spans="3:3" ht="12.75" customHeight="1" x14ac:dyDescent="0.2">
      <c r="C623" s="1"/>
    </row>
    <row r="624" spans="3:3" ht="12.75" customHeight="1" x14ac:dyDescent="0.2">
      <c r="C624" s="1"/>
    </row>
    <row r="625" spans="3:3" ht="12.75" customHeight="1" x14ac:dyDescent="0.2">
      <c r="C625" s="1"/>
    </row>
    <row r="626" spans="3:3" ht="12.75" customHeight="1" x14ac:dyDescent="0.2">
      <c r="C626" s="1"/>
    </row>
    <row r="627" spans="3:3" ht="12.75" customHeight="1" x14ac:dyDescent="0.2">
      <c r="C627" s="1"/>
    </row>
    <row r="628" spans="3:3" ht="12.75" customHeight="1" x14ac:dyDescent="0.2">
      <c r="C628" s="1"/>
    </row>
    <row r="629" spans="3:3" ht="12.75" customHeight="1" x14ac:dyDescent="0.2">
      <c r="C629" s="1"/>
    </row>
    <row r="630" spans="3:3" ht="12.75" customHeight="1" x14ac:dyDescent="0.2">
      <c r="C630" s="1"/>
    </row>
    <row r="631" spans="3:3" ht="12.75" customHeight="1" x14ac:dyDescent="0.2">
      <c r="C631" s="1"/>
    </row>
    <row r="632" spans="3:3" ht="12.75" customHeight="1" x14ac:dyDescent="0.2">
      <c r="C632" s="1"/>
    </row>
    <row r="633" spans="3:3" ht="12.75" customHeight="1" x14ac:dyDescent="0.2">
      <c r="C633" s="1"/>
    </row>
    <row r="634" spans="3:3" ht="12.75" customHeight="1" x14ac:dyDescent="0.2">
      <c r="C634" s="1"/>
    </row>
    <row r="635" spans="3:3" ht="12.75" customHeight="1" x14ac:dyDescent="0.2">
      <c r="C635" s="1"/>
    </row>
    <row r="636" spans="3:3" ht="12.75" customHeight="1" x14ac:dyDescent="0.2">
      <c r="C636" s="1"/>
    </row>
    <row r="637" spans="3:3" ht="12.75" customHeight="1" x14ac:dyDescent="0.2">
      <c r="C637" s="1"/>
    </row>
    <row r="638" spans="3:3" ht="12.75" customHeight="1" x14ac:dyDescent="0.2">
      <c r="C638" s="1"/>
    </row>
    <row r="639" spans="3:3" ht="12.75" customHeight="1" x14ac:dyDescent="0.2">
      <c r="C639" s="1"/>
    </row>
    <row r="640" spans="3:3" ht="12.75" customHeight="1" x14ac:dyDescent="0.2">
      <c r="C640" s="1"/>
    </row>
    <row r="641" spans="3:3" ht="12.75" customHeight="1" x14ac:dyDescent="0.2">
      <c r="C641" s="1"/>
    </row>
    <row r="642" spans="3:3" ht="12.75" customHeight="1" x14ac:dyDescent="0.2">
      <c r="C642" s="1"/>
    </row>
    <row r="643" spans="3:3" ht="12.75" customHeight="1" x14ac:dyDescent="0.2">
      <c r="C643" s="1"/>
    </row>
    <row r="644" spans="3:3" ht="12.75" customHeight="1" x14ac:dyDescent="0.2">
      <c r="C644" s="1"/>
    </row>
    <row r="645" spans="3:3" ht="12.75" customHeight="1" x14ac:dyDescent="0.2">
      <c r="C645" s="1"/>
    </row>
    <row r="646" spans="3:3" ht="12.75" customHeight="1" x14ac:dyDescent="0.2">
      <c r="C646" s="1"/>
    </row>
    <row r="647" spans="3:3" ht="12.75" customHeight="1" x14ac:dyDescent="0.2">
      <c r="C647" s="1"/>
    </row>
    <row r="648" spans="3:3" ht="12.75" customHeight="1" x14ac:dyDescent="0.2">
      <c r="C648" s="1"/>
    </row>
    <row r="649" spans="3:3" ht="12.75" customHeight="1" x14ac:dyDescent="0.2">
      <c r="C649" s="1"/>
    </row>
    <row r="650" spans="3:3" ht="12.75" customHeight="1" x14ac:dyDescent="0.2">
      <c r="C650" s="1"/>
    </row>
    <row r="651" spans="3:3" ht="12.75" customHeight="1" x14ac:dyDescent="0.2">
      <c r="C651" s="1"/>
    </row>
    <row r="652" spans="3:3" ht="12.75" customHeight="1" x14ac:dyDescent="0.2">
      <c r="C652" s="1"/>
    </row>
    <row r="653" spans="3:3" ht="12.75" customHeight="1" x14ac:dyDescent="0.2">
      <c r="C653" s="1"/>
    </row>
    <row r="654" spans="3:3" ht="12.75" customHeight="1" x14ac:dyDescent="0.2">
      <c r="C654" s="1"/>
    </row>
    <row r="655" spans="3:3" ht="12.75" customHeight="1" x14ac:dyDescent="0.2">
      <c r="C655" s="1"/>
    </row>
    <row r="656" spans="3:3" ht="12.75" customHeight="1" x14ac:dyDescent="0.2">
      <c r="C656" s="1"/>
    </row>
    <row r="657" spans="3:3" ht="12.75" customHeight="1" x14ac:dyDescent="0.2">
      <c r="C657" s="1"/>
    </row>
    <row r="658" spans="3:3" ht="12.75" customHeight="1" x14ac:dyDescent="0.2">
      <c r="C658" s="1"/>
    </row>
    <row r="659" spans="3:3" ht="12.75" customHeight="1" x14ac:dyDescent="0.2">
      <c r="C659" s="1"/>
    </row>
    <row r="660" spans="3:3" ht="12.75" customHeight="1" x14ac:dyDescent="0.2">
      <c r="C660" s="1"/>
    </row>
    <row r="661" spans="3:3" ht="12.75" customHeight="1" x14ac:dyDescent="0.2">
      <c r="C661" s="1"/>
    </row>
    <row r="662" spans="3:3" ht="12.75" customHeight="1" x14ac:dyDescent="0.2">
      <c r="C662" s="1"/>
    </row>
    <row r="663" spans="3:3" ht="12.75" customHeight="1" x14ac:dyDescent="0.2">
      <c r="C663" s="1"/>
    </row>
    <row r="664" spans="3:3" ht="12.75" customHeight="1" x14ac:dyDescent="0.2">
      <c r="C664" s="1"/>
    </row>
    <row r="665" spans="3:3" ht="12.75" customHeight="1" x14ac:dyDescent="0.2">
      <c r="C665" s="1"/>
    </row>
    <row r="666" spans="3:3" ht="12.75" customHeight="1" x14ac:dyDescent="0.2">
      <c r="C666" s="1"/>
    </row>
    <row r="667" spans="3:3" ht="12.75" customHeight="1" x14ac:dyDescent="0.2">
      <c r="C667" s="1"/>
    </row>
    <row r="668" spans="3:3" ht="12.75" customHeight="1" x14ac:dyDescent="0.2">
      <c r="C668" s="1"/>
    </row>
    <row r="669" spans="3:3" ht="12.75" customHeight="1" x14ac:dyDescent="0.2">
      <c r="C669" s="1"/>
    </row>
    <row r="670" spans="3:3" ht="12.75" customHeight="1" x14ac:dyDescent="0.2">
      <c r="C670" s="1"/>
    </row>
    <row r="671" spans="3:3" ht="12.75" customHeight="1" x14ac:dyDescent="0.2">
      <c r="C671" s="1"/>
    </row>
    <row r="672" spans="3:3" ht="12.75" customHeight="1" x14ac:dyDescent="0.2">
      <c r="C672" s="1"/>
    </row>
    <row r="673" spans="3:3" ht="12.75" customHeight="1" x14ac:dyDescent="0.2">
      <c r="C673" s="1"/>
    </row>
    <row r="674" spans="3:3" ht="12.75" customHeight="1" x14ac:dyDescent="0.2">
      <c r="C674" s="1"/>
    </row>
    <row r="675" spans="3:3" ht="12.75" customHeight="1" x14ac:dyDescent="0.2">
      <c r="C675" s="1"/>
    </row>
    <row r="676" spans="3:3" ht="12.75" customHeight="1" x14ac:dyDescent="0.2">
      <c r="C676" s="1"/>
    </row>
    <row r="677" spans="3:3" ht="12.75" customHeight="1" x14ac:dyDescent="0.2">
      <c r="C677" s="1"/>
    </row>
    <row r="678" spans="3:3" ht="12.75" customHeight="1" x14ac:dyDescent="0.2">
      <c r="C678" s="1"/>
    </row>
    <row r="679" spans="3:3" ht="12.75" customHeight="1" x14ac:dyDescent="0.2">
      <c r="C679" s="1"/>
    </row>
    <row r="680" spans="3:3" ht="12.75" customHeight="1" x14ac:dyDescent="0.2">
      <c r="C680" s="1"/>
    </row>
    <row r="681" spans="3:3" ht="12.75" customHeight="1" x14ac:dyDescent="0.2">
      <c r="C681" s="1"/>
    </row>
    <row r="682" spans="3:3" ht="12.75" customHeight="1" x14ac:dyDescent="0.2">
      <c r="C682" s="1"/>
    </row>
    <row r="683" spans="3:3" ht="12.75" customHeight="1" x14ac:dyDescent="0.2">
      <c r="C683" s="1"/>
    </row>
    <row r="684" spans="3:3" ht="12.75" customHeight="1" x14ac:dyDescent="0.2">
      <c r="C684" s="1"/>
    </row>
    <row r="685" spans="3:3" ht="12.75" customHeight="1" x14ac:dyDescent="0.2">
      <c r="C685" s="1"/>
    </row>
    <row r="686" spans="3:3" ht="12.75" customHeight="1" x14ac:dyDescent="0.2">
      <c r="C686" s="1"/>
    </row>
    <row r="687" spans="3:3" ht="12.75" customHeight="1" x14ac:dyDescent="0.2">
      <c r="C687" s="1"/>
    </row>
    <row r="688" spans="3:3" ht="12.75" customHeight="1" x14ac:dyDescent="0.2">
      <c r="C688" s="1"/>
    </row>
    <row r="689" spans="3:3" ht="12.75" customHeight="1" x14ac:dyDescent="0.2">
      <c r="C689" s="1"/>
    </row>
    <row r="690" spans="3:3" ht="12.75" customHeight="1" x14ac:dyDescent="0.2">
      <c r="C690" s="1"/>
    </row>
    <row r="691" spans="3:3" ht="12.75" customHeight="1" x14ac:dyDescent="0.2">
      <c r="C691" s="1"/>
    </row>
    <row r="692" spans="3:3" ht="12.75" customHeight="1" x14ac:dyDescent="0.2">
      <c r="C692" s="1"/>
    </row>
    <row r="693" spans="3:3" ht="12.75" customHeight="1" x14ac:dyDescent="0.2">
      <c r="C693" s="1"/>
    </row>
    <row r="694" spans="3:3" ht="12.75" customHeight="1" x14ac:dyDescent="0.2">
      <c r="C694" s="1"/>
    </row>
    <row r="695" spans="3:3" ht="12.75" customHeight="1" x14ac:dyDescent="0.2">
      <c r="C695" s="1"/>
    </row>
    <row r="696" spans="3:3" ht="12.75" customHeight="1" x14ac:dyDescent="0.2">
      <c r="C696" s="1"/>
    </row>
    <row r="697" spans="3:3" ht="12.75" customHeight="1" x14ac:dyDescent="0.2">
      <c r="C697" s="1"/>
    </row>
    <row r="698" spans="3:3" ht="12.75" customHeight="1" x14ac:dyDescent="0.2">
      <c r="C698" s="1"/>
    </row>
    <row r="699" spans="3:3" ht="12.75" customHeight="1" x14ac:dyDescent="0.2">
      <c r="C699" s="1"/>
    </row>
    <row r="700" spans="3:3" ht="12.75" customHeight="1" x14ac:dyDescent="0.2">
      <c r="C700" s="1"/>
    </row>
    <row r="701" spans="3:3" ht="12.75" customHeight="1" x14ac:dyDescent="0.2">
      <c r="C701" s="1"/>
    </row>
    <row r="702" spans="3:3" ht="12.75" customHeight="1" x14ac:dyDescent="0.2">
      <c r="C702" s="1"/>
    </row>
    <row r="703" spans="3:3" ht="12.75" customHeight="1" x14ac:dyDescent="0.2">
      <c r="C703" s="1"/>
    </row>
    <row r="704" spans="3:3" ht="12.75" customHeight="1" x14ac:dyDescent="0.2">
      <c r="C704" s="1"/>
    </row>
    <row r="705" spans="3:3" ht="12.75" customHeight="1" x14ac:dyDescent="0.2">
      <c r="C705" s="1"/>
    </row>
    <row r="706" spans="3:3" ht="12.75" customHeight="1" x14ac:dyDescent="0.2">
      <c r="C706" s="1"/>
    </row>
    <row r="707" spans="3:3" ht="12.75" customHeight="1" x14ac:dyDescent="0.2">
      <c r="C707" s="1"/>
    </row>
    <row r="708" spans="3:3" ht="12.75" customHeight="1" x14ac:dyDescent="0.2">
      <c r="C708" s="1"/>
    </row>
    <row r="709" spans="3:3" ht="12.75" customHeight="1" x14ac:dyDescent="0.2">
      <c r="C709" s="1"/>
    </row>
    <row r="710" spans="3:3" ht="12.75" customHeight="1" x14ac:dyDescent="0.2">
      <c r="C710" s="1"/>
    </row>
    <row r="711" spans="3:3" ht="12.75" customHeight="1" x14ac:dyDescent="0.2">
      <c r="C711" s="1"/>
    </row>
    <row r="712" spans="3:3" ht="12.75" customHeight="1" x14ac:dyDescent="0.2">
      <c r="C712" s="1"/>
    </row>
    <row r="713" spans="3:3" ht="12.75" customHeight="1" x14ac:dyDescent="0.2">
      <c r="C713" s="1"/>
    </row>
    <row r="714" spans="3:3" ht="12.75" customHeight="1" x14ac:dyDescent="0.2">
      <c r="C714" s="1"/>
    </row>
    <row r="715" spans="3:3" ht="12.75" customHeight="1" x14ac:dyDescent="0.2">
      <c r="C715" s="1"/>
    </row>
    <row r="716" spans="3:3" ht="12.75" customHeight="1" x14ac:dyDescent="0.2">
      <c r="C716" s="1"/>
    </row>
    <row r="717" spans="3:3" ht="12.75" customHeight="1" x14ac:dyDescent="0.2">
      <c r="C717" s="1"/>
    </row>
    <row r="718" spans="3:3" ht="12.75" customHeight="1" x14ac:dyDescent="0.2">
      <c r="C718" s="1"/>
    </row>
    <row r="719" spans="3:3" ht="12.75" customHeight="1" x14ac:dyDescent="0.2">
      <c r="C719" s="1"/>
    </row>
    <row r="720" spans="3:3" ht="12.75" customHeight="1" x14ac:dyDescent="0.2">
      <c r="C720" s="1"/>
    </row>
    <row r="721" spans="3:3" ht="12.75" customHeight="1" x14ac:dyDescent="0.2">
      <c r="C721" s="1"/>
    </row>
    <row r="722" spans="3:3" ht="12.75" customHeight="1" x14ac:dyDescent="0.2">
      <c r="C722" s="1"/>
    </row>
    <row r="723" spans="3:3" ht="12.75" customHeight="1" x14ac:dyDescent="0.2">
      <c r="C723" s="1"/>
    </row>
    <row r="724" spans="3:3" ht="12.75" customHeight="1" x14ac:dyDescent="0.2">
      <c r="C724" s="1"/>
    </row>
    <row r="725" spans="3:3" ht="12.75" customHeight="1" x14ac:dyDescent="0.2">
      <c r="C725" s="1"/>
    </row>
    <row r="726" spans="3:3" ht="12.75" customHeight="1" x14ac:dyDescent="0.2">
      <c r="C726" s="1"/>
    </row>
    <row r="727" spans="3:3" ht="12.75" customHeight="1" x14ac:dyDescent="0.2">
      <c r="C727" s="1"/>
    </row>
    <row r="728" spans="3:3" ht="12.75" customHeight="1" x14ac:dyDescent="0.2">
      <c r="C728" s="1"/>
    </row>
    <row r="729" spans="3:3" ht="12.75" customHeight="1" x14ac:dyDescent="0.2">
      <c r="C729" s="1"/>
    </row>
    <row r="730" spans="3:3" ht="12.75" customHeight="1" x14ac:dyDescent="0.2">
      <c r="C730" s="1"/>
    </row>
    <row r="731" spans="3:3" ht="12.75" customHeight="1" x14ac:dyDescent="0.2">
      <c r="C731" s="1"/>
    </row>
    <row r="732" spans="3:3" ht="12.75" customHeight="1" x14ac:dyDescent="0.2">
      <c r="C732" s="1"/>
    </row>
    <row r="733" spans="3:3" ht="12.75" customHeight="1" x14ac:dyDescent="0.2">
      <c r="C733" s="1"/>
    </row>
    <row r="734" spans="3:3" ht="12.75" customHeight="1" x14ac:dyDescent="0.2">
      <c r="C734" s="1"/>
    </row>
    <row r="735" spans="3:3" ht="12.75" customHeight="1" x14ac:dyDescent="0.2">
      <c r="C735" s="1"/>
    </row>
    <row r="736" spans="3:3" ht="12.75" customHeight="1" x14ac:dyDescent="0.2">
      <c r="C736" s="1"/>
    </row>
    <row r="737" spans="3:3" ht="12.75" customHeight="1" x14ac:dyDescent="0.2">
      <c r="C737" s="1"/>
    </row>
    <row r="738" spans="3:3" ht="12.75" customHeight="1" x14ac:dyDescent="0.2">
      <c r="C738" s="1"/>
    </row>
    <row r="739" spans="3:3" ht="12.75" customHeight="1" x14ac:dyDescent="0.2">
      <c r="C739" s="1"/>
    </row>
    <row r="740" spans="3:3" ht="12.75" customHeight="1" x14ac:dyDescent="0.2">
      <c r="C740" s="1"/>
    </row>
    <row r="741" spans="3:3" ht="12.75" customHeight="1" x14ac:dyDescent="0.2">
      <c r="C741" s="1"/>
    </row>
    <row r="742" spans="3:3" ht="12.75" customHeight="1" x14ac:dyDescent="0.2">
      <c r="C742" s="1"/>
    </row>
    <row r="743" spans="3:3" ht="12.75" customHeight="1" x14ac:dyDescent="0.2">
      <c r="C743" s="1"/>
    </row>
    <row r="744" spans="3:3" ht="12.75" customHeight="1" x14ac:dyDescent="0.2">
      <c r="C744" s="1"/>
    </row>
    <row r="745" spans="3:3" ht="12.75" customHeight="1" x14ac:dyDescent="0.2">
      <c r="C745" s="1"/>
    </row>
    <row r="746" spans="3:3" ht="12.75" customHeight="1" x14ac:dyDescent="0.2">
      <c r="C746" s="1"/>
    </row>
    <row r="747" spans="3:3" ht="12.75" customHeight="1" x14ac:dyDescent="0.2">
      <c r="C747" s="1"/>
    </row>
    <row r="748" spans="3:3" ht="12.75" customHeight="1" x14ac:dyDescent="0.2">
      <c r="C748" s="1"/>
    </row>
    <row r="749" spans="3:3" ht="12.75" customHeight="1" x14ac:dyDescent="0.2">
      <c r="C749" s="1"/>
    </row>
    <row r="750" spans="3:3" ht="12.75" customHeight="1" x14ac:dyDescent="0.2">
      <c r="C750" s="1"/>
    </row>
    <row r="751" spans="3:3" ht="12.75" customHeight="1" x14ac:dyDescent="0.2">
      <c r="C751" s="1"/>
    </row>
    <row r="752" spans="3:3" ht="12.75" customHeight="1" x14ac:dyDescent="0.2">
      <c r="C752" s="1"/>
    </row>
    <row r="753" spans="3:3" ht="12.75" customHeight="1" x14ac:dyDescent="0.2">
      <c r="C753" s="1"/>
    </row>
    <row r="754" spans="3:3" ht="12.75" customHeight="1" x14ac:dyDescent="0.2">
      <c r="C754" s="1"/>
    </row>
    <row r="755" spans="3:3" ht="12.75" customHeight="1" x14ac:dyDescent="0.2">
      <c r="C755" s="1"/>
    </row>
    <row r="756" spans="3:3" ht="12.75" customHeight="1" x14ac:dyDescent="0.2">
      <c r="C756" s="1"/>
    </row>
    <row r="757" spans="3:3" ht="12.75" customHeight="1" x14ac:dyDescent="0.2">
      <c r="C757" s="1"/>
    </row>
    <row r="758" spans="3:3" ht="12.75" customHeight="1" x14ac:dyDescent="0.2">
      <c r="C758" s="1"/>
    </row>
    <row r="759" spans="3:3" ht="12.75" customHeight="1" x14ac:dyDescent="0.2">
      <c r="C759" s="1"/>
    </row>
    <row r="760" spans="3:3" ht="12.75" customHeight="1" x14ac:dyDescent="0.2">
      <c r="C760" s="1"/>
    </row>
    <row r="761" spans="3:3" ht="12.75" customHeight="1" x14ac:dyDescent="0.2">
      <c r="C761" s="1"/>
    </row>
    <row r="762" spans="3:3" ht="12.75" customHeight="1" x14ac:dyDescent="0.2">
      <c r="C762" s="1"/>
    </row>
    <row r="763" spans="3:3" ht="12.75" customHeight="1" x14ac:dyDescent="0.2">
      <c r="C763" s="1"/>
    </row>
    <row r="764" spans="3:3" ht="12.75" customHeight="1" x14ac:dyDescent="0.2">
      <c r="C764" s="1"/>
    </row>
    <row r="765" spans="3:3" ht="12.75" customHeight="1" x14ac:dyDescent="0.2">
      <c r="C765" s="1"/>
    </row>
    <row r="766" spans="3:3" ht="12.75" customHeight="1" x14ac:dyDescent="0.2">
      <c r="C766" s="1"/>
    </row>
    <row r="767" spans="3:3" ht="12.75" customHeight="1" x14ac:dyDescent="0.2">
      <c r="C767" s="1"/>
    </row>
    <row r="768" spans="3:3" ht="12.75" customHeight="1" x14ac:dyDescent="0.2">
      <c r="C768" s="1"/>
    </row>
    <row r="769" spans="3:3" ht="12.75" customHeight="1" x14ac:dyDescent="0.2">
      <c r="C769" s="1"/>
    </row>
    <row r="770" spans="3:3" ht="12.75" customHeight="1" x14ac:dyDescent="0.2">
      <c r="C770" s="1"/>
    </row>
    <row r="771" spans="3:3" ht="12.75" customHeight="1" x14ac:dyDescent="0.2">
      <c r="C771" s="1"/>
    </row>
    <row r="772" spans="3:3" ht="12.75" customHeight="1" x14ac:dyDescent="0.2">
      <c r="C772" s="1"/>
    </row>
    <row r="773" spans="3:3" ht="12.75" customHeight="1" x14ac:dyDescent="0.2">
      <c r="C773" s="1"/>
    </row>
    <row r="774" spans="3:3" ht="12.75" customHeight="1" x14ac:dyDescent="0.2">
      <c r="C774" s="1"/>
    </row>
    <row r="775" spans="3:3" ht="12.75" customHeight="1" x14ac:dyDescent="0.2">
      <c r="C775" s="1"/>
    </row>
    <row r="776" spans="3:3" ht="12.75" customHeight="1" x14ac:dyDescent="0.2">
      <c r="C776" s="1"/>
    </row>
    <row r="777" spans="3:3" ht="12.75" customHeight="1" x14ac:dyDescent="0.2">
      <c r="C777" s="1"/>
    </row>
    <row r="778" spans="3:3" ht="12.75" customHeight="1" x14ac:dyDescent="0.2">
      <c r="C778" s="1"/>
    </row>
    <row r="779" spans="3:3" ht="12.75" customHeight="1" x14ac:dyDescent="0.2">
      <c r="C779" s="1"/>
    </row>
    <row r="780" spans="3:3" ht="12.75" customHeight="1" x14ac:dyDescent="0.2">
      <c r="C780" s="1"/>
    </row>
    <row r="781" spans="3:3" ht="12.75" customHeight="1" x14ac:dyDescent="0.2">
      <c r="C781" s="1"/>
    </row>
    <row r="782" spans="3:3" ht="12.75" customHeight="1" x14ac:dyDescent="0.2">
      <c r="C782" s="1"/>
    </row>
    <row r="783" spans="3:3" ht="12.75" customHeight="1" x14ac:dyDescent="0.2">
      <c r="C783" s="1"/>
    </row>
    <row r="784" spans="3:3" ht="12.75" customHeight="1" x14ac:dyDescent="0.2">
      <c r="C784" s="1"/>
    </row>
    <row r="785" spans="3:3" ht="12.75" customHeight="1" x14ac:dyDescent="0.2">
      <c r="C785" s="1"/>
    </row>
    <row r="786" spans="3:3" ht="12.75" customHeight="1" x14ac:dyDescent="0.2">
      <c r="C786" s="1"/>
    </row>
    <row r="787" spans="3:3" ht="12.75" customHeight="1" x14ac:dyDescent="0.2">
      <c r="C787" s="1"/>
    </row>
    <row r="788" spans="3:3" ht="12.75" customHeight="1" x14ac:dyDescent="0.2">
      <c r="C788" s="1"/>
    </row>
    <row r="789" spans="3:3" ht="12.75" customHeight="1" x14ac:dyDescent="0.2">
      <c r="C789" s="1"/>
    </row>
    <row r="790" spans="3:3" ht="12.75" customHeight="1" x14ac:dyDescent="0.2">
      <c r="C790" s="1"/>
    </row>
    <row r="791" spans="3:3" ht="12.75" customHeight="1" x14ac:dyDescent="0.2">
      <c r="C791" s="1"/>
    </row>
    <row r="792" spans="3:3" ht="12.75" customHeight="1" x14ac:dyDescent="0.2">
      <c r="C792" s="1"/>
    </row>
    <row r="793" spans="3:3" ht="12.75" customHeight="1" x14ac:dyDescent="0.2">
      <c r="C793" s="1"/>
    </row>
    <row r="794" spans="3:3" ht="12.75" customHeight="1" x14ac:dyDescent="0.2">
      <c r="C794" s="1"/>
    </row>
    <row r="795" spans="3:3" ht="12.75" customHeight="1" x14ac:dyDescent="0.2">
      <c r="C795" s="1"/>
    </row>
    <row r="796" spans="3:3" ht="12.75" customHeight="1" x14ac:dyDescent="0.2">
      <c r="C796" s="1"/>
    </row>
    <row r="797" spans="3:3" ht="12.75" customHeight="1" x14ac:dyDescent="0.2">
      <c r="C797" s="1"/>
    </row>
    <row r="798" spans="3:3" ht="12.75" customHeight="1" x14ac:dyDescent="0.2">
      <c r="C798" s="1"/>
    </row>
    <row r="799" spans="3:3" ht="12.75" customHeight="1" x14ac:dyDescent="0.2">
      <c r="C799" s="1"/>
    </row>
    <row r="800" spans="3:3" ht="12.75" customHeight="1" x14ac:dyDescent="0.2">
      <c r="C800" s="1"/>
    </row>
    <row r="801" spans="3:3" ht="12.75" customHeight="1" x14ac:dyDescent="0.2">
      <c r="C801" s="1"/>
    </row>
    <row r="802" spans="3:3" ht="12.75" customHeight="1" x14ac:dyDescent="0.2">
      <c r="C802" s="1"/>
    </row>
    <row r="803" spans="3:3" ht="12.75" customHeight="1" x14ac:dyDescent="0.2">
      <c r="C803" s="1"/>
    </row>
    <row r="804" spans="3:3" ht="12.75" customHeight="1" x14ac:dyDescent="0.2">
      <c r="C804" s="1"/>
    </row>
    <row r="805" spans="3:3" ht="12.75" customHeight="1" x14ac:dyDescent="0.2">
      <c r="C805" s="1"/>
    </row>
    <row r="806" spans="3:3" ht="12.75" customHeight="1" x14ac:dyDescent="0.2">
      <c r="C806" s="1"/>
    </row>
    <row r="807" spans="3:3" ht="12.75" customHeight="1" x14ac:dyDescent="0.2">
      <c r="C807" s="1"/>
    </row>
    <row r="808" spans="3:3" ht="12.75" customHeight="1" x14ac:dyDescent="0.2">
      <c r="C808" s="1"/>
    </row>
    <row r="809" spans="3:3" ht="12.75" customHeight="1" x14ac:dyDescent="0.2">
      <c r="C809" s="1"/>
    </row>
    <row r="810" spans="3:3" ht="12.75" customHeight="1" x14ac:dyDescent="0.2">
      <c r="C810" s="1"/>
    </row>
    <row r="811" spans="3:3" ht="12.75" customHeight="1" x14ac:dyDescent="0.2">
      <c r="C811" s="1"/>
    </row>
    <row r="812" spans="3:3" ht="12.75" customHeight="1" x14ac:dyDescent="0.2">
      <c r="C812" s="1"/>
    </row>
    <row r="813" spans="3:3" ht="12.75" customHeight="1" x14ac:dyDescent="0.2">
      <c r="C813" s="1"/>
    </row>
    <row r="814" spans="3:3" ht="12.75" customHeight="1" x14ac:dyDescent="0.2">
      <c r="C814" s="1"/>
    </row>
    <row r="815" spans="3:3" ht="12.75" customHeight="1" x14ac:dyDescent="0.2">
      <c r="C815" s="1"/>
    </row>
    <row r="816" spans="3:3" ht="12.75" customHeight="1" x14ac:dyDescent="0.2">
      <c r="C816" s="1"/>
    </row>
    <row r="817" spans="3:3" ht="12.75" customHeight="1" x14ac:dyDescent="0.2">
      <c r="C817" s="1"/>
    </row>
    <row r="818" spans="3:3" ht="12.75" customHeight="1" x14ac:dyDescent="0.2">
      <c r="C818" s="1"/>
    </row>
    <row r="819" spans="3:3" ht="12.75" customHeight="1" x14ac:dyDescent="0.2">
      <c r="C819" s="1"/>
    </row>
    <row r="820" spans="3:3" ht="12.75" customHeight="1" x14ac:dyDescent="0.2">
      <c r="C820" s="1"/>
    </row>
    <row r="821" spans="3:3" ht="12.75" customHeight="1" x14ac:dyDescent="0.2">
      <c r="C821" s="1"/>
    </row>
    <row r="822" spans="3:3" ht="12.75" customHeight="1" x14ac:dyDescent="0.2">
      <c r="C822" s="1"/>
    </row>
    <row r="823" spans="3:3" ht="12.75" customHeight="1" x14ac:dyDescent="0.2">
      <c r="C823" s="1"/>
    </row>
    <row r="824" spans="3:3" ht="12.75" customHeight="1" x14ac:dyDescent="0.2">
      <c r="C824" s="1"/>
    </row>
    <row r="825" spans="3:3" ht="12.75" customHeight="1" x14ac:dyDescent="0.2">
      <c r="C825" s="1"/>
    </row>
    <row r="826" spans="3:3" ht="12.75" customHeight="1" x14ac:dyDescent="0.2">
      <c r="C826" s="1"/>
    </row>
    <row r="827" spans="3:3" ht="12.75" customHeight="1" x14ac:dyDescent="0.2">
      <c r="C827" s="1"/>
    </row>
    <row r="828" spans="3:3" ht="12.75" customHeight="1" x14ac:dyDescent="0.2">
      <c r="C828" s="1"/>
    </row>
    <row r="829" spans="3:3" ht="12.75" customHeight="1" x14ac:dyDescent="0.2">
      <c r="C829" s="1"/>
    </row>
    <row r="830" spans="3:3" ht="12.75" customHeight="1" x14ac:dyDescent="0.2">
      <c r="C830" s="1"/>
    </row>
    <row r="831" spans="3:3" ht="12.75" customHeight="1" x14ac:dyDescent="0.2">
      <c r="C831" s="1"/>
    </row>
    <row r="832" spans="3:3" ht="12.75" customHeight="1" x14ac:dyDescent="0.2">
      <c r="C832" s="1"/>
    </row>
    <row r="833" spans="3:3" ht="12.75" customHeight="1" x14ac:dyDescent="0.2">
      <c r="C833" s="1"/>
    </row>
    <row r="834" spans="3:3" ht="12.75" customHeight="1" x14ac:dyDescent="0.2">
      <c r="C834" s="1"/>
    </row>
    <row r="835" spans="3:3" ht="12.75" customHeight="1" x14ac:dyDescent="0.2">
      <c r="C835" s="1"/>
    </row>
    <row r="836" spans="3:3" ht="12.75" customHeight="1" x14ac:dyDescent="0.2">
      <c r="C836" s="1"/>
    </row>
    <row r="837" spans="3:3" ht="12.75" customHeight="1" x14ac:dyDescent="0.2">
      <c r="C837" s="1"/>
    </row>
    <row r="838" spans="3:3" ht="12.75" customHeight="1" x14ac:dyDescent="0.2">
      <c r="C838" s="1"/>
    </row>
    <row r="839" spans="3:3" ht="12.75" customHeight="1" x14ac:dyDescent="0.2">
      <c r="C839" s="1"/>
    </row>
    <row r="840" spans="3:3" ht="12.75" customHeight="1" x14ac:dyDescent="0.2">
      <c r="C840" s="1"/>
    </row>
    <row r="841" spans="3:3" ht="12.75" customHeight="1" x14ac:dyDescent="0.2">
      <c r="C841" s="1"/>
    </row>
    <row r="842" spans="3:3" ht="12.75" customHeight="1" x14ac:dyDescent="0.2">
      <c r="C842" s="1"/>
    </row>
    <row r="843" spans="3:3" ht="12.75" customHeight="1" x14ac:dyDescent="0.2">
      <c r="C843" s="1"/>
    </row>
    <row r="844" spans="3:3" ht="12.75" customHeight="1" x14ac:dyDescent="0.2">
      <c r="C844" s="1"/>
    </row>
    <row r="845" spans="3:3" ht="12.75" customHeight="1" x14ac:dyDescent="0.2">
      <c r="C845" s="1"/>
    </row>
    <row r="846" spans="3:3" ht="12.75" customHeight="1" x14ac:dyDescent="0.2">
      <c r="C846" s="1"/>
    </row>
    <row r="847" spans="3:3" ht="12.75" customHeight="1" x14ac:dyDescent="0.2">
      <c r="C847" s="1"/>
    </row>
    <row r="848" spans="3:3" ht="12.75" customHeight="1" x14ac:dyDescent="0.2">
      <c r="C848" s="1"/>
    </row>
    <row r="849" spans="3:3" ht="12.75" customHeight="1" x14ac:dyDescent="0.2">
      <c r="C849" s="1"/>
    </row>
    <row r="850" spans="3:3" ht="12.75" customHeight="1" x14ac:dyDescent="0.2">
      <c r="C850" s="1"/>
    </row>
    <row r="851" spans="3:3" ht="12.75" customHeight="1" x14ac:dyDescent="0.2">
      <c r="C851" s="1"/>
    </row>
    <row r="852" spans="3:3" ht="12.75" customHeight="1" x14ac:dyDescent="0.2">
      <c r="C852" s="1"/>
    </row>
    <row r="853" spans="3:3" ht="12.75" customHeight="1" x14ac:dyDescent="0.2">
      <c r="C853" s="1"/>
    </row>
    <row r="854" spans="3:3" ht="12.75" customHeight="1" x14ac:dyDescent="0.2">
      <c r="C854" s="1"/>
    </row>
    <row r="855" spans="3:3" ht="12.75" customHeight="1" x14ac:dyDescent="0.2">
      <c r="C855" s="1"/>
    </row>
    <row r="856" spans="3:3" ht="12.75" customHeight="1" x14ac:dyDescent="0.2">
      <c r="C856" s="1"/>
    </row>
    <row r="857" spans="3:3" ht="12.75" customHeight="1" x14ac:dyDescent="0.2">
      <c r="C857" s="1"/>
    </row>
    <row r="858" spans="3:3" ht="12.75" customHeight="1" x14ac:dyDescent="0.2">
      <c r="C858" s="1"/>
    </row>
    <row r="859" spans="3:3" ht="12.75" customHeight="1" x14ac:dyDescent="0.2">
      <c r="C859" s="1"/>
    </row>
    <row r="860" spans="3:3" ht="12.75" customHeight="1" x14ac:dyDescent="0.2">
      <c r="C860" s="1"/>
    </row>
    <row r="861" spans="3:3" ht="12.75" customHeight="1" x14ac:dyDescent="0.2">
      <c r="C861" s="1"/>
    </row>
    <row r="862" spans="3:3" ht="12.75" customHeight="1" x14ac:dyDescent="0.2">
      <c r="C862" s="1"/>
    </row>
    <row r="863" spans="3:3" ht="12.75" customHeight="1" x14ac:dyDescent="0.2">
      <c r="C863" s="1"/>
    </row>
    <row r="864" spans="3:3" ht="12.75" customHeight="1" x14ac:dyDescent="0.2">
      <c r="C864" s="1"/>
    </row>
    <row r="865" spans="3:3" ht="12.75" customHeight="1" x14ac:dyDescent="0.2">
      <c r="C865" s="1"/>
    </row>
    <row r="866" spans="3:3" ht="12.75" customHeight="1" x14ac:dyDescent="0.2">
      <c r="C866" s="1"/>
    </row>
    <row r="867" spans="3:3" ht="12.75" customHeight="1" x14ac:dyDescent="0.2">
      <c r="C867" s="1"/>
    </row>
    <row r="868" spans="3:3" ht="12.75" customHeight="1" x14ac:dyDescent="0.2">
      <c r="C868" s="1"/>
    </row>
    <row r="869" spans="3:3" ht="12.75" customHeight="1" x14ac:dyDescent="0.2">
      <c r="C869" s="1"/>
    </row>
    <row r="870" spans="3:3" ht="12.75" customHeight="1" x14ac:dyDescent="0.2">
      <c r="C870" s="1"/>
    </row>
    <row r="871" spans="3:3" ht="12.75" customHeight="1" x14ac:dyDescent="0.2">
      <c r="C871" s="1"/>
    </row>
    <row r="872" spans="3:3" ht="12.75" customHeight="1" x14ac:dyDescent="0.2">
      <c r="C872" s="1"/>
    </row>
    <row r="873" spans="3:3" ht="12.75" customHeight="1" x14ac:dyDescent="0.2">
      <c r="C873" s="1"/>
    </row>
    <row r="874" spans="3:3" ht="12.75" customHeight="1" x14ac:dyDescent="0.2">
      <c r="C874" s="1"/>
    </row>
    <row r="875" spans="3:3" ht="12.75" customHeight="1" x14ac:dyDescent="0.2">
      <c r="C875" s="1"/>
    </row>
    <row r="876" spans="3:3" ht="12.75" customHeight="1" x14ac:dyDescent="0.2">
      <c r="C876" s="1"/>
    </row>
    <row r="877" spans="3:3" ht="12.75" customHeight="1" x14ac:dyDescent="0.2">
      <c r="C877" s="1"/>
    </row>
    <row r="878" spans="3:3" ht="12.75" customHeight="1" x14ac:dyDescent="0.2">
      <c r="C878" s="1"/>
    </row>
    <row r="879" spans="3:3" ht="12.75" customHeight="1" x14ac:dyDescent="0.2">
      <c r="C879" s="1"/>
    </row>
    <row r="880" spans="3:3" ht="12.75" customHeight="1" x14ac:dyDescent="0.2">
      <c r="C880" s="1"/>
    </row>
    <row r="881" spans="3:3" ht="12.75" customHeight="1" x14ac:dyDescent="0.2">
      <c r="C881" s="1"/>
    </row>
    <row r="882" spans="3:3" ht="12.75" customHeight="1" x14ac:dyDescent="0.2">
      <c r="C882" s="1"/>
    </row>
    <row r="883" spans="3:3" ht="12.75" customHeight="1" x14ac:dyDescent="0.2">
      <c r="C883" s="1"/>
    </row>
    <row r="884" spans="3:3" ht="12.75" customHeight="1" x14ac:dyDescent="0.2">
      <c r="C884" s="1"/>
    </row>
    <row r="885" spans="3:3" ht="12.75" customHeight="1" x14ac:dyDescent="0.2">
      <c r="C885" s="1"/>
    </row>
    <row r="886" spans="3:3" ht="12.75" customHeight="1" x14ac:dyDescent="0.2">
      <c r="C886" s="1"/>
    </row>
    <row r="887" spans="3:3" ht="12.75" customHeight="1" x14ac:dyDescent="0.2">
      <c r="C887" s="1"/>
    </row>
    <row r="888" spans="3:3" ht="12.75" customHeight="1" x14ac:dyDescent="0.2">
      <c r="C888" s="1"/>
    </row>
    <row r="889" spans="3:3" ht="12.75" customHeight="1" x14ac:dyDescent="0.2">
      <c r="C889" s="1"/>
    </row>
    <row r="890" spans="3:3" ht="12.75" customHeight="1" x14ac:dyDescent="0.2">
      <c r="C890" s="1"/>
    </row>
    <row r="891" spans="3:3" ht="12.75" customHeight="1" x14ac:dyDescent="0.2">
      <c r="C891" s="1"/>
    </row>
    <row r="892" spans="3:3" ht="12.75" customHeight="1" x14ac:dyDescent="0.2">
      <c r="C892" s="1"/>
    </row>
    <row r="893" spans="3:3" ht="12.75" customHeight="1" x14ac:dyDescent="0.2">
      <c r="C893" s="1"/>
    </row>
    <row r="894" spans="3:3" ht="12.75" customHeight="1" x14ac:dyDescent="0.2">
      <c r="C894" s="1"/>
    </row>
    <row r="895" spans="3:3" ht="12.75" customHeight="1" x14ac:dyDescent="0.2">
      <c r="C895" s="1"/>
    </row>
    <row r="896" spans="3:3" ht="12.75" customHeight="1" x14ac:dyDescent="0.2">
      <c r="C896" s="1"/>
    </row>
    <row r="897" spans="3:3" ht="12.75" customHeight="1" x14ac:dyDescent="0.2">
      <c r="C897" s="1"/>
    </row>
    <row r="898" spans="3:3" ht="12.75" customHeight="1" x14ac:dyDescent="0.2">
      <c r="C898" s="1"/>
    </row>
    <row r="899" spans="3:3" ht="12.75" customHeight="1" x14ac:dyDescent="0.2">
      <c r="C899" s="1"/>
    </row>
    <row r="900" spans="3:3" ht="12.75" customHeight="1" x14ac:dyDescent="0.2">
      <c r="C900" s="1"/>
    </row>
    <row r="901" spans="3:3" ht="12.75" customHeight="1" x14ac:dyDescent="0.2">
      <c r="C901" s="1"/>
    </row>
    <row r="902" spans="3:3" ht="12.75" customHeight="1" x14ac:dyDescent="0.2">
      <c r="C902" s="1"/>
    </row>
    <row r="903" spans="3:3" ht="12.75" customHeight="1" x14ac:dyDescent="0.2">
      <c r="C903" s="1"/>
    </row>
    <row r="904" spans="3:3" ht="12.75" customHeight="1" x14ac:dyDescent="0.2">
      <c r="C904" s="1"/>
    </row>
    <row r="905" spans="3:3" ht="12.75" customHeight="1" x14ac:dyDescent="0.2">
      <c r="C905" s="1"/>
    </row>
    <row r="906" spans="3:3" ht="12.75" customHeight="1" x14ac:dyDescent="0.2">
      <c r="C906" s="1"/>
    </row>
    <row r="907" spans="3:3" ht="12.75" customHeight="1" x14ac:dyDescent="0.2">
      <c r="C907" s="1"/>
    </row>
    <row r="908" spans="3:3" ht="12.75" customHeight="1" x14ac:dyDescent="0.2">
      <c r="C908" s="1"/>
    </row>
    <row r="909" spans="3:3" ht="12.75" customHeight="1" x14ac:dyDescent="0.2">
      <c r="C909" s="1"/>
    </row>
    <row r="910" spans="3:3" ht="12.75" customHeight="1" x14ac:dyDescent="0.2">
      <c r="C910" s="1"/>
    </row>
    <row r="911" spans="3:3" ht="12.75" customHeight="1" x14ac:dyDescent="0.2">
      <c r="C911" s="1"/>
    </row>
    <row r="912" spans="3:3" ht="12.75" customHeight="1" x14ac:dyDescent="0.2">
      <c r="C912" s="1"/>
    </row>
    <row r="913" spans="3:3" ht="12.75" customHeight="1" x14ac:dyDescent="0.2">
      <c r="C913" s="1"/>
    </row>
    <row r="914" spans="3:3" ht="12.75" customHeight="1" x14ac:dyDescent="0.2">
      <c r="C914" s="1"/>
    </row>
    <row r="915" spans="3:3" ht="12.75" customHeight="1" x14ac:dyDescent="0.2">
      <c r="C915" s="1"/>
    </row>
    <row r="916" spans="3:3" ht="12.75" customHeight="1" x14ac:dyDescent="0.2">
      <c r="C916" s="1"/>
    </row>
    <row r="917" spans="3:3" ht="12.75" customHeight="1" x14ac:dyDescent="0.2">
      <c r="C917" s="1"/>
    </row>
    <row r="918" spans="3:3" ht="12.75" customHeight="1" x14ac:dyDescent="0.2">
      <c r="C918" s="1"/>
    </row>
    <row r="919" spans="3:3" ht="12.75" customHeight="1" x14ac:dyDescent="0.2">
      <c r="C919" s="1"/>
    </row>
    <row r="920" spans="3:3" ht="12.75" customHeight="1" x14ac:dyDescent="0.2">
      <c r="C920" s="1"/>
    </row>
    <row r="921" spans="3:3" ht="12.75" customHeight="1" x14ac:dyDescent="0.2">
      <c r="C921" s="1"/>
    </row>
    <row r="922" spans="3:3" ht="12.75" customHeight="1" x14ac:dyDescent="0.2">
      <c r="C922" s="1"/>
    </row>
    <row r="923" spans="3:3" ht="12.75" customHeight="1" x14ac:dyDescent="0.2">
      <c r="C923" s="1"/>
    </row>
    <row r="924" spans="3:3" ht="12.75" customHeight="1" x14ac:dyDescent="0.2">
      <c r="C924" s="1"/>
    </row>
    <row r="925" spans="3:3" ht="12.75" customHeight="1" x14ac:dyDescent="0.2">
      <c r="C925" s="1"/>
    </row>
    <row r="926" spans="3:3" ht="12.75" customHeight="1" x14ac:dyDescent="0.2">
      <c r="C926" s="1"/>
    </row>
    <row r="927" spans="3:3" ht="12.75" customHeight="1" x14ac:dyDescent="0.2">
      <c r="C927" s="1"/>
    </row>
    <row r="928" spans="3:3" ht="12.75" customHeight="1" x14ac:dyDescent="0.2">
      <c r="C928" s="1"/>
    </row>
    <row r="929" spans="3:3" ht="12.75" customHeight="1" x14ac:dyDescent="0.2">
      <c r="C929" s="1"/>
    </row>
    <row r="930" spans="3:3" ht="12.75" customHeight="1" x14ac:dyDescent="0.2">
      <c r="C930" s="1"/>
    </row>
    <row r="931" spans="3:3" ht="12.75" customHeight="1" x14ac:dyDescent="0.2">
      <c r="C931" s="1"/>
    </row>
    <row r="932" spans="3:3" ht="12.75" customHeight="1" x14ac:dyDescent="0.2">
      <c r="C932" s="1"/>
    </row>
    <row r="933" spans="3:3" ht="12.75" customHeight="1" x14ac:dyDescent="0.2">
      <c r="C933" s="1"/>
    </row>
    <row r="934" spans="3:3" ht="12.75" customHeight="1" x14ac:dyDescent="0.2">
      <c r="C934" s="1"/>
    </row>
    <row r="935" spans="3:3" ht="12.75" customHeight="1" x14ac:dyDescent="0.2">
      <c r="C935" s="1"/>
    </row>
    <row r="936" spans="3:3" ht="12.75" customHeight="1" x14ac:dyDescent="0.2">
      <c r="C936" s="1"/>
    </row>
    <row r="937" spans="3:3" ht="12.75" customHeight="1" x14ac:dyDescent="0.2">
      <c r="C937" s="1"/>
    </row>
    <row r="938" spans="3:3" ht="12.75" customHeight="1" x14ac:dyDescent="0.2">
      <c r="C938" s="1"/>
    </row>
    <row r="939" spans="3:3" ht="12.75" customHeight="1" x14ac:dyDescent="0.2">
      <c r="C939" s="1"/>
    </row>
    <row r="940" spans="3:3" ht="12.75" customHeight="1" x14ac:dyDescent="0.2">
      <c r="C940" s="1"/>
    </row>
    <row r="941" spans="3:3" ht="12.75" customHeight="1" x14ac:dyDescent="0.2">
      <c r="C941" s="1"/>
    </row>
    <row r="942" spans="3:3" ht="12.75" customHeight="1" x14ac:dyDescent="0.2">
      <c r="C942" s="1"/>
    </row>
    <row r="943" spans="3:3" ht="12.75" customHeight="1" x14ac:dyDescent="0.2">
      <c r="C943" s="1"/>
    </row>
    <row r="944" spans="3:3" ht="12.75" customHeight="1" x14ac:dyDescent="0.2">
      <c r="C944" s="1"/>
    </row>
    <row r="945" spans="3:3" ht="12.75" customHeight="1" x14ac:dyDescent="0.2">
      <c r="C945" s="1"/>
    </row>
    <row r="946" spans="3:3" ht="12.75" customHeight="1" x14ac:dyDescent="0.2">
      <c r="C946" s="1"/>
    </row>
    <row r="947" spans="3:3" ht="12.75" customHeight="1" x14ac:dyDescent="0.2">
      <c r="C947" s="1"/>
    </row>
    <row r="948" spans="3:3" ht="12.75" customHeight="1" x14ac:dyDescent="0.2">
      <c r="C948" s="1"/>
    </row>
    <row r="949" spans="3:3" ht="12.75" customHeight="1" x14ac:dyDescent="0.2">
      <c r="C949" s="1"/>
    </row>
    <row r="950" spans="3:3" ht="12.75" customHeight="1" x14ac:dyDescent="0.2">
      <c r="C950" s="1"/>
    </row>
    <row r="951" spans="3:3" ht="12.75" customHeight="1" x14ac:dyDescent="0.2">
      <c r="C951" s="1"/>
    </row>
    <row r="952" spans="3:3" ht="12.75" customHeight="1" x14ac:dyDescent="0.2">
      <c r="C952" s="1"/>
    </row>
    <row r="953" spans="3:3" ht="12.75" customHeight="1" x14ac:dyDescent="0.2">
      <c r="C953" s="1"/>
    </row>
    <row r="954" spans="3:3" ht="12.75" customHeight="1" x14ac:dyDescent="0.2">
      <c r="C954" s="1"/>
    </row>
    <row r="955" spans="3:3" ht="12.75" customHeight="1" x14ac:dyDescent="0.2">
      <c r="C955" s="1"/>
    </row>
    <row r="956" spans="3:3" ht="12.75" customHeight="1" x14ac:dyDescent="0.2">
      <c r="C956" s="1"/>
    </row>
    <row r="957" spans="3:3" ht="12.75" customHeight="1" x14ac:dyDescent="0.2">
      <c r="C957" s="1"/>
    </row>
    <row r="958" spans="3:3" ht="12.75" customHeight="1" x14ac:dyDescent="0.2">
      <c r="C958" s="1"/>
    </row>
    <row r="959" spans="3:3" ht="12.75" customHeight="1" x14ac:dyDescent="0.2">
      <c r="C959" s="1"/>
    </row>
    <row r="960" spans="3:3" ht="12.75" customHeight="1" x14ac:dyDescent="0.2">
      <c r="C960" s="1"/>
    </row>
    <row r="961" spans="3:3" ht="12.75" customHeight="1" x14ac:dyDescent="0.2">
      <c r="C961" s="1"/>
    </row>
    <row r="962" spans="3:3" ht="12.75" customHeight="1" x14ac:dyDescent="0.2">
      <c r="C962" s="1"/>
    </row>
    <row r="963" spans="3:3" ht="12.75" customHeight="1" x14ac:dyDescent="0.2">
      <c r="C963" s="1"/>
    </row>
    <row r="964" spans="3:3" ht="12.75" customHeight="1" x14ac:dyDescent="0.2">
      <c r="C964" s="1"/>
    </row>
    <row r="965" spans="3:3" ht="12.75" customHeight="1" x14ac:dyDescent="0.2">
      <c r="C965" s="1"/>
    </row>
    <row r="966" spans="3:3" ht="12.75" customHeight="1" x14ac:dyDescent="0.2">
      <c r="C966" s="1"/>
    </row>
    <row r="967" spans="3:3" ht="12.75" customHeight="1" x14ac:dyDescent="0.2">
      <c r="C967" s="1"/>
    </row>
    <row r="968" spans="3:3" ht="12.75" customHeight="1" x14ac:dyDescent="0.2">
      <c r="C968" s="1"/>
    </row>
    <row r="969" spans="3:3" ht="12.75" customHeight="1" x14ac:dyDescent="0.2">
      <c r="C969" s="1"/>
    </row>
    <row r="970" spans="3:3" ht="12.75" customHeight="1" x14ac:dyDescent="0.2">
      <c r="C970" s="1"/>
    </row>
    <row r="971" spans="3:3" ht="12.75" customHeight="1" x14ac:dyDescent="0.2">
      <c r="C971" s="1"/>
    </row>
    <row r="972" spans="3:3" ht="12.75" customHeight="1" x14ac:dyDescent="0.2">
      <c r="C972" s="1"/>
    </row>
    <row r="973" spans="3:3" ht="12.75" customHeight="1" x14ac:dyDescent="0.2">
      <c r="C973" s="1"/>
    </row>
    <row r="974" spans="3:3" ht="12.75" customHeight="1" x14ac:dyDescent="0.2">
      <c r="C974" s="1"/>
    </row>
    <row r="975" spans="3:3" ht="12.75" customHeight="1" x14ac:dyDescent="0.2">
      <c r="C975" s="1"/>
    </row>
    <row r="976" spans="3:3" ht="12.75" customHeight="1" x14ac:dyDescent="0.2">
      <c r="C976" s="1"/>
    </row>
    <row r="977" spans="3:3" ht="12.75" customHeight="1" x14ac:dyDescent="0.2">
      <c r="C977" s="1"/>
    </row>
    <row r="978" spans="3:3" ht="12.75" customHeight="1" x14ac:dyDescent="0.2">
      <c r="C978" s="1"/>
    </row>
    <row r="979" spans="3:3" ht="12.75" customHeight="1" x14ac:dyDescent="0.2">
      <c r="C979" s="1"/>
    </row>
    <row r="980" spans="3:3" ht="12.75" customHeight="1" x14ac:dyDescent="0.2">
      <c r="C980" s="1"/>
    </row>
    <row r="981" spans="3:3" ht="12.75" customHeight="1" x14ac:dyDescent="0.2">
      <c r="C981" s="1"/>
    </row>
    <row r="982" spans="3:3" ht="12.75" customHeight="1" x14ac:dyDescent="0.2">
      <c r="C982" s="1"/>
    </row>
    <row r="983" spans="3:3" ht="12.75" customHeight="1" x14ac:dyDescent="0.2">
      <c r="C983" s="1"/>
    </row>
    <row r="984" spans="3:3" ht="12.75" customHeight="1" x14ac:dyDescent="0.2">
      <c r="C984" s="1"/>
    </row>
    <row r="985" spans="3:3" ht="12.75" customHeight="1" x14ac:dyDescent="0.2">
      <c r="C985" s="1"/>
    </row>
    <row r="986" spans="3:3" ht="12.75" customHeight="1" x14ac:dyDescent="0.2">
      <c r="C986" s="1"/>
    </row>
    <row r="987" spans="3:3" ht="12.75" customHeight="1" x14ac:dyDescent="0.2">
      <c r="C987" s="1"/>
    </row>
    <row r="988" spans="3:3" ht="12.75" customHeight="1" x14ac:dyDescent="0.2">
      <c r="C988" s="1"/>
    </row>
    <row r="989" spans="3:3" ht="12.75" customHeight="1" x14ac:dyDescent="0.2">
      <c r="C989" s="1"/>
    </row>
    <row r="990" spans="3:3" ht="12.75" customHeight="1" x14ac:dyDescent="0.2">
      <c r="C990" s="1"/>
    </row>
    <row r="991" spans="3:3" ht="12.75" customHeight="1" x14ac:dyDescent="0.2">
      <c r="C991" s="1"/>
    </row>
    <row r="992" spans="3:3" ht="12.75" customHeight="1" x14ac:dyDescent="0.2">
      <c r="C992" s="1"/>
    </row>
    <row r="993" spans="3:3" ht="12.75" customHeight="1" x14ac:dyDescent="0.2">
      <c r="C993" s="1"/>
    </row>
    <row r="994" spans="3:3" ht="12.75" customHeight="1" x14ac:dyDescent="0.2">
      <c r="C994" s="1"/>
    </row>
    <row r="995" spans="3:3" ht="12.75" customHeight="1" x14ac:dyDescent="0.2">
      <c r="C995" s="1"/>
    </row>
    <row r="996" spans="3:3" ht="12.75" customHeight="1" x14ac:dyDescent="0.2">
      <c r="C996" s="1"/>
    </row>
    <row r="997" spans="3:3" ht="12.75" customHeight="1" x14ac:dyDescent="0.2">
      <c r="C997" s="1"/>
    </row>
    <row r="998" spans="3:3" ht="12.75" customHeight="1" x14ac:dyDescent="0.2">
      <c r="C998" s="1"/>
    </row>
    <row r="999" spans="3:3" ht="12.75" customHeight="1" x14ac:dyDescent="0.2">
      <c r="C999" s="1"/>
    </row>
    <row r="1000" spans="3:3" ht="12.75" customHeight="1" x14ac:dyDescent="0.2">
      <c r="C1000" s="1"/>
    </row>
  </sheetData>
  <mergeCells count="8">
    <mergeCell ref="A35:E35"/>
    <mergeCell ref="A36:E36"/>
    <mergeCell ref="A27:D27"/>
    <mergeCell ref="A28:D28"/>
    <mergeCell ref="A2:A3"/>
    <mergeCell ref="B2:B3"/>
    <mergeCell ref="C2:C3"/>
    <mergeCell ref="D2:E2"/>
  </mergeCells>
  <pageMargins left="0.511811024" right="0.511811024" top="0.78740157499999996" bottom="0.78740157499999996" header="0" footer="0"/>
  <pageSetup paperSize="9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990"/>
  <sheetViews>
    <sheetView topLeftCell="A31" zoomScale="110" zoomScaleNormal="110" workbookViewId="0">
      <selection activeCell="F41" sqref="F41"/>
    </sheetView>
  </sheetViews>
  <sheetFormatPr defaultColWidth="14.5" defaultRowHeight="15" customHeight="1" x14ac:dyDescent="0.2"/>
  <cols>
    <col min="1" max="1" width="8.6640625" style="103" customWidth="1"/>
    <col min="2" max="2" width="35.83203125" style="110" customWidth="1"/>
    <col min="3" max="3" width="13.33203125" style="110" customWidth="1"/>
    <col min="4" max="4" width="18.5" style="79" customWidth="1"/>
    <col min="5" max="5" width="16" style="79" customWidth="1"/>
    <col min="6" max="6" width="23.83203125" style="79" customWidth="1"/>
    <col min="7" max="27" width="8.6640625" style="79" customWidth="1"/>
    <col min="28" max="16384" width="14.5" style="79"/>
  </cols>
  <sheetData>
    <row r="2" spans="1:10" ht="17.25" customHeight="1" x14ac:dyDescent="0.2">
      <c r="A2" s="287" t="s">
        <v>101</v>
      </c>
      <c r="B2" s="238"/>
      <c r="C2" s="288"/>
      <c r="D2" s="238"/>
      <c r="E2" s="238"/>
      <c r="F2" s="289"/>
    </row>
    <row r="3" spans="1:10" ht="12" customHeight="1" x14ac:dyDescent="0.2">
      <c r="A3" s="290" t="s">
        <v>102</v>
      </c>
      <c r="B3" s="292" t="s">
        <v>103</v>
      </c>
      <c r="C3" s="299" t="s">
        <v>185</v>
      </c>
      <c r="D3" s="294" t="s">
        <v>104</v>
      </c>
      <c r="E3" s="295" t="s">
        <v>68</v>
      </c>
      <c r="F3" s="236"/>
    </row>
    <row r="4" spans="1:10" ht="29.25" customHeight="1" x14ac:dyDescent="0.2">
      <c r="A4" s="291"/>
      <c r="B4" s="293"/>
      <c r="C4" s="300"/>
      <c r="D4" s="284"/>
      <c r="E4" s="73" t="s">
        <v>69</v>
      </c>
      <c r="F4" s="73" t="s">
        <v>70</v>
      </c>
    </row>
    <row r="5" spans="1:10" ht="24" customHeight="1" x14ac:dyDescent="0.2">
      <c r="A5" s="101">
        <v>1</v>
      </c>
      <c r="B5" s="108" t="s">
        <v>105</v>
      </c>
      <c r="C5" s="112"/>
      <c r="D5" s="111">
        <v>700</v>
      </c>
      <c r="E5" s="95"/>
      <c r="F5" s="96">
        <f>D5*E5</f>
        <v>0</v>
      </c>
      <c r="G5" s="102"/>
      <c r="H5" s="102"/>
      <c r="I5" s="102"/>
      <c r="J5" s="102"/>
    </row>
    <row r="6" spans="1:10" ht="24" customHeight="1" x14ac:dyDescent="0.2">
      <c r="A6" s="101">
        <v>2</v>
      </c>
      <c r="B6" s="106" t="s">
        <v>106</v>
      </c>
      <c r="C6" s="112"/>
      <c r="D6" s="111">
        <v>700</v>
      </c>
      <c r="E6" s="88"/>
      <c r="F6" s="96">
        <f t="shared" ref="F6:F30" si="0">D6*E6</f>
        <v>0</v>
      </c>
      <c r="G6" s="102"/>
      <c r="H6" s="102"/>
      <c r="I6" s="102"/>
      <c r="J6" s="102"/>
    </row>
    <row r="7" spans="1:10" ht="39" customHeight="1" x14ac:dyDescent="0.2">
      <c r="A7" s="101">
        <v>3</v>
      </c>
      <c r="B7" s="106" t="s">
        <v>179</v>
      </c>
      <c r="C7" s="113"/>
      <c r="D7" s="98">
        <v>62</v>
      </c>
      <c r="E7" s="88"/>
      <c r="F7" s="96">
        <f t="shared" si="0"/>
        <v>0</v>
      </c>
      <c r="G7" s="102"/>
      <c r="H7" s="102"/>
      <c r="I7" s="102"/>
      <c r="J7" s="102"/>
    </row>
    <row r="8" spans="1:10" ht="24" customHeight="1" x14ac:dyDescent="0.2">
      <c r="A8" s="101">
        <v>4</v>
      </c>
      <c r="B8" s="106" t="s">
        <v>177</v>
      </c>
      <c r="C8" s="113"/>
      <c r="D8" s="98">
        <v>50</v>
      </c>
      <c r="E8" s="88"/>
      <c r="F8" s="96">
        <f t="shared" si="0"/>
        <v>0</v>
      </c>
      <c r="G8" s="102"/>
      <c r="H8" s="102"/>
      <c r="I8" s="102"/>
      <c r="J8" s="102"/>
    </row>
    <row r="9" spans="1:10" ht="39" customHeight="1" x14ac:dyDescent="0.2">
      <c r="A9" s="101">
        <v>5</v>
      </c>
      <c r="B9" s="106" t="s">
        <v>180</v>
      </c>
      <c r="C9" s="113"/>
      <c r="D9" s="98">
        <v>100</v>
      </c>
      <c r="E9" s="88"/>
      <c r="F9" s="96">
        <f t="shared" si="0"/>
        <v>0</v>
      </c>
      <c r="G9" s="102"/>
      <c r="H9" s="102"/>
      <c r="I9" s="102"/>
      <c r="J9" s="102"/>
    </row>
    <row r="10" spans="1:10" ht="40.5" customHeight="1" x14ac:dyDescent="0.2">
      <c r="A10" s="101">
        <v>6</v>
      </c>
      <c r="B10" s="106" t="s">
        <v>334</v>
      </c>
      <c r="C10" s="113"/>
      <c r="D10" s="98">
        <v>6</v>
      </c>
      <c r="E10" s="88"/>
      <c r="F10" s="96">
        <f t="shared" si="0"/>
        <v>0</v>
      </c>
      <c r="G10" s="102"/>
      <c r="H10" s="102"/>
      <c r="I10" s="102"/>
      <c r="J10" s="102"/>
    </row>
    <row r="11" spans="1:10" ht="33.75" customHeight="1" x14ac:dyDescent="0.2">
      <c r="A11" s="101">
        <v>7</v>
      </c>
      <c r="B11" s="107" t="s">
        <v>335</v>
      </c>
      <c r="C11" s="107"/>
      <c r="D11" s="98">
        <v>6</v>
      </c>
      <c r="E11" s="95"/>
      <c r="F11" s="96">
        <f t="shared" si="0"/>
        <v>0</v>
      </c>
      <c r="G11" s="102"/>
      <c r="H11" s="102"/>
      <c r="I11" s="102"/>
      <c r="J11" s="102"/>
    </row>
    <row r="12" spans="1:10" ht="18" customHeight="1" x14ac:dyDescent="0.2">
      <c r="A12" s="101">
        <v>8</v>
      </c>
      <c r="B12" s="296" t="s">
        <v>107</v>
      </c>
      <c r="C12" s="115" t="s">
        <v>181</v>
      </c>
      <c r="D12" s="114">
        <v>50</v>
      </c>
      <c r="E12" s="88"/>
      <c r="F12" s="96">
        <f t="shared" si="0"/>
        <v>0</v>
      </c>
      <c r="G12" s="102"/>
      <c r="H12" s="102"/>
      <c r="I12" s="102"/>
      <c r="J12" s="102"/>
    </row>
    <row r="13" spans="1:10" ht="18" customHeight="1" x14ac:dyDescent="0.2">
      <c r="A13" s="101">
        <v>9</v>
      </c>
      <c r="B13" s="297"/>
      <c r="C13" s="117" t="s">
        <v>182</v>
      </c>
      <c r="D13" s="114">
        <v>100</v>
      </c>
      <c r="E13" s="88"/>
      <c r="F13" s="96">
        <f t="shared" si="0"/>
        <v>0</v>
      </c>
      <c r="G13" s="102"/>
      <c r="H13" s="102"/>
      <c r="I13" s="102"/>
      <c r="J13" s="102"/>
    </row>
    <row r="14" spans="1:10" ht="18" customHeight="1" x14ac:dyDescent="0.2">
      <c r="A14" s="101">
        <v>10</v>
      </c>
      <c r="B14" s="297"/>
      <c r="C14" s="115" t="s">
        <v>183</v>
      </c>
      <c r="D14" s="114">
        <v>50</v>
      </c>
      <c r="E14" s="88"/>
      <c r="F14" s="96">
        <f t="shared" si="0"/>
        <v>0</v>
      </c>
      <c r="G14" s="102"/>
      <c r="H14" s="102"/>
      <c r="I14" s="102"/>
      <c r="J14" s="102"/>
    </row>
    <row r="15" spans="1:10" ht="18" customHeight="1" x14ac:dyDescent="0.2">
      <c r="A15" s="101">
        <v>11</v>
      </c>
      <c r="B15" s="298"/>
      <c r="C15" s="117" t="s">
        <v>184</v>
      </c>
      <c r="D15" s="114">
        <v>10</v>
      </c>
      <c r="E15" s="88"/>
      <c r="F15" s="96">
        <f t="shared" si="0"/>
        <v>0</v>
      </c>
      <c r="G15" s="102"/>
      <c r="H15" s="102"/>
      <c r="I15" s="102"/>
      <c r="J15" s="102"/>
    </row>
    <row r="16" spans="1:10" ht="18" customHeight="1" x14ac:dyDescent="0.2">
      <c r="A16" s="101">
        <v>12</v>
      </c>
      <c r="B16" s="106" t="s">
        <v>178</v>
      </c>
      <c r="C16" s="112"/>
      <c r="D16" s="98">
        <v>2</v>
      </c>
      <c r="E16" s="88"/>
      <c r="F16" s="96">
        <f t="shared" si="0"/>
        <v>0</v>
      </c>
      <c r="G16" s="102"/>
      <c r="H16" s="102"/>
      <c r="I16" s="102"/>
      <c r="J16" s="102"/>
    </row>
    <row r="17" spans="1:10" ht="18" customHeight="1" x14ac:dyDescent="0.2">
      <c r="A17" s="101">
        <v>13</v>
      </c>
      <c r="B17" s="106" t="s">
        <v>108</v>
      </c>
      <c r="C17" s="113"/>
      <c r="D17" s="99">
        <v>8</v>
      </c>
      <c r="E17" s="95"/>
      <c r="F17" s="96">
        <f t="shared" si="0"/>
        <v>0</v>
      </c>
      <c r="G17" s="102"/>
      <c r="H17" s="102"/>
      <c r="I17" s="102"/>
      <c r="J17" s="102"/>
    </row>
    <row r="18" spans="1:10" ht="18" customHeight="1" x14ac:dyDescent="0.2">
      <c r="A18" s="101">
        <v>14</v>
      </c>
      <c r="B18" s="106" t="s">
        <v>109</v>
      </c>
      <c r="C18" s="113"/>
      <c r="D18" s="99">
        <v>4</v>
      </c>
      <c r="E18" s="88"/>
      <c r="F18" s="96">
        <f t="shared" si="0"/>
        <v>0</v>
      </c>
      <c r="G18" s="102"/>
      <c r="H18" s="102"/>
      <c r="I18" s="102"/>
      <c r="J18" s="102"/>
    </row>
    <row r="19" spans="1:10" ht="18" customHeight="1" x14ac:dyDescent="0.2">
      <c r="A19" s="101">
        <v>15</v>
      </c>
      <c r="B19" s="106" t="s">
        <v>110</v>
      </c>
      <c r="C19" s="113"/>
      <c r="D19" s="99">
        <v>4</v>
      </c>
      <c r="E19" s="88"/>
      <c r="F19" s="96">
        <f t="shared" si="0"/>
        <v>0</v>
      </c>
      <c r="G19" s="102"/>
      <c r="H19" s="102"/>
      <c r="I19" s="102"/>
      <c r="J19" s="102"/>
    </row>
    <row r="20" spans="1:10" ht="18" customHeight="1" x14ac:dyDescent="0.2">
      <c r="A20" s="101">
        <v>16</v>
      </c>
      <c r="B20" s="106" t="s">
        <v>111</v>
      </c>
      <c r="C20" s="113"/>
      <c r="D20" s="99">
        <v>4</v>
      </c>
      <c r="E20" s="88"/>
      <c r="F20" s="96">
        <f t="shared" si="0"/>
        <v>0</v>
      </c>
      <c r="G20" s="102"/>
      <c r="H20" s="102"/>
      <c r="I20" s="102"/>
      <c r="J20" s="102"/>
    </row>
    <row r="21" spans="1:10" ht="18" customHeight="1" x14ac:dyDescent="0.2">
      <c r="A21" s="101">
        <v>17</v>
      </c>
      <c r="B21" s="107" t="s">
        <v>112</v>
      </c>
      <c r="C21" s="107"/>
      <c r="D21" s="99">
        <v>4</v>
      </c>
      <c r="E21" s="88"/>
      <c r="F21" s="96">
        <f t="shared" si="0"/>
        <v>0</v>
      </c>
      <c r="G21" s="102"/>
      <c r="H21" s="102"/>
      <c r="I21" s="102"/>
      <c r="J21" s="102"/>
    </row>
    <row r="22" spans="1:10" ht="23.25" customHeight="1" x14ac:dyDescent="0.2">
      <c r="A22" s="101">
        <v>18</v>
      </c>
      <c r="B22" s="106" t="s">
        <v>113</v>
      </c>
      <c r="C22" s="113"/>
      <c r="D22" s="100">
        <v>4</v>
      </c>
      <c r="E22" s="88"/>
      <c r="F22" s="96">
        <f t="shared" si="0"/>
        <v>0</v>
      </c>
      <c r="G22" s="102"/>
      <c r="H22" s="102"/>
      <c r="I22" s="102"/>
      <c r="J22" s="102"/>
    </row>
    <row r="23" spans="1:10" ht="26.25" customHeight="1" x14ac:dyDescent="0.2">
      <c r="A23" s="101">
        <v>19</v>
      </c>
      <c r="B23" s="106" t="s">
        <v>114</v>
      </c>
      <c r="C23" s="113"/>
      <c r="D23" s="100">
        <v>10</v>
      </c>
      <c r="E23" s="95"/>
      <c r="F23" s="96">
        <f t="shared" si="0"/>
        <v>0</v>
      </c>
      <c r="G23" s="102"/>
      <c r="H23" s="102"/>
      <c r="I23" s="102"/>
      <c r="J23" s="102"/>
    </row>
    <row r="24" spans="1:10" ht="34.5" customHeight="1" x14ac:dyDescent="0.2">
      <c r="A24" s="101">
        <v>20</v>
      </c>
      <c r="B24" s="106" t="s">
        <v>115</v>
      </c>
      <c r="C24" s="113"/>
      <c r="D24" s="100">
        <v>4</v>
      </c>
      <c r="E24" s="88"/>
      <c r="F24" s="96">
        <f t="shared" si="0"/>
        <v>0</v>
      </c>
      <c r="G24" s="102"/>
      <c r="H24" s="102"/>
      <c r="I24" s="102"/>
      <c r="J24" s="102"/>
    </row>
    <row r="25" spans="1:10" ht="33.75" customHeight="1" x14ac:dyDescent="0.2">
      <c r="A25" s="101">
        <v>21</v>
      </c>
      <c r="B25" s="106" t="s">
        <v>116</v>
      </c>
      <c r="C25" s="113"/>
      <c r="D25" s="100">
        <v>2</v>
      </c>
      <c r="E25" s="88"/>
      <c r="F25" s="96">
        <f t="shared" si="0"/>
        <v>0</v>
      </c>
      <c r="G25" s="102"/>
      <c r="H25" s="102"/>
      <c r="I25" s="102"/>
      <c r="J25" s="102"/>
    </row>
    <row r="26" spans="1:10" ht="36.75" customHeight="1" x14ac:dyDescent="0.2">
      <c r="A26" s="101">
        <v>22</v>
      </c>
      <c r="B26" s="106" t="s">
        <v>336</v>
      </c>
      <c r="C26" s="113"/>
      <c r="D26" s="100">
        <v>4</v>
      </c>
      <c r="E26" s="88"/>
      <c r="F26" s="96">
        <f t="shared" si="0"/>
        <v>0</v>
      </c>
      <c r="G26" s="102"/>
      <c r="H26" s="102"/>
      <c r="I26" s="102"/>
      <c r="J26" s="102"/>
    </row>
    <row r="27" spans="1:10" ht="18" customHeight="1" x14ac:dyDescent="0.2">
      <c r="A27" s="101">
        <v>23</v>
      </c>
      <c r="B27" s="108" t="s">
        <v>117</v>
      </c>
      <c r="C27" s="112"/>
      <c r="D27" s="99">
        <v>15</v>
      </c>
      <c r="E27" s="88"/>
      <c r="F27" s="96">
        <f t="shared" si="0"/>
        <v>0</v>
      </c>
      <c r="G27" s="102"/>
      <c r="H27" s="102"/>
      <c r="I27" s="102"/>
      <c r="J27" s="102"/>
    </row>
    <row r="28" spans="1:10" ht="18" customHeight="1" x14ac:dyDescent="0.2">
      <c r="A28" s="101">
        <v>24</v>
      </c>
      <c r="B28" s="106" t="s">
        <v>118</v>
      </c>
      <c r="C28" s="113"/>
      <c r="D28" s="99">
        <v>10</v>
      </c>
      <c r="E28" s="88"/>
      <c r="F28" s="96">
        <f t="shared" si="0"/>
        <v>0</v>
      </c>
      <c r="G28" s="102"/>
      <c r="H28" s="102"/>
      <c r="I28" s="102"/>
      <c r="J28" s="102"/>
    </row>
    <row r="29" spans="1:10" ht="21.75" customHeight="1" x14ac:dyDescent="0.2">
      <c r="A29" s="119">
        <v>25</v>
      </c>
      <c r="B29" s="107" t="s">
        <v>119</v>
      </c>
      <c r="C29" s="107"/>
      <c r="D29" s="120">
        <v>15</v>
      </c>
      <c r="E29" s="132"/>
      <c r="F29" s="121">
        <f t="shared" si="0"/>
        <v>0</v>
      </c>
      <c r="G29" s="104"/>
      <c r="H29" s="104"/>
      <c r="I29" s="104"/>
    </row>
    <row r="30" spans="1:10" ht="18" customHeight="1" x14ac:dyDescent="0.2">
      <c r="A30" s="124">
        <v>26</v>
      </c>
      <c r="B30" s="116" t="s">
        <v>120</v>
      </c>
      <c r="C30" s="116"/>
      <c r="D30" s="125">
        <v>15</v>
      </c>
      <c r="E30" s="126"/>
      <c r="F30" s="127">
        <f t="shared" si="0"/>
        <v>0</v>
      </c>
      <c r="G30" s="104"/>
      <c r="H30" s="104"/>
      <c r="I30" s="104"/>
    </row>
    <row r="31" spans="1:10" ht="15" customHeight="1" x14ac:dyDescent="0.2">
      <c r="A31" s="286" t="s">
        <v>186</v>
      </c>
      <c r="B31" s="286"/>
      <c r="C31" s="286"/>
      <c r="D31" s="286"/>
      <c r="E31" s="286"/>
      <c r="F31" s="131"/>
      <c r="G31" s="104"/>
      <c r="H31" s="104"/>
      <c r="I31" s="104"/>
    </row>
    <row r="32" spans="1:10" ht="25.5" customHeight="1" x14ac:dyDescent="0.2">
      <c r="A32" s="97"/>
      <c r="B32" s="122"/>
      <c r="C32" s="123" t="s">
        <v>187</v>
      </c>
      <c r="D32" s="130" t="s">
        <v>193</v>
      </c>
      <c r="E32" s="122"/>
      <c r="F32" s="122"/>
      <c r="G32" s="104"/>
      <c r="H32" s="104"/>
      <c r="I32" s="104"/>
    </row>
    <row r="33" spans="1:10" ht="18" customHeight="1" x14ac:dyDescent="0.2">
      <c r="A33" s="124">
        <v>27</v>
      </c>
      <c r="B33" s="116" t="s">
        <v>337</v>
      </c>
      <c r="C33" s="115">
        <v>3300</v>
      </c>
      <c r="D33" s="125">
        <f>C33*528</f>
        <v>1742400</v>
      </c>
      <c r="E33" s="126"/>
      <c r="F33" s="127">
        <f>D33*E33</f>
        <v>0</v>
      </c>
      <c r="G33" s="104"/>
      <c r="H33" s="104"/>
      <c r="I33" s="104"/>
    </row>
    <row r="34" spans="1:10" ht="15" customHeight="1" x14ac:dyDescent="0.2">
      <c r="A34" s="128">
        <v>28</v>
      </c>
      <c r="B34" s="129" t="s">
        <v>188</v>
      </c>
      <c r="C34" s="115">
        <v>3300</v>
      </c>
      <c r="D34" s="125">
        <f t="shared" ref="D34:D38" si="1">C34*528</f>
        <v>1742400</v>
      </c>
      <c r="E34" s="126"/>
      <c r="F34" s="127">
        <f t="shared" ref="F34:F38" si="2">D34*E34</f>
        <v>0</v>
      </c>
      <c r="G34" s="104"/>
      <c r="H34" s="104"/>
      <c r="I34" s="104"/>
    </row>
    <row r="35" spans="1:10" ht="21.95" customHeight="1" x14ac:dyDescent="0.2">
      <c r="A35" s="124">
        <v>29</v>
      </c>
      <c r="B35" s="116" t="s">
        <v>189</v>
      </c>
      <c r="C35" s="115">
        <v>3300</v>
      </c>
      <c r="D35" s="125">
        <f t="shared" si="1"/>
        <v>1742400</v>
      </c>
      <c r="E35" s="126"/>
      <c r="F35" s="127">
        <f t="shared" si="2"/>
        <v>0</v>
      </c>
      <c r="G35" s="104"/>
      <c r="H35" s="104"/>
      <c r="I35" s="104"/>
    </row>
    <row r="36" spans="1:10" ht="21.95" customHeight="1" x14ac:dyDescent="0.2">
      <c r="A36" s="124">
        <v>30</v>
      </c>
      <c r="B36" s="116" t="s">
        <v>190</v>
      </c>
      <c r="C36" s="115">
        <v>3300</v>
      </c>
      <c r="D36" s="125">
        <f t="shared" si="1"/>
        <v>1742400</v>
      </c>
      <c r="E36" s="126"/>
      <c r="F36" s="127">
        <f t="shared" si="2"/>
        <v>0</v>
      </c>
      <c r="G36" s="102"/>
      <c r="H36" s="102"/>
      <c r="I36" s="102"/>
      <c r="J36" s="102"/>
    </row>
    <row r="37" spans="1:10" ht="21.95" customHeight="1" x14ac:dyDescent="0.2">
      <c r="A37" s="124">
        <v>31</v>
      </c>
      <c r="B37" s="116" t="s">
        <v>191</v>
      </c>
      <c r="C37" s="115">
        <v>3300</v>
      </c>
      <c r="D37" s="125">
        <f t="shared" si="1"/>
        <v>1742400</v>
      </c>
      <c r="E37" s="126"/>
      <c r="F37" s="127">
        <f t="shared" si="2"/>
        <v>0</v>
      </c>
      <c r="G37" s="102"/>
      <c r="H37" s="102"/>
      <c r="I37" s="102"/>
      <c r="J37" s="102"/>
    </row>
    <row r="38" spans="1:10" ht="21.95" customHeight="1" x14ac:dyDescent="0.2">
      <c r="A38" s="124">
        <v>32</v>
      </c>
      <c r="B38" s="116" t="s">
        <v>192</v>
      </c>
      <c r="C38" s="115">
        <v>3300</v>
      </c>
      <c r="D38" s="125">
        <f t="shared" si="1"/>
        <v>1742400</v>
      </c>
      <c r="E38" s="126"/>
      <c r="F38" s="127">
        <f t="shared" si="2"/>
        <v>0</v>
      </c>
      <c r="G38" s="102"/>
      <c r="H38" s="102"/>
      <c r="I38" s="102"/>
      <c r="J38" s="102"/>
    </row>
    <row r="39" spans="1:10" ht="12.75" customHeight="1" x14ac:dyDescent="0.2">
      <c r="A39" s="102"/>
      <c r="B39" s="118"/>
      <c r="C39" s="118"/>
      <c r="D39" s="102"/>
      <c r="E39" s="102"/>
      <c r="F39" s="102"/>
      <c r="G39" s="102"/>
      <c r="H39" s="102"/>
      <c r="I39" s="102"/>
      <c r="J39" s="102"/>
    </row>
    <row r="40" spans="1:10" ht="21.75" customHeight="1" x14ac:dyDescent="0.2">
      <c r="A40" s="275" t="s">
        <v>194</v>
      </c>
      <c r="B40" s="275"/>
      <c r="C40" s="275"/>
      <c r="D40" s="275"/>
      <c r="E40" s="275"/>
      <c r="F40" s="136">
        <f>SUM(F5:F38)</f>
        <v>0</v>
      </c>
      <c r="G40" s="102"/>
      <c r="H40" s="102"/>
      <c r="I40" s="102"/>
      <c r="J40" s="102"/>
    </row>
    <row r="41" spans="1:10" ht="21.75" customHeight="1" x14ac:dyDescent="0.2">
      <c r="A41" s="275" t="s">
        <v>195</v>
      </c>
      <c r="B41" s="275"/>
      <c r="C41" s="275"/>
      <c r="D41" s="275"/>
      <c r="E41" s="275"/>
      <c r="F41" s="136">
        <f>F40/24</f>
        <v>0</v>
      </c>
      <c r="G41" s="102"/>
      <c r="H41" s="102"/>
      <c r="I41" s="102"/>
      <c r="J41" s="102"/>
    </row>
    <row r="42" spans="1:10" ht="12.75" customHeight="1" x14ac:dyDescent="0.2">
      <c r="A42" s="133"/>
      <c r="B42" s="134"/>
      <c r="C42" s="134"/>
      <c r="D42" s="135"/>
      <c r="E42" s="135"/>
      <c r="F42" s="104"/>
      <c r="G42" s="102"/>
      <c r="H42" s="102"/>
      <c r="I42" s="102"/>
      <c r="J42" s="102"/>
    </row>
    <row r="43" spans="1:10" ht="12.75" customHeight="1" x14ac:dyDescent="0.2">
      <c r="A43" s="105"/>
      <c r="B43" s="109"/>
      <c r="C43" s="109"/>
      <c r="D43" s="104"/>
      <c r="E43" s="104"/>
      <c r="F43" s="104"/>
      <c r="G43" s="102"/>
      <c r="H43" s="102"/>
      <c r="I43" s="102"/>
      <c r="J43" s="102"/>
    </row>
    <row r="44" spans="1:10" ht="12.75" customHeight="1" x14ac:dyDescent="0.2">
      <c r="A44" s="105"/>
      <c r="B44" s="109"/>
      <c r="C44" s="109"/>
      <c r="D44" s="104"/>
      <c r="E44" s="104"/>
      <c r="F44" s="104"/>
      <c r="G44" s="104"/>
      <c r="H44" s="104"/>
      <c r="I44" s="104"/>
    </row>
    <row r="45" spans="1:10" ht="12.75" customHeight="1" x14ac:dyDescent="0.2">
      <c r="A45" s="105"/>
      <c r="B45" s="109"/>
      <c r="C45" s="109"/>
      <c r="D45" s="104"/>
      <c r="E45" s="104"/>
      <c r="F45" s="104"/>
      <c r="G45" s="104"/>
      <c r="H45" s="104"/>
      <c r="I45" s="104"/>
    </row>
    <row r="46" spans="1:10" ht="12.75" customHeight="1" x14ac:dyDescent="0.2">
      <c r="A46" s="105"/>
      <c r="B46" s="109"/>
      <c r="C46" s="109"/>
      <c r="D46" s="104"/>
      <c r="E46" s="104"/>
      <c r="F46" s="104"/>
      <c r="G46" s="104"/>
      <c r="H46" s="104"/>
      <c r="I46" s="104"/>
    </row>
    <row r="47" spans="1:10" ht="12.75" customHeight="1" x14ac:dyDescent="0.2">
      <c r="A47" s="105"/>
      <c r="B47" s="109"/>
      <c r="C47" s="109"/>
      <c r="D47" s="104"/>
      <c r="E47" s="104"/>
      <c r="F47" s="104"/>
      <c r="G47" s="104"/>
      <c r="H47" s="104"/>
      <c r="I47" s="104"/>
    </row>
    <row r="48" spans="1:10" ht="12.75" customHeight="1" x14ac:dyDescent="0.2">
      <c r="A48" s="105"/>
      <c r="B48" s="109"/>
      <c r="C48" s="109"/>
      <c r="D48" s="104"/>
      <c r="E48" s="104"/>
      <c r="F48" s="104"/>
      <c r="G48" s="104"/>
      <c r="H48" s="104"/>
      <c r="I48" s="104"/>
    </row>
    <row r="49" spans="1:9" ht="12.75" customHeight="1" x14ac:dyDescent="0.2">
      <c r="A49" s="105"/>
      <c r="B49" s="109"/>
      <c r="C49" s="109"/>
      <c r="D49" s="104"/>
      <c r="E49" s="104"/>
      <c r="F49" s="104"/>
      <c r="G49" s="104"/>
      <c r="H49" s="104"/>
      <c r="I49" s="104"/>
    </row>
    <row r="50" spans="1:9" ht="12.75" customHeight="1" x14ac:dyDescent="0.2">
      <c r="A50" s="105"/>
      <c r="B50" s="109"/>
      <c r="C50" s="109"/>
      <c r="D50" s="104"/>
      <c r="E50" s="104"/>
      <c r="F50" s="104"/>
      <c r="G50" s="104"/>
      <c r="H50" s="104"/>
      <c r="I50" s="104"/>
    </row>
    <row r="51" spans="1:9" ht="12.75" customHeight="1" x14ac:dyDescent="0.2">
      <c r="A51" s="105"/>
      <c r="B51" s="109"/>
      <c r="C51" s="109"/>
      <c r="D51" s="104"/>
      <c r="E51" s="104"/>
      <c r="F51" s="104"/>
      <c r="G51" s="104"/>
      <c r="H51" s="104"/>
      <c r="I51" s="104"/>
    </row>
    <row r="52" spans="1:9" ht="12.75" customHeight="1" x14ac:dyDescent="0.2">
      <c r="A52" s="105"/>
      <c r="B52" s="109"/>
      <c r="C52" s="109"/>
      <c r="D52" s="104"/>
      <c r="E52" s="104"/>
      <c r="F52" s="104"/>
      <c r="G52" s="104"/>
      <c r="H52" s="104"/>
      <c r="I52" s="104"/>
    </row>
    <row r="53" spans="1:9" ht="12.75" customHeight="1" x14ac:dyDescent="0.2">
      <c r="A53" s="105"/>
      <c r="B53" s="109"/>
      <c r="C53" s="109"/>
      <c r="D53" s="104"/>
      <c r="E53" s="104"/>
      <c r="F53" s="104"/>
      <c r="G53" s="104"/>
      <c r="H53" s="104"/>
      <c r="I53" s="104"/>
    </row>
    <row r="54" spans="1:9" ht="12.75" customHeight="1" x14ac:dyDescent="0.2">
      <c r="A54" s="105"/>
      <c r="B54" s="109"/>
      <c r="C54" s="109"/>
      <c r="D54" s="104"/>
      <c r="E54" s="104"/>
      <c r="F54" s="104"/>
      <c r="G54" s="104"/>
      <c r="H54" s="104"/>
      <c r="I54" s="104"/>
    </row>
    <row r="55" spans="1:9" ht="12.75" customHeight="1" x14ac:dyDescent="0.2">
      <c r="A55" s="105"/>
      <c r="B55" s="109"/>
      <c r="C55" s="109"/>
      <c r="D55" s="104"/>
      <c r="E55" s="104"/>
      <c r="F55" s="104"/>
      <c r="G55" s="104"/>
      <c r="H55" s="104"/>
      <c r="I55" s="104"/>
    </row>
    <row r="56" spans="1:9" ht="12.75" customHeight="1" x14ac:dyDescent="0.2">
      <c r="A56" s="105"/>
      <c r="B56" s="109"/>
      <c r="C56" s="109"/>
      <c r="D56" s="104"/>
      <c r="E56" s="104"/>
      <c r="F56" s="104"/>
      <c r="G56" s="104"/>
      <c r="H56" s="104"/>
      <c r="I56" s="104"/>
    </row>
    <row r="57" spans="1:9" ht="12.75" customHeight="1" x14ac:dyDescent="0.2">
      <c r="A57" s="105"/>
      <c r="B57" s="109"/>
      <c r="C57" s="109"/>
      <c r="D57" s="104"/>
      <c r="E57" s="104"/>
      <c r="F57" s="104"/>
      <c r="G57" s="104"/>
      <c r="H57" s="104"/>
      <c r="I57" s="104"/>
    </row>
    <row r="58" spans="1:9" ht="12.75" customHeight="1" x14ac:dyDescent="0.2">
      <c r="A58" s="105"/>
      <c r="B58" s="109"/>
      <c r="C58" s="109"/>
      <c r="D58" s="104"/>
      <c r="E58" s="104"/>
      <c r="F58" s="104"/>
      <c r="G58" s="104"/>
      <c r="H58" s="104"/>
      <c r="I58" s="104"/>
    </row>
    <row r="59" spans="1:9" ht="12.75" customHeight="1" x14ac:dyDescent="0.2">
      <c r="A59" s="105"/>
      <c r="B59" s="109"/>
      <c r="C59" s="109"/>
      <c r="D59" s="104"/>
      <c r="E59" s="104"/>
      <c r="F59" s="104"/>
      <c r="G59" s="104"/>
      <c r="H59" s="104"/>
      <c r="I59" s="104"/>
    </row>
    <row r="60" spans="1:9" ht="12.75" customHeight="1" x14ac:dyDescent="0.2">
      <c r="A60" s="105"/>
      <c r="B60" s="109"/>
      <c r="C60" s="109"/>
      <c r="D60" s="104"/>
      <c r="E60" s="104"/>
      <c r="F60" s="104"/>
      <c r="G60" s="104"/>
      <c r="H60" s="104"/>
      <c r="I60" s="104"/>
    </row>
    <row r="61" spans="1:9" ht="12.75" customHeight="1" x14ac:dyDescent="0.2">
      <c r="A61" s="105"/>
      <c r="B61" s="109"/>
      <c r="C61" s="109"/>
      <c r="D61" s="104"/>
      <c r="E61" s="104"/>
      <c r="F61" s="104"/>
      <c r="G61" s="104"/>
      <c r="H61" s="104"/>
      <c r="I61" s="104"/>
    </row>
    <row r="62" spans="1:9" ht="12.75" customHeight="1" x14ac:dyDescent="0.2">
      <c r="A62" s="105"/>
      <c r="B62" s="109"/>
      <c r="C62" s="109"/>
      <c r="D62" s="104"/>
      <c r="E62" s="104"/>
      <c r="F62" s="104"/>
      <c r="G62" s="104"/>
      <c r="H62" s="104"/>
      <c r="I62" s="104"/>
    </row>
    <row r="63" spans="1:9" ht="12.75" customHeight="1" x14ac:dyDescent="0.2">
      <c r="A63" s="105"/>
      <c r="B63" s="109"/>
      <c r="C63" s="109"/>
      <c r="D63" s="104"/>
      <c r="E63" s="104"/>
      <c r="F63" s="104"/>
      <c r="G63" s="104"/>
      <c r="H63" s="104"/>
      <c r="I63" s="104"/>
    </row>
    <row r="64" spans="1:9" ht="12.75" customHeight="1" x14ac:dyDescent="0.2">
      <c r="A64" s="105"/>
      <c r="B64" s="109"/>
      <c r="C64" s="109"/>
      <c r="D64" s="104"/>
      <c r="E64" s="104"/>
      <c r="F64" s="104"/>
      <c r="G64" s="104"/>
      <c r="H64" s="104"/>
      <c r="I64" s="104"/>
    </row>
    <row r="65" spans="1:9" ht="12.75" customHeight="1" x14ac:dyDescent="0.2">
      <c r="A65" s="105"/>
      <c r="B65" s="109"/>
      <c r="C65" s="109"/>
      <c r="D65" s="104"/>
      <c r="E65" s="104"/>
      <c r="F65" s="104"/>
      <c r="G65" s="104"/>
      <c r="H65" s="104"/>
      <c r="I65" s="104"/>
    </row>
    <row r="66" spans="1:9" ht="12.75" customHeight="1" x14ac:dyDescent="0.2">
      <c r="A66" s="105"/>
      <c r="B66" s="109"/>
      <c r="C66" s="109"/>
      <c r="D66" s="104"/>
      <c r="E66" s="104"/>
      <c r="F66" s="104"/>
      <c r="G66" s="104"/>
      <c r="H66" s="104"/>
      <c r="I66" s="104"/>
    </row>
    <row r="67" spans="1:9" ht="12.75" customHeight="1" x14ac:dyDescent="0.2">
      <c r="A67" s="105"/>
      <c r="B67" s="109"/>
      <c r="C67" s="109"/>
      <c r="D67" s="104"/>
      <c r="E67" s="104"/>
      <c r="F67" s="104"/>
      <c r="G67" s="104"/>
      <c r="H67" s="104"/>
      <c r="I67" s="104"/>
    </row>
    <row r="68" spans="1:9" ht="12.75" customHeight="1" x14ac:dyDescent="0.2">
      <c r="A68" s="105"/>
      <c r="B68" s="109"/>
      <c r="C68" s="109"/>
      <c r="D68" s="104"/>
      <c r="E68" s="104"/>
      <c r="F68" s="104"/>
      <c r="G68" s="104"/>
      <c r="H68" s="104"/>
      <c r="I68" s="104"/>
    </row>
    <row r="69" spans="1:9" ht="12.75" customHeight="1" x14ac:dyDescent="0.2">
      <c r="A69" s="105"/>
      <c r="B69" s="109"/>
      <c r="C69" s="109"/>
      <c r="D69" s="104"/>
      <c r="E69" s="104"/>
      <c r="F69" s="104"/>
      <c r="G69" s="104"/>
      <c r="H69" s="104"/>
      <c r="I69" s="104"/>
    </row>
    <row r="70" spans="1:9" ht="12.75" customHeight="1" x14ac:dyDescent="0.2">
      <c r="A70" s="105"/>
      <c r="B70" s="109"/>
      <c r="C70" s="109"/>
      <c r="D70" s="104"/>
      <c r="E70" s="104"/>
      <c r="F70" s="104"/>
      <c r="G70" s="104"/>
      <c r="H70" s="104"/>
      <c r="I70" s="104"/>
    </row>
    <row r="71" spans="1:9" ht="12.75" customHeight="1" x14ac:dyDescent="0.2">
      <c r="A71" s="105"/>
      <c r="B71" s="109"/>
      <c r="C71" s="109"/>
      <c r="D71" s="104"/>
      <c r="E71" s="104"/>
      <c r="F71" s="104"/>
      <c r="G71" s="104"/>
      <c r="H71" s="104"/>
      <c r="I71" s="104"/>
    </row>
    <row r="72" spans="1:9" ht="12.75" customHeight="1" x14ac:dyDescent="0.2">
      <c r="A72" s="105"/>
      <c r="B72" s="109"/>
      <c r="C72" s="109"/>
      <c r="D72" s="104"/>
      <c r="E72" s="104"/>
      <c r="F72" s="104"/>
      <c r="G72" s="104"/>
      <c r="H72" s="104"/>
      <c r="I72" s="104"/>
    </row>
    <row r="73" spans="1:9" ht="12.75" customHeight="1" x14ac:dyDescent="0.2">
      <c r="A73" s="105"/>
      <c r="B73" s="109"/>
      <c r="C73" s="109"/>
      <c r="D73" s="104"/>
      <c r="E73" s="104"/>
      <c r="F73" s="104"/>
      <c r="G73" s="104"/>
      <c r="H73" s="104"/>
      <c r="I73" s="104"/>
    </row>
    <row r="74" spans="1:9" ht="12.75" customHeight="1" x14ac:dyDescent="0.2">
      <c r="A74" s="105"/>
      <c r="B74" s="109"/>
      <c r="C74" s="109"/>
      <c r="D74" s="104"/>
      <c r="E74" s="104"/>
      <c r="F74" s="104"/>
      <c r="G74" s="104"/>
      <c r="H74" s="104"/>
      <c r="I74" s="104"/>
    </row>
    <row r="75" spans="1:9" ht="12.75" customHeight="1" x14ac:dyDescent="0.2">
      <c r="A75" s="105"/>
      <c r="B75" s="109"/>
      <c r="C75" s="109"/>
      <c r="D75" s="104"/>
      <c r="E75" s="104"/>
      <c r="F75" s="104"/>
      <c r="G75" s="104"/>
      <c r="H75" s="104"/>
      <c r="I75" s="104"/>
    </row>
    <row r="76" spans="1:9" ht="12.75" customHeight="1" x14ac:dyDescent="0.2">
      <c r="A76" s="105"/>
      <c r="B76" s="109"/>
      <c r="C76" s="109"/>
      <c r="D76" s="104"/>
      <c r="E76" s="104"/>
      <c r="F76" s="104"/>
      <c r="G76" s="104"/>
      <c r="H76" s="104"/>
      <c r="I76" s="104"/>
    </row>
    <row r="77" spans="1:9" ht="12.75" customHeight="1" x14ac:dyDescent="0.2">
      <c r="A77" s="105"/>
      <c r="B77" s="109"/>
      <c r="C77" s="109"/>
      <c r="D77" s="104"/>
      <c r="E77" s="104"/>
      <c r="F77" s="104"/>
      <c r="G77" s="104"/>
      <c r="H77" s="104"/>
      <c r="I77" s="104"/>
    </row>
    <row r="78" spans="1:9" ht="12.75" customHeight="1" x14ac:dyDescent="0.2">
      <c r="A78" s="105"/>
      <c r="B78" s="109"/>
      <c r="C78" s="109"/>
      <c r="D78" s="104"/>
      <c r="E78" s="104"/>
      <c r="F78" s="104"/>
      <c r="G78" s="104"/>
      <c r="H78" s="104"/>
      <c r="I78" s="104"/>
    </row>
    <row r="79" spans="1:9" ht="12.75" customHeight="1" x14ac:dyDescent="0.2">
      <c r="A79" s="105"/>
      <c r="B79" s="109"/>
      <c r="C79" s="109"/>
      <c r="D79" s="104"/>
      <c r="E79" s="104"/>
      <c r="F79" s="104"/>
      <c r="G79" s="104"/>
      <c r="H79" s="104"/>
      <c r="I79" s="104"/>
    </row>
    <row r="80" spans="1:9" ht="12.75" customHeight="1" x14ac:dyDescent="0.2">
      <c r="A80" s="105"/>
      <c r="B80" s="109"/>
      <c r="C80" s="109"/>
      <c r="D80" s="104"/>
      <c r="E80" s="104"/>
      <c r="F80" s="104"/>
      <c r="G80" s="104"/>
      <c r="H80" s="104"/>
      <c r="I80" s="104"/>
    </row>
    <row r="81" spans="1:9" ht="12.75" customHeight="1" x14ac:dyDescent="0.2">
      <c r="A81" s="105"/>
      <c r="B81" s="109"/>
      <c r="C81" s="109"/>
      <c r="D81" s="104"/>
      <c r="E81" s="104"/>
      <c r="F81" s="104"/>
      <c r="G81" s="104"/>
      <c r="H81" s="104"/>
      <c r="I81" s="104"/>
    </row>
    <row r="82" spans="1:9" ht="12.75" customHeight="1" x14ac:dyDescent="0.2">
      <c r="A82" s="105"/>
      <c r="B82" s="109"/>
      <c r="C82" s="109"/>
      <c r="D82" s="104"/>
      <c r="E82" s="104"/>
      <c r="F82" s="104"/>
      <c r="G82" s="104"/>
      <c r="H82" s="104"/>
      <c r="I82" s="104"/>
    </row>
    <row r="83" spans="1:9" ht="12.75" customHeight="1" x14ac:dyDescent="0.2">
      <c r="A83" s="105"/>
      <c r="B83" s="109"/>
      <c r="C83" s="109"/>
      <c r="D83" s="104"/>
      <c r="E83" s="104"/>
      <c r="F83" s="104"/>
      <c r="G83" s="104"/>
      <c r="H83" s="104"/>
      <c r="I83" s="104"/>
    </row>
    <row r="84" spans="1:9" ht="12.75" customHeight="1" x14ac:dyDescent="0.2">
      <c r="A84" s="105"/>
      <c r="B84" s="109"/>
      <c r="C84" s="109"/>
      <c r="D84" s="104"/>
      <c r="E84" s="104"/>
      <c r="F84" s="104"/>
      <c r="G84" s="104"/>
      <c r="H84" s="104"/>
      <c r="I84" s="104"/>
    </row>
    <row r="85" spans="1:9" ht="12.75" customHeight="1" x14ac:dyDescent="0.2">
      <c r="A85" s="105"/>
      <c r="B85" s="109"/>
      <c r="C85" s="109"/>
      <c r="D85" s="104"/>
      <c r="E85" s="104"/>
      <c r="F85" s="104"/>
      <c r="G85" s="104"/>
      <c r="H85" s="104"/>
      <c r="I85" s="104"/>
    </row>
    <row r="86" spans="1:9" ht="12.75" customHeight="1" x14ac:dyDescent="0.2">
      <c r="A86" s="105"/>
      <c r="B86" s="109"/>
      <c r="C86" s="109"/>
      <c r="D86" s="104"/>
      <c r="E86" s="104"/>
      <c r="F86" s="104"/>
      <c r="G86" s="104"/>
      <c r="H86" s="104"/>
      <c r="I86" s="104"/>
    </row>
    <row r="87" spans="1:9" ht="12.75" customHeight="1" x14ac:dyDescent="0.2">
      <c r="A87" s="105"/>
      <c r="B87" s="109"/>
      <c r="C87" s="109"/>
      <c r="D87" s="104"/>
      <c r="E87" s="104"/>
      <c r="F87" s="104"/>
      <c r="G87" s="104"/>
      <c r="H87" s="104"/>
      <c r="I87" s="104"/>
    </row>
    <row r="88" spans="1:9" ht="12.75" customHeight="1" x14ac:dyDescent="0.2">
      <c r="A88" s="105"/>
      <c r="B88" s="109"/>
      <c r="C88" s="109"/>
      <c r="D88" s="104"/>
      <c r="E88" s="104"/>
      <c r="F88" s="104"/>
      <c r="G88" s="104"/>
      <c r="H88" s="104"/>
      <c r="I88" s="104"/>
    </row>
    <row r="89" spans="1:9" ht="12.75" customHeight="1" x14ac:dyDescent="0.2">
      <c r="A89" s="105"/>
      <c r="B89" s="109"/>
      <c r="C89" s="109"/>
      <c r="D89" s="104"/>
      <c r="E89" s="104"/>
      <c r="F89" s="104"/>
      <c r="G89" s="104"/>
      <c r="H89" s="104"/>
      <c r="I89" s="104"/>
    </row>
    <row r="90" spans="1:9" ht="12.75" customHeight="1" x14ac:dyDescent="0.2">
      <c r="A90" s="105"/>
      <c r="B90" s="109"/>
      <c r="C90" s="109"/>
      <c r="D90" s="104"/>
      <c r="E90" s="104"/>
      <c r="F90" s="104"/>
      <c r="G90" s="104"/>
      <c r="H90" s="104"/>
      <c r="I90" s="104"/>
    </row>
    <row r="91" spans="1:9" ht="12.75" customHeight="1" x14ac:dyDescent="0.2">
      <c r="A91" s="105"/>
      <c r="B91" s="109"/>
      <c r="C91" s="109"/>
      <c r="D91" s="104"/>
      <c r="E91" s="104"/>
      <c r="F91" s="104"/>
      <c r="G91" s="104"/>
      <c r="H91" s="104"/>
      <c r="I91" s="104"/>
    </row>
    <row r="92" spans="1:9" ht="12.75" customHeight="1" x14ac:dyDescent="0.2">
      <c r="A92" s="105"/>
      <c r="B92" s="109"/>
      <c r="C92" s="109"/>
      <c r="D92" s="104"/>
      <c r="E92" s="104"/>
      <c r="F92" s="104"/>
      <c r="G92" s="104"/>
      <c r="H92" s="104"/>
      <c r="I92" s="104"/>
    </row>
    <row r="93" spans="1:9" ht="12.75" customHeight="1" x14ac:dyDescent="0.2">
      <c r="A93" s="105"/>
      <c r="B93" s="109"/>
      <c r="C93" s="109"/>
      <c r="D93" s="104"/>
      <c r="E93" s="104"/>
      <c r="F93" s="104"/>
      <c r="G93" s="104"/>
      <c r="H93" s="104"/>
      <c r="I93" s="104"/>
    </row>
    <row r="94" spans="1:9" ht="12.75" customHeight="1" x14ac:dyDescent="0.2">
      <c r="A94" s="105"/>
      <c r="B94" s="109"/>
      <c r="C94" s="109"/>
      <c r="D94" s="104"/>
      <c r="E94" s="104"/>
      <c r="F94" s="104"/>
      <c r="G94" s="104"/>
      <c r="H94" s="104"/>
      <c r="I94" s="104"/>
    </row>
    <row r="95" spans="1:9" ht="12.75" customHeight="1" x14ac:dyDescent="0.2">
      <c r="A95" s="105"/>
      <c r="B95" s="109"/>
      <c r="C95" s="109"/>
      <c r="D95" s="104"/>
      <c r="E95" s="104"/>
      <c r="F95" s="104"/>
      <c r="G95" s="104"/>
      <c r="H95" s="104"/>
      <c r="I95" s="104"/>
    </row>
    <row r="96" spans="1:9" ht="12.75" customHeight="1" x14ac:dyDescent="0.2">
      <c r="A96" s="105"/>
      <c r="B96" s="109"/>
      <c r="C96" s="109"/>
      <c r="D96" s="104"/>
      <c r="E96" s="104"/>
      <c r="F96" s="104"/>
      <c r="G96" s="104"/>
      <c r="H96" s="104"/>
      <c r="I96" s="104"/>
    </row>
    <row r="97" spans="1:9" ht="12.75" customHeight="1" x14ac:dyDescent="0.2">
      <c r="A97" s="105"/>
      <c r="B97" s="109"/>
      <c r="C97" s="109"/>
      <c r="D97" s="104"/>
      <c r="E97" s="104"/>
      <c r="F97" s="104"/>
      <c r="G97" s="104"/>
      <c r="H97" s="104"/>
      <c r="I97" s="104"/>
    </row>
    <row r="98" spans="1:9" ht="12.75" customHeight="1" x14ac:dyDescent="0.2">
      <c r="A98" s="105"/>
      <c r="B98" s="109"/>
      <c r="C98" s="109"/>
      <c r="D98" s="104"/>
      <c r="E98" s="104"/>
      <c r="F98" s="104"/>
      <c r="G98" s="104"/>
      <c r="H98" s="104"/>
      <c r="I98" s="104"/>
    </row>
    <row r="99" spans="1:9" ht="12.75" customHeight="1" x14ac:dyDescent="0.2">
      <c r="A99" s="105"/>
      <c r="B99" s="109"/>
      <c r="C99" s="109"/>
      <c r="D99" s="104"/>
      <c r="E99" s="104"/>
      <c r="F99" s="104"/>
      <c r="G99" s="104"/>
      <c r="H99" s="104"/>
      <c r="I99" s="104"/>
    </row>
    <row r="100" spans="1:9" ht="12.75" customHeight="1" x14ac:dyDescent="0.2">
      <c r="A100" s="105"/>
      <c r="B100" s="109"/>
      <c r="C100" s="109"/>
      <c r="D100" s="104"/>
      <c r="E100" s="104"/>
      <c r="F100" s="104"/>
      <c r="G100" s="104"/>
      <c r="H100" s="104"/>
      <c r="I100" s="104"/>
    </row>
    <row r="101" spans="1:9" ht="12.75" customHeight="1" x14ac:dyDescent="0.2">
      <c r="A101" s="105"/>
      <c r="B101" s="109"/>
      <c r="C101" s="109"/>
      <c r="D101" s="104"/>
      <c r="E101" s="104"/>
      <c r="F101" s="104"/>
      <c r="G101" s="104"/>
      <c r="H101" s="104"/>
      <c r="I101" s="104"/>
    </row>
    <row r="102" spans="1:9" ht="12.75" customHeight="1" x14ac:dyDescent="0.2">
      <c r="A102" s="105"/>
      <c r="B102" s="109"/>
      <c r="C102" s="109"/>
      <c r="D102" s="104"/>
      <c r="E102" s="104"/>
      <c r="F102" s="104"/>
      <c r="G102" s="104"/>
      <c r="H102" s="104"/>
      <c r="I102" s="104"/>
    </row>
    <row r="103" spans="1:9" ht="12.75" customHeight="1" x14ac:dyDescent="0.2">
      <c r="A103" s="105"/>
      <c r="B103" s="109"/>
      <c r="C103" s="109"/>
      <c r="D103" s="104"/>
      <c r="E103" s="104"/>
      <c r="F103" s="104"/>
      <c r="G103" s="104"/>
      <c r="H103" s="104"/>
      <c r="I103" s="104"/>
    </row>
    <row r="104" spans="1:9" ht="12.75" customHeight="1" x14ac:dyDescent="0.2">
      <c r="A104" s="105"/>
      <c r="B104" s="109"/>
      <c r="C104" s="109"/>
      <c r="D104" s="104"/>
      <c r="E104" s="104"/>
      <c r="F104" s="104"/>
      <c r="G104" s="104"/>
      <c r="H104" s="104"/>
      <c r="I104" s="104"/>
    </row>
    <row r="105" spans="1:9" ht="12.75" customHeight="1" x14ac:dyDescent="0.2">
      <c r="A105" s="105"/>
      <c r="B105" s="109"/>
      <c r="C105" s="109"/>
      <c r="D105" s="104"/>
      <c r="E105" s="104"/>
      <c r="F105" s="104"/>
      <c r="G105" s="104"/>
      <c r="H105" s="104"/>
      <c r="I105" s="104"/>
    </row>
    <row r="106" spans="1:9" ht="12.75" customHeight="1" x14ac:dyDescent="0.2">
      <c r="A106" s="105"/>
      <c r="B106" s="109"/>
      <c r="C106" s="109"/>
      <c r="D106" s="104"/>
      <c r="E106" s="104"/>
      <c r="F106" s="104"/>
      <c r="G106" s="104"/>
      <c r="H106" s="104"/>
      <c r="I106" s="104"/>
    </row>
    <row r="107" spans="1:9" ht="12.75" customHeight="1" x14ac:dyDescent="0.2">
      <c r="A107" s="105"/>
      <c r="B107" s="109"/>
      <c r="C107" s="109"/>
      <c r="D107" s="104"/>
      <c r="E107" s="104"/>
      <c r="F107" s="104"/>
      <c r="G107" s="104"/>
      <c r="H107" s="104"/>
      <c r="I107" s="104"/>
    </row>
    <row r="108" spans="1:9" ht="12.75" customHeight="1" x14ac:dyDescent="0.2">
      <c r="A108" s="105"/>
      <c r="B108" s="109"/>
      <c r="C108" s="109"/>
      <c r="D108" s="104"/>
      <c r="E108" s="104"/>
      <c r="F108" s="104"/>
      <c r="G108" s="104"/>
      <c r="H108" s="104"/>
      <c r="I108" s="104"/>
    </row>
    <row r="109" spans="1:9" ht="12.75" customHeight="1" x14ac:dyDescent="0.2">
      <c r="A109" s="105"/>
      <c r="B109" s="109"/>
      <c r="C109" s="109"/>
      <c r="D109" s="104"/>
      <c r="E109" s="104"/>
      <c r="F109" s="104"/>
      <c r="G109" s="104"/>
      <c r="H109" s="104"/>
      <c r="I109" s="104"/>
    </row>
    <row r="110" spans="1:9" ht="12.75" customHeight="1" x14ac:dyDescent="0.2">
      <c r="A110" s="105"/>
      <c r="B110" s="109"/>
      <c r="C110" s="109"/>
      <c r="D110" s="104"/>
      <c r="E110" s="104"/>
      <c r="F110" s="104"/>
      <c r="G110" s="104"/>
      <c r="H110" s="104"/>
      <c r="I110" s="104"/>
    </row>
    <row r="111" spans="1:9" ht="12.75" customHeight="1" x14ac:dyDescent="0.2">
      <c r="A111" s="105"/>
      <c r="B111" s="109"/>
      <c r="C111" s="109"/>
      <c r="D111" s="104"/>
      <c r="E111" s="104"/>
      <c r="F111" s="104"/>
      <c r="G111" s="104"/>
      <c r="H111" s="104"/>
      <c r="I111" s="104"/>
    </row>
    <row r="112" spans="1:9" ht="12.75" customHeight="1" x14ac:dyDescent="0.2">
      <c r="A112" s="105"/>
      <c r="B112" s="109"/>
      <c r="C112" s="109"/>
      <c r="D112" s="104"/>
      <c r="E112" s="104"/>
      <c r="F112" s="104"/>
      <c r="G112" s="104"/>
      <c r="H112" s="104"/>
      <c r="I112" s="104"/>
    </row>
    <row r="113" spans="1:9" ht="12.75" customHeight="1" x14ac:dyDescent="0.2">
      <c r="A113" s="105"/>
      <c r="B113" s="109"/>
      <c r="C113" s="109"/>
      <c r="D113" s="104"/>
      <c r="E113" s="104"/>
      <c r="F113" s="104"/>
      <c r="G113" s="104"/>
      <c r="H113" s="104"/>
      <c r="I113" s="104"/>
    </row>
    <row r="114" spans="1:9" ht="12.75" customHeight="1" x14ac:dyDescent="0.2">
      <c r="A114" s="105"/>
      <c r="B114" s="109"/>
      <c r="C114" s="109"/>
      <c r="D114" s="104"/>
      <c r="E114" s="104"/>
      <c r="F114" s="104"/>
      <c r="G114" s="104"/>
      <c r="H114" s="104"/>
      <c r="I114" s="104"/>
    </row>
    <row r="115" spans="1:9" ht="12.75" customHeight="1" x14ac:dyDescent="0.2">
      <c r="A115" s="105"/>
      <c r="B115" s="109"/>
      <c r="C115" s="109"/>
      <c r="D115" s="104"/>
      <c r="E115" s="104"/>
      <c r="F115" s="104"/>
      <c r="G115" s="104"/>
      <c r="H115" s="104"/>
      <c r="I115" s="104"/>
    </row>
    <row r="116" spans="1:9" ht="12.75" customHeight="1" x14ac:dyDescent="0.2">
      <c r="A116" s="105"/>
      <c r="B116" s="109"/>
      <c r="C116" s="109"/>
      <c r="D116" s="104"/>
      <c r="E116" s="104"/>
      <c r="F116" s="104"/>
      <c r="G116" s="104"/>
      <c r="H116" s="104"/>
      <c r="I116" s="104"/>
    </row>
    <row r="117" spans="1:9" ht="12.75" customHeight="1" x14ac:dyDescent="0.2">
      <c r="A117" s="105"/>
      <c r="B117" s="109"/>
      <c r="C117" s="109"/>
      <c r="D117" s="104"/>
      <c r="E117" s="104"/>
      <c r="F117" s="104"/>
      <c r="G117" s="104"/>
      <c r="H117" s="104"/>
      <c r="I117" s="104"/>
    </row>
    <row r="118" spans="1:9" ht="12.75" customHeight="1" x14ac:dyDescent="0.2">
      <c r="A118" s="105"/>
      <c r="B118" s="109"/>
      <c r="C118" s="109"/>
      <c r="D118" s="104"/>
      <c r="E118" s="104"/>
      <c r="F118" s="104"/>
      <c r="G118" s="104"/>
      <c r="H118" s="104"/>
      <c r="I118" s="104"/>
    </row>
    <row r="119" spans="1:9" ht="12.75" customHeight="1" x14ac:dyDescent="0.2">
      <c r="A119" s="105"/>
      <c r="B119" s="109"/>
      <c r="C119" s="109"/>
      <c r="D119" s="104"/>
      <c r="E119" s="104"/>
      <c r="F119" s="104"/>
      <c r="G119" s="104"/>
      <c r="H119" s="104"/>
      <c r="I119" s="104"/>
    </row>
    <row r="120" spans="1:9" ht="12.75" customHeight="1" x14ac:dyDescent="0.2">
      <c r="A120" s="105"/>
      <c r="B120" s="109"/>
      <c r="C120" s="109"/>
      <c r="D120" s="104"/>
      <c r="E120" s="104"/>
      <c r="F120" s="104"/>
      <c r="G120" s="104"/>
      <c r="H120" s="104"/>
      <c r="I120" s="104"/>
    </row>
    <row r="121" spans="1:9" ht="12.75" customHeight="1" x14ac:dyDescent="0.2">
      <c r="A121" s="105"/>
      <c r="B121" s="109"/>
      <c r="C121" s="109"/>
      <c r="D121" s="104"/>
      <c r="E121" s="104"/>
      <c r="F121" s="104"/>
      <c r="G121" s="104"/>
      <c r="H121" s="104"/>
      <c r="I121" s="104"/>
    </row>
    <row r="122" spans="1:9" ht="12.75" customHeight="1" x14ac:dyDescent="0.2">
      <c r="A122" s="105"/>
      <c r="B122" s="109"/>
      <c r="C122" s="109"/>
      <c r="D122" s="104"/>
      <c r="E122" s="104"/>
      <c r="F122" s="104"/>
      <c r="G122" s="104"/>
      <c r="H122" s="104"/>
      <c r="I122" s="104"/>
    </row>
    <row r="123" spans="1:9" ht="12.75" customHeight="1" x14ac:dyDescent="0.2">
      <c r="A123" s="105"/>
      <c r="B123" s="109"/>
      <c r="C123" s="109"/>
      <c r="D123" s="104"/>
      <c r="E123" s="104"/>
      <c r="F123" s="104"/>
      <c r="G123" s="104"/>
      <c r="H123" s="104"/>
      <c r="I123" s="104"/>
    </row>
    <row r="124" spans="1:9" ht="12.75" customHeight="1" x14ac:dyDescent="0.2">
      <c r="A124" s="105"/>
      <c r="B124" s="109"/>
      <c r="C124" s="109"/>
      <c r="D124" s="104"/>
      <c r="E124" s="104"/>
      <c r="F124" s="104"/>
      <c r="G124" s="104"/>
      <c r="H124" s="104"/>
      <c r="I124" s="104"/>
    </row>
    <row r="125" spans="1:9" ht="12.75" customHeight="1" x14ac:dyDescent="0.2">
      <c r="A125" s="105"/>
      <c r="B125" s="109"/>
      <c r="C125" s="109"/>
      <c r="D125" s="104"/>
      <c r="E125" s="104"/>
      <c r="F125" s="104"/>
      <c r="G125" s="104"/>
      <c r="H125" s="104"/>
      <c r="I125" s="104"/>
    </row>
    <row r="126" spans="1:9" ht="12.75" customHeight="1" x14ac:dyDescent="0.2">
      <c r="A126" s="105"/>
      <c r="B126" s="109"/>
      <c r="C126" s="109"/>
      <c r="D126" s="104"/>
      <c r="E126" s="104"/>
      <c r="F126" s="104"/>
      <c r="G126" s="104"/>
      <c r="H126" s="104"/>
      <c r="I126" s="104"/>
    </row>
    <row r="127" spans="1:9" ht="12.75" customHeight="1" x14ac:dyDescent="0.2">
      <c r="A127" s="105"/>
      <c r="B127" s="109"/>
      <c r="C127" s="109"/>
      <c r="D127" s="104"/>
      <c r="E127" s="104"/>
      <c r="F127" s="104"/>
      <c r="G127" s="104"/>
      <c r="H127" s="104"/>
      <c r="I127" s="104"/>
    </row>
    <row r="128" spans="1:9" ht="12.75" customHeight="1" x14ac:dyDescent="0.2">
      <c r="A128" s="105"/>
      <c r="B128" s="109"/>
      <c r="C128" s="109"/>
      <c r="D128" s="104"/>
      <c r="E128" s="104"/>
      <c r="F128" s="104"/>
      <c r="G128" s="104"/>
      <c r="H128" s="104"/>
      <c r="I128" s="104"/>
    </row>
    <row r="129" spans="1:9" ht="12.75" customHeight="1" x14ac:dyDescent="0.2">
      <c r="A129" s="105"/>
      <c r="B129" s="109"/>
      <c r="C129" s="109"/>
      <c r="D129" s="104"/>
      <c r="E129" s="104"/>
      <c r="F129" s="104"/>
      <c r="G129" s="104"/>
      <c r="H129" s="104"/>
      <c r="I129" s="104"/>
    </row>
    <row r="130" spans="1:9" ht="12.75" customHeight="1" x14ac:dyDescent="0.2">
      <c r="A130" s="105"/>
      <c r="B130" s="109"/>
      <c r="C130" s="109"/>
      <c r="D130" s="104"/>
      <c r="E130" s="104"/>
      <c r="F130" s="104"/>
      <c r="G130" s="104"/>
      <c r="H130" s="104"/>
      <c r="I130" s="104"/>
    </row>
    <row r="131" spans="1:9" ht="12.75" customHeight="1" x14ac:dyDescent="0.2">
      <c r="A131" s="105"/>
      <c r="B131" s="109"/>
      <c r="C131" s="109"/>
      <c r="D131" s="104"/>
      <c r="E131" s="104"/>
      <c r="F131" s="104"/>
      <c r="G131" s="104"/>
      <c r="H131" s="104"/>
      <c r="I131" s="104"/>
    </row>
    <row r="132" spans="1:9" ht="12.75" customHeight="1" x14ac:dyDescent="0.2">
      <c r="A132" s="105"/>
      <c r="B132" s="109"/>
      <c r="C132" s="109"/>
      <c r="D132" s="104"/>
      <c r="E132" s="104"/>
      <c r="F132" s="104"/>
      <c r="G132" s="104"/>
      <c r="H132" s="104"/>
      <c r="I132" s="104"/>
    </row>
    <row r="133" spans="1:9" ht="12.75" customHeight="1" x14ac:dyDescent="0.2">
      <c r="A133" s="105"/>
      <c r="B133" s="109"/>
      <c r="C133" s="109"/>
      <c r="D133" s="104"/>
      <c r="E133" s="104"/>
      <c r="F133" s="104"/>
      <c r="G133" s="104"/>
      <c r="H133" s="104"/>
      <c r="I133" s="104"/>
    </row>
    <row r="134" spans="1:9" ht="12.75" customHeight="1" x14ac:dyDescent="0.2">
      <c r="A134" s="105"/>
      <c r="B134" s="109"/>
      <c r="C134" s="109"/>
      <c r="D134" s="104"/>
      <c r="E134" s="104"/>
      <c r="F134" s="104"/>
      <c r="G134" s="104"/>
      <c r="H134" s="104"/>
      <c r="I134" s="104"/>
    </row>
    <row r="135" spans="1:9" ht="12.75" customHeight="1" x14ac:dyDescent="0.2">
      <c r="A135" s="105"/>
      <c r="B135" s="109"/>
      <c r="C135" s="109"/>
      <c r="D135" s="104"/>
      <c r="E135" s="104"/>
      <c r="F135" s="104"/>
      <c r="G135" s="104"/>
      <c r="H135" s="104"/>
      <c r="I135" s="104"/>
    </row>
    <row r="136" spans="1:9" ht="12.75" customHeight="1" x14ac:dyDescent="0.2">
      <c r="A136" s="105"/>
      <c r="B136" s="109"/>
      <c r="C136" s="109"/>
      <c r="D136" s="104"/>
      <c r="E136" s="104"/>
      <c r="F136" s="104"/>
      <c r="G136" s="104"/>
      <c r="H136" s="104"/>
      <c r="I136" s="104"/>
    </row>
    <row r="137" spans="1:9" ht="12.75" customHeight="1" x14ac:dyDescent="0.2">
      <c r="A137" s="105"/>
      <c r="B137" s="109"/>
      <c r="C137" s="109"/>
      <c r="D137" s="104"/>
      <c r="E137" s="104"/>
      <c r="F137" s="104"/>
      <c r="G137" s="104"/>
      <c r="H137" s="104"/>
      <c r="I137" s="104"/>
    </row>
    <row r="138" spans="1:9" ht="12.75" customHeight="1" x14ac:dyDescent="0.2">
      <c r="A138" s="105"/>
      <c r="B138" s="109"/>
      <c r="C138" s="109"/>
      <c r="D138" s="104"/>
      <c r="E138" s="104"/>
      <c r="F138" s="104"/>
      <c r="G138" s="104"/>
      <c r="H138" s="104"/>
      <c r="I138" s="104"/>
    </row>
    <row r="139" spans="1:9" ht="12.75" customHeight="1" x14ac:dyDescent="0.2">
      <c r="A139" s="105"/>
      <c r="B139" s="109"/>
      <c r="C139" s="109"/>
      <c r="D139" s="104"/>
      <c r="E139" s="104"/>
      <c r="F139" s="104"/>
      <c r="G139" s="104"/>
      <c r="H139" s="104"/>
      <c r="I139" s="104"/>
    </row>
    <row r="140" spans="1:9" ht="12.75" customHeight="1" x14ac:dyDescent="0.2">
      <c r="A140" s="105"/>
      <c r="B140" s="109"/>
      <c r="C140" s="109"/>
      <c r="D140" s="104"/>
      <c r="E140" s="104"/>
      <c r="F140" s="104"/>
      <c r="G140" s="104"/>
      <c r="H140" s="104"/>
      <c r="I140" s="104"/>
    </row>
    <row r="141" spans="1:9" ht="12.75" customHeight="1" x14ac:dyDescent="0.2">
      <c r="A141" s="105"/>
      <c r="B141" s="109"/>
      <c r="C141" s="109"/>
      <c r="D141" s="104"/>
      <c r="E141" s="104"/>
      <c r="F141" s="104"/>
      <c r="G141" s="104"/>
      <c r="H141" s="104"/>
      <c r="I141" s="104"/>
    </row>
    <row r="142" spans="1:9" ht="12.75" customHeight="1" x14ac:dyDescent="0.2">
      <c r="A142" s="105"/>
      <c r="B142" s="109"/>
      <c r="C142" s="109"/>
      <c r="D142" s="104"/>
      <c r="E142" s="104"/>
      <c r="F142" s="104"/>
      <c r="G142" s="104"/>
      <c r="H142" s="104"/>
      <c r="I142" s="104"/>
    </row>
    <row r="143" spans="1:9" ht="12.75" customHeight="1" x14ac:dyDescent="0.2">
      <c r="A143" s="105"/>
      <c r="B143" s="109"/>
      <c r="C143" s="109"/>
      <c r="D143" s="104"/>
      <c r="E143" s="104"/>
      <c r="F143" s="104"/>
      <c r="G143" s="104"/>
      <c r="H143" s="104"/>
      <c r="I143" s="104"/>
    </row>
    <row r="144" spans="1:9" ht="12.75" customHeight="1" x14ac:dyDescent="0.2">
      <c r="A144" s="105"/>
      <c r="B144" s="109"/>
      <c r="C144" s="109"/>
      <c r="D144" s="104"/>
      <c r="E144" s="104"/>
      <c r="F144" s="104"/>
      <c r="G144" s="104"/>
      <c r="H144" s="104"/>
      <c r="I144" s="104"/>
    </row>
    <row r="145" spans="1:9" ht="12.75" customHeight="1" x14ac:dyDescent="0.2">
      <c r="A145" s="105"/>
      <c r="B145" s="109"/>
      <c r="C145" s="109"/>
      <c r="D145" s="104"/>
      <c r="E145" s="104"/>
      <c r="F145" s="104"/>
      <c r="G145" s="104"/>
      <c r="H145" s="104"/>
      <c r="I145" s="104"/>
    </row>
    <row r="146" spans="1:9" ht="12.75" customHeight="1" x14ac:dyDescent="0.2">
      <c r="A146" s="105"/>
      <c r="B146" s="109"/>
      <c r="C146" s="109"/>
      <c r="D146" s="104"/>
      <c r="E146" s="104"/>
      <c r="F146" s="104"/>
      <c r="G146" s="104"/>
      <c r="H146" s="104"/>
      <c r="I146" s="104"/>
    </row>
    <row r="147" spans="1:9" ht="12.75" customHeight="1" x14ac:dyDescent="0.2">
      <c r="A147" s="105"/>
      <c r="B147" s="109"/>
      <c r="C147" s="109"/>
      <c r="D147" s="104"/>
      <c r="E147" s="104"/>
      <c r="F147" s="104"/>
      <c r="G147" s="104"/>
      <c r="H147" s="104"/>
      <c r="I147" s="104"/>
    </row>
    <row r="148" spans="1:9" ht="12.75" customHeight="1" x14ac:dyDescent="0.2">
      <c r="A148" s="105"/>
      <c r="B148" s="109"/>
      <c r="C148" s="109"/>
      <c r="D148" s="104"/>
      <c r="E148" s="104"/>
      <c r="F148" s="104"/>
      <c r="G148" s="104"/>
      <c r="H148" s="104"/>
      <c r="I148" s="104"/>
    </row>
    <row r="149" spans="1:9" ht="12.75" customHeight="1" x14ac:dyDescent="0.2">
      <c r="A149" s="105"/>
      <c r="B149" s="109"/>
      <c r="C149" s="109"/>
      <c r="D149" s="104"/>
      <c r="E149" s="104"/>
      <c r="F149" s="104"/>
      <c r="G149" s="104"/>
      <c r="H149" s="104"/>
      <c r="I149" s="104"/>
    </row>
    <row r="150" spans="1:9" ht="12.75" customHeight="1" x14ac:dyDescent="0.2">
      <c r="A150" s="105"/>
      <c r="B150" s="109"/>
      <c r="C150" s="109"/>
      <c r="D150" s="104"/>
      <c r="E150" s="104"/>
      <c r="F150" s="104"/>
      <c r="G150" s="104"/>
      <c r="H150" s="104"/>
      <c r="I150" s="104"/>
    </row>
    <row r="151" spans="1:9" ht="12.75" customHeight="1" x14ac:dyDescent="0.2">
      <c r="A151" s="105"/>
      <c r="B151" s="109"/>
      <c r="C151" s="109"/>
      <c r="D151" s="104"/>
      <c r="E151" s="104"/>
      <c r="F151" s="104"/>
      <c r="G151" s="104"/>
      <c r="H151" s="104"/>
      <c r="I151" s="104"/>
    </row>
    <row r="152" spans="1:9" ht="12.75" customHeight="1" x14ac:dyDescent="0.2">
      <c r="A152" s="105"/>
      <c r="B152" s="109"/>
      <c r="C152" s="109"/>
      <c r="D152" s="104"/>
      <c r="E152" s="104"/>
      <c r="F152" s="104"/>
      <c r="G152" s="104"/>
      <c r="H152" s="104"/>
      <c r="I152" s="104"/>
    </row>
    <row r="153" spans="1:9" ht="12.75" customHeight="1" x14ac:dyDescent="0.2">
      <c r="A153" s="105"/>
      <c r="B153" s="109"/>
      <c r="C153" s="109"/>
      <c r="D153" s="104"/>
      <c r="E153" s="104"/>
      <c r="F153" s="104"/>
      <c r="G153" s="104"/>
      <c r="H153" s="104"/>
      <c r="I153" s="104"/>
    </row>
    <row r="154" spans="1:9" ht="12.75" customHeight="1" x14ac:dyDescent="0.2">
      <c r="A154" s="105"/>
      <c r="B154" s="109"/>
      <c r="C154" s="109"/>
      <c r="D154" s="104"/>
      <c r="E154" s="104"/>
      <c r="F154" s="104"/>
      <c r="G154" s="104"/>
      <c r="H154" s="104"/>
      <c r="I154" s="104"/>
    </row>
    <row r="155" spans="1:9" ht="12.75" customHeight="1" x14ac:dyDescent="0.2">
      <c r="A155" s="105"/>
      <c r="B155" s="109"/>
      <c r="C155" s="109"/>
      <c r="D155" s="104"/>
      <c r="E155" s="104"/>
      <c r="F155" s="104"/>
      <c r="G155" s="104"/>
      <c r="H155" s="104"/>
      <c r="I155" s="104"/>
    </row>
    <row r="156" spans="1:9" ht="12.75" customHeight="1" x14ac:dyDescent="0.2">
      <c r="A156" s="105"/>
      <c r="B156" s="109"/>
      <c r="C156" s="109"/>
      <c r="D156" s="104"/>
      <c r="E156" s="104"/>
      <c r="F156" s="104"/>
      <c r="G156" s="104"/>
      <c r="H156" s="104"/>
      <c r="I156" s="104"/>
    </row>
    <row r="157" spans="1:9" ht="12.75" customHeight="1" x14ac:dyDescent="0.2">
      <c r="A157" s="105"/>
      <c r="B157" s="109"/>
      <c r="C157" s="109"/>
      <c r="D157" s="104"/>
      <c r="E157" s="104"/>
      <c r="F157" s="104"/>
      <c r="G157" s="104"/>
      <c r="H157" s="104"/>
      <c r="I157" s="104"/>
    </row>
    <row r="158" spans="1:9" ht="12.75" customHeight="1" x14ac:dyDescent="0.2">
      <c r="A158" s="105"/>
      <c r="B158" s="109"/>
      <c r="C158" s="109"/>
      <c r="D158" s="104"/>
      <c r="E158" s="104"/>
      <c r="F158" s="104"/>
      <c r="G158" s="104"/>
      <c r="H158" s="104"/>
      <c r="I158" s="104"/>
    </row>
    <row r="159" spans="1:9" ht="12.75" customHeight="1" x14ac:dyDescent="0.2">
      <c r="A159" s="105"/>
      <c r="B159" s="109"/>
      <c r="C159" s="109"/>
      <c r="D159" s="104"/>
      <c r="E159" s="104"/>
      <c r="F159" s="104"/>
      <c r="G159" s="104"/>
      <c r="H159" s="104"/>
      <c r="I159" s="104"/>
    </row>
    <row r="160" spans="1:9" ht="12.75" customHeight="1" x14ac:dyDescent="0.2">
      <c r="A160" s="105"/>
      <c r="B160" s="109"/>
      <c r="C160" s="109"/>
      <c r="D160" s="104"/>
      <c r="E160" s="104"/>
      <c r="F160" s="104"/>
      <c r="G160" s="104"/>
      <c r="H160" s="104"/>
      <c r="I160" s="104"/>
    </row>
    <row r="161" spans="1:9" ht="12.75" customHeight="1" x14ac:dyDescent="0.2">
      <c r="A161" s="105"/>
      <c r="B161" s="109"/>
      <c r="C161" s="109"/>
      <c r="D161" s="104"/>
      <c r="E161" s="104"/>
      <c r="F161" s="104"/>
      <c r="G161" s="104"/>
      <c r="H161" s="104"/>
      <c r="I161" s="104"/>
    </row>
    <row r="162" spans="1:9" ht="12.75" customHeight="1" x14ac:dyDescent="0.2">
      <c r="A162" s="105"/>
      <c r="B162" s="109"/>
      <c r="C162" s="109"/>
      <c r="D162" s="104"/>
      <c r="E162" s="104"/>
      <c r="F162" s="104"/>
      <c r="G162" s="104"/>
      <c r="H162" s="104"/>
      <c r="I162" s="104"/>
    </row>
    <row r="163" spans="1:9" ht="12.75" customHeight="1" x14ac:dyDescent="0.2">
      <c r="A163" s="105"/>
      <c r="B163" s="109"/>
      <c r="C163" s="109"/>
      <c r="D163" s="104"/>
      <c r="E163" s="104"/>
      <c r="F163" s="104"/>
      <c r="G163" s="104"/>
      <c r="H163" s="104"/>
      <c r="I163" s="104"/>
    </row>
    <row r="164" spans="1:9" ht="12.75" customHeight="1" x14ac:dyDescent="0.2">
      <c r="A164" s="105"/>
      <c r="B164" s="109"/>
      <c r="C164" s="109"/>
      <c r="D164" s="104"/>
      <c r="E164" s="104"/>
      <c r="F164" s="104"/>
      <c r="G164" s="104"/>
      <c r="H164" s="104"/>
      <c r="I164" s="104"/>
    </row>
    <row r="165" spans="1:9" ht="12.75" customHeight="1" x14ac:dyDescent="0.2">
      <c r="A165" s="105"/>
      <c r="B165" s="109"/>
      <c r="C165" s="109"/>
      <c r="D165" s="104"/>
      <c r="E165" s="104"/>
      <c r="F165" s="104"/>
      <c r="G165" s="104"/>
      <c r="H165" s="104"/>
      <c r="I165" s="104"/>
    </row>
    <row r="166" spans="1:9" ht="12.75" customHeight="1" x14ac:dyDescent="0.2">
      <c r="A166" s="105"/>
      <c r="B166" s="109"/>
      <c r="C166" s="109"/>
      <c r="D166" s="104"/>
      <c r="E166" s="104"/>
      <c r="F166" s="104"/>
      <c r="G166" s="104"/>
      <c r="H166" s="104"/>
      <c r="I166" s="104"/>
    </row>
    <row r="167" spans="1:9" ht="12.75" customHeight="1" x14ac:dyDescent="0.2">
      <c r="A167" s="105"/>
      <c r="B167" s="109"/>
      <c r="C167" s="109"/>
      <c r="D167" s="104"/>
      <c r="E167" s="104"/>
      <c r="F167" s="104"/>
      <c r="G167" s="104"/>
      <c r="H167" s="104"/>
      <c r="I167" s="104"/>
    </row>
    <row r="168" spans="1:9" ht="12.75" customHeight="1" x14ac:dyDescent="0.2">
      <c r="A168" s="105"/>
      <c r="B168" s="109"/>
      <c r="C168" s="109"/>
      <c r="D168" s="104"/>
      <c r="E168" s="104"/>
      <c r="F168" s="104"/>
      <c r="G168" s="104"/>
      <c r="H168" s="104"/>
      <c r="I168" s="104"/>
    </row>
    <row r="169" spans="1:9" ht="12.75" customHeight="1" x14ac:dyDescent="0.2">
      <c r="A169" s="105"/>
      <c r="B169" s="109"/>
      <c r="C169" s="109"/>
      <c r="D169" s="104"/>
      <c r="E169" s="104"/>
      <c r="F169" s="104"/>
      <c r="G169" s="104"/>
      <c r="H169" s="104"/>
      <c r="I169" s="104"/>
    </row>
    <row r="170" spans="1:9" ht="12.75" customHeight="1" x14ac:dyDescent="0.2">
      <c r="A170" s="105"/>
      <c r="B170" s="109"/>
      <c r="C170" s="109"/>
      <c r="D170" s="104"/>
      <c r="E170" s="104"/>
      <c r="F170" s="104"/>
      <c r="G170" s="104"/>
      <c r="H170" s="104"/>
      <c r="I170" s="104"/>
    </row>
    <row r="171" spans="1:9" ht="12.75" customHeight="1" x14ac:dyDescent="0.2">
      <c r="A171" s="105"/>
      <c r="B171" s="109"/>
      <c r="C171" s="109"/>
      <c r="D171" s="104"/>
      <c r="E171" s="104"/>
      <c r="F171" s="104"/>
      <c r="G171" s="104"/>
      <c r="H171" s="104"/>
      <c r="I171" s="104"/>
    </row>
    <row r="172" spans="1:9" ht="12.75" customHeight="1" x14ac:dyDescent="0.2">
      <c r="A172" s="105"/>
      <c r="B172" s="109"/>
      <c r="C172" s="109"/>
      <c r="D172" s="104"/>
      <c r="E172" s="104"/>
      <c r="F172" s="104"/>
      <c r="G172" s="104"/>
      <c r="H172" s="104"/>
      <c r="I172" s="104"/>
    </row>
    <row r="173" spans="1:9" ht="12.75" customHeight="1" x14ac:dyDescent="0.2">
      <c r="A173" s="105"/>
      <c r="B173" s="109"/>
      <c r="C173" s="109"/>
      <c r="D173" s="104"/>
      <c r="E173" s="104"/>
      <c r="F173" s="104"/>
      <c r="G173" s="104"/>
      <c r="H173" s="104"/>
      <c r="I173" s="104"/>
    </row>
    <row r="174" spans="1:9" ht="12.75" customHeight="1" x14ac:dyDescent="0.2">
      <c r="A174" s="105"/>
      <c r="B174" s="109"/>
      <c r="C174" s="109"/>
      <c r="D174" s="104"/>
      <c r="E174" s="104"/>
      <c r="F174" s="104"/>
      <c r="G174" s="104"/>
      <c r="H174" s="104"/>
      <c r="I174" s="104"/>
    </row>
    <row r="175" spans="1:9" ht="12.75" customHeight="1" x14ac:dyDescent="0.2">
      <c r="A175" s="105"/>
      <c r="B175" s="109"/>
      <c r="C175" s="109"/>
      <c r="D175" s="104"/>
      <c r="E175" s="104"/>
      <c r="F175" s="104"/>
      <c r="G175" s="104"/>
      <c r="H175" s="104"/>
      <c r="I175" s="104"/>
    </row>
    <row r="176" spans="1:9" ht="12.75" customHeight="1" x14ac:dyDescent="0.2">
      <c r="A176" s="105"/>
      <c r="B176" s="109"/>
      <c r="C176" s="109"/>
      <c r="D176" s="104"/>
      <c r="E176" s="104"/>
      <c r="F176" s="104"/>
      <c r="G176" s="104"/>
      <c r="H176" s="104"/>
      <c r="I176" s="104"/>
    </row>
    <row r="177" spans="1:9" ht="12.75" customHeight="1" x14ac:dyDescent="0.2">
      <c r="A177" s="105"/>
      <c r="B177" s="109"/>
      <c r="C177" s="109"/>
      <c r="D177" s="104"/>
      <c r="E177" s="104"/>
      <c r="F177" s="104"/>
      <c r="G177" s="104"/>
      <c r="H177" s="104"/>
      <c r="I177" s="104"/>
    </row>
    <row r="178" spans="1:9" ht="12.75" customHeight="1" x14ac:dyDescent="0.2">
      <c r="A178" s="105"/>
      <c r="B178" s="109"/>
      <c r="C178" s="109"/>
      <c r="D178" s="104"/>
      <c r="E178" s="104"/>
      <c r="F178" s="104"/>
      <c r="G178" s="104"/>
      <c r="H178" s="104"/>
      <c r="I178" s="104"/>
    </row>
    <row r="179" spans="1:9" ht="12.75" customHeight="1" x14ac:dyDescent="0.2">
      <c r="A179" s="105"/>
      <c r="B179" s="109"/>
      <c r="C179" s="109"/>
      <c r="D179" s="104"/>
      <c r="E179" s="104"/>
      <c r="F179" s="104"/>
      <c r="G179" s="104"/>
      <c r="H179" s="104"/>
      <c r="I179" s="104"/>
    </row>
    <row r="180" spans="1:9" ht="12.75" customHeight="1" x14ac:dyDescent="0.2">
      <c r="A180" s="105"/>
      <c r="B180" s="109"/>
      <c r="C180" s="109"/>
      <c r="D180" s="104"/>
      <c r="E180" s="104"/>
      <c r="F180" s="104"/>
      <c r="G180" s="104"/>
      <c r="H180" s="104"/>
      <c r="I180" s="104"/>
    </row>
    <row r="181" spans="1:9" ht="12.75" customHeight="1" x14ac:dyDescent="0.2">
      <c r="A181" s="105"/>
      <c r="B181" s="109"/>
      <c r="C181" s="109"/>
      <c r="D181" s="104"/>
      <c r="E181" s="104"/>
      <c r="F181" s="104"/>
      <c r="G181" s="104"/>
      <c r="H181" s="104"/>
      <c r="I181" s="104"/>
    </row>
    <row r="182" spans="1:9" ht="12.75" customHeight="1" x14ac:dyDescent="0.2">
      <c r="A182" s="105"/>
      <c r="B182" s="109"/>
      <c r="C182" s="109"/>
      <c r="D182" s="104"/>
      <c r="E182" s="104"/>
      <c r="F182" s="104"/>
      <c r="G182" s="104"/>
      <c r="H182" s="104"/>
      <c r="I182" s="104"/>
    </row>
    <row r="183" spans="1:9" ht="12.75" customHeight="1" x14ac:dyDescent="0.2">
      <c r="A183" s="105"/>
      <c r="B183" s="109"/>
      <c r="C183" s="109"/>
      <c r="D183" s="104"/>
      <c r="E183" s="104"/>
      <c r="F183" s="104"/>
      <c r="G183" s="104"/>
      <c r="H183" s="104"/>
      <c r="I183" s="104"/>
    </row>
    <row r="184" spans="1:9" ht="12.75" customHeight="1" x14ac:dyDescent="0.2">
      <c r="A184" s="105"/>
      <c r="B184" s="109"/>
      <c r="C184" s="109"/>
      <c r="D184" s="104"/>
      <c r="E184" s="104"/>
      <c r="F184" s="104"/>
      <c r="G184" s="104"/>
      <c r="H184" s="104"/>
      <c r="I184" s="104"/>
    </row>
    <row r="185" spans="1:9" ht="12.75" customHeight="1" x14ac:dyDescent="0.2">
      <c r="A185" s="105"/>
      <c r="B185" s="109"/>
      <c r="C185" s="109"/>
      <c r="D185" s="104"/>
      <c r="E185" s="104"/>
      <c r="F185" s="104"/>
      <c r="G185" s="104"/>
      <c r="H185" s="104"/>
      <c r="I185" s="104"/>
    </row>
    <row r="186" spans="1:9" ht="12.75" customHeight="1" x14ac:dyDescent="0.2">
      <c r="A186" s="105"/>
      <c r="B186" s="109"/>
      <c r="C186" s="109"/>
      <c r="D186" s="104"/>
      <c r="E186" s="104"/>
      <c r="F186" s="104"/>
      <c r="G186" s="104"/>
      <c r="H186" s="104"/>
      <c r="I186" s="104"/>
    </row>
    <row r="187" spans="1:9" ht="12.75" customHeight="1" x14ac:dyDescent="0.2">
      <c r="A187" s="105"/>
      <c r="B187" s="109"/>
      <c r="C187" s="109"/>
      <c r="D187" s="104"/>
      <c r="E187" s="104"/>
      <c r="F187" s="104"/>
      <c r="G187" s="104"/>
      <c r="H187" s="104"/>
      <c r="I187" s="104"/>
    </row>
    <row r="188" spans="1:9" ht="12.75" customHeight="1" x14ac:dyDescent="0.2">
      <c r="A188" s="105"/>
      <c r="B188" s="109"/>
      <c r="C188" s="109"/>
      <c r="D188" s="104"/>
      <c r="E188" s="104"/>
      <c r="F188" s="104"/>
      <c r="G188" s="104"/>
      <c r="H188" s="104"/>
      <c r="I188" s="104"/>
    </row>
    <row r="189" spans="1:9" ht="12.75" customHeight="1" x14ac:dyDescent="0.2"/>
    <row r="190" spans="1:9" ht="12.75" customHeight="1" x14ac:dyDescent="0.2"/>
    <row r="191" spans="1:9" ht="12.75" customHeight="1" x14ac:dyDescent="0.2"/>
    <row r="192" spans="1:9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</sheetData>
  <mergeCells count="10">
    <mergeCell ref="A41:E41"/>
    <mergeCell ref="A40:E40"/>
    <mergeCell ref="A31:E31"/>
    <mergeCell ref="A2:F2"/>
    <mergeCell ref="A3:A4"/>
    <mergeCell ref="B3:B4"/>
    <mergeCell ref="D3:D4"/>
    <mergeCell ref="E3:F3"/>
    <mergeCell ref="B12:B15"/>
    <mergeCell ref="C3:C4"/>
  </mergeCells>
  <pageMargins left="0.511811024" right="0.511811024" top="0.78740157499999996" bottom="0.78740157499999996" header="0" footer="0"/>
  <pageSetup paperSize="9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95"/>
  <sheetViews>
    <sheetView workbookViewId="0">
      <selection activeCell="E16" sqref="E16"/>
    </sheetView>
  </sheetViews>
  <sheetFormatPr defaultColWidth="14.5" defaultRowHeight="15" customHeight="1" x14ac:dyDescent="0.2"/>
  <cols>
    <col min="1" max="1" width="7.33203125" customWidth="1"/>
    <col min="2" max="2" width="68.33203125" customWidth="1"/>
    <col min="3" max="3" width="11.5" customWidth="1"/>
    <col min="4" max="4" width="14.6640625" customWidth="1"/>
    <col min="5" max="5" width="17.6640625" customWidth="1"/>
    <col min="6" max="8" width="8.6640625" customWidth="1"/>
    <col min="9" max="9" width="103.1640625" customWidth="1"/>
    <col min="10" max="26" width="8.6640625" customWidth="1"/>
  </cols>
  <sheetData>
    <row r="1" spans="1:9" ht="16.5" customHeight="1" x14ac:dyDescent="0.2">
      <c r="C1" s="1"/>
    </row>
    <row r="2" spans="1:9" ht="12.75" customHeight="1" x14ac:dyDescent="0.2">
      <c r="A2" s="279" t="s">
        <v>90</v>
      </c>
      <c r="B2" s="302" t="s">
        <v>198</v>
      </c>
      <c r="C2" s="283" t="s">
        <v>91</v>
      </c>
      <c r="D2" s="285" t="s">
        <v>68</v>
      </c>
      <c r="E2" s="236"/>
    </row>
    <row r="3" spans="1:9" ht="24" customHeight="1" x14ac:dyDescent="0.2">
      <c r="A3" s="280"/>
      <c r="B3" s="303"/>
      <c r="C3" s="284"/>
      <c r="D3" s="71" t="s">
        <v>69</v>
      </c>
      <c r="E3" s="71" t="s">
        <v>70</v>
      </c>
    </row>
    <row r="4" spans="1:9" ht="131.25" customHeight="1" x14ac:dyDescent="0.2">
      <c r="A4" s="146">
        <v>1</v>
      </c>
      <c r="B4" s="142" t="s">
        <v>202</v>
      </c>
      <c r="C4" s="87">
        <v>50</v>
      </c>
      <c r="D4" s="88"/>
      <c r="E4" s="89">
        <f t="shared" ref="E4:E14" si="0">C4*D4</f>
        <v>0</v>
      </c>
    </row>
    <row r="5" spans="1:9" ht="33.75" customHeight="1" x14ac:dyDescent="0.2">
      <c r="A5" s="146">
        <v>2</v>
      </c>
      <c r="B5" s="142" t="s">
        <v>92</v>
      </c>
      <c r="C5" s="87">
        <v>196</v>
      </c>
      <c r="D5" s="88"/>
      <c r="E5" s="89">
        <f t="shared" si="0"/>
        <v>0</v>
      </c>
    </row>
    <row r="6" spans="1:9" s="79" customFormat="1" ht="104.25" customHeight="1" x14ac:dyDescent="0.2">
      <c r="A6" s="146">
        <v>3</v>
      </c>
      <c r="B6" s="143" t="s">
        <v>96</v>
      </c>
      <c r="C6" s="87">
        <v>4</v>
      </c>
      <c r="D6" s="88"/>
      <c r="E6" s="89">
        <f>C6*D6</f>
        <v>0</v>
      </c>
    </row>
    <row r="7" spans="1:9" ht="57.75" customHeight="1" x14ac:dyDescent="0.2">
      <c r="A7" s="146">
        <v>4</v>
      </c>
      <c r="B7" s="143" t="s">
        <v>93</v>
      </c>
      <c r="C7" s="87">
        <v>1</v>
      </c>
      <c r="D7" s="88"/>
      <c r="E7" s="89">
        <f t="shared" si="0"/>
        <v>0</v>
      </c>
    </row>
    <row r="8" spans="1:9" ht="45.75" customHeight="1" x14ac:dyDescent="0.2">
      <c r="A8" s="146">
        <v>5</v>
      </c>
      <c r="B8" s="143" t="s">
        <v>94</v>
      </c>
      <c r="C8" s="141">
        <v>6</v>
      </c>
      <c r="D8" s="88"/>
      <c r="E8" s="89">
        <f t="shared" si="0"/>
        <v>0</v>
      </c>
    </row>
    <row r="9" spans="1:9" ht="35.25" customHeight="1" x14ac:dyDescent="0.2">
      <c r="A9" s="146">
        <v>6</v>
      </c>
      <c r="B9" s="143" t="s">
        <v>95</v>
      </c>
      <c r="C9" s="87">
        <v>4</v>
      </c>
      <c r="D9" s="88"/>
      <c r="E9" s="89">
        <f t="shared" si="0"/>
        <v>0</v>
      </c>
    </row>
    <row r="10" spans="1:9" ht="16.5" customHeight="1" x14ac:dyDescent="0.2">
      <c r="A10" s="146">
        <v>7</v>
      </c>
      <c r="B10" s="143" t="s">
        <v>97</v>
      </c>
      <c r="C10" s="87">
        <v>2</v>
      </c>
      <c r="D10" s="88"/>
      <c r="E10" s="89">
        <f>C10*D10</f>
        <v>0</v>
      </c>
      <c r="I10" s="140"/>
    </row>
    <row r="11" spans="1:9" s="79" customFormat="1" ht="16.5" customHeight="1" x14ac:dyDescent="0.2">
      <c r="A11" s="146">
        <v>8</v>
      </c>
      <c r="B11" s="143" t="s">
        <v>98</v>
      </c>
      <c r="C11" s="87">
        <v>5</v>
      </c>
      <c r="D11" s="88"/>
      <c r="E11" s="89">
        <f>C11*D11</f>
        <v>0</v>
      </c>
      <c r="I11" s="140"/>
    </row>
    <row r="12" spans="1:9" s="79" customFormat="1" ht="16.5" customHeight="1" x14ac:dyDescent="0.2">
      <c r="A12" s="146">
        <v>9</v>
      </c>
      <c r="B12" s="143" t="s">
        <v>99</v>
      </c>
      <c r="C12" s="87">
        <v>1</v>
      </c>
      <c r="D12" s="88"/>
      <c r="E12" s="89">
        <f>C12*D12</f>
        <v>0</v>
      </c>
      <c r="I12" s="140"/>
    </row>
    <row r="13" spans="1:9" s="79" customFormat="1" ht="16.5" customHeight="1" x14ac:dyDescent="0.2">
      <c r="A13" s="146">
        <v>10</v>
      </c>
      <c r="B13" s="143" t="s">
        <v>100</v>
      </c>
      <c r="C13" s="87">
        <v>2</v>
      </c>
      <c r="D13" s="88"/>
      <c r="E13" s="89">
        <f>C13*D13</f>
        <v>0</v>
      </c>
      <c r="I13" s="140"/>
    </row>
    <row r="14" spans="1:9" ht="16.5" customHeight="1" x14ac:dyDescent="0.2">
      <c r="A14" s="146">
        <v>11</v>
      </c>
      <c r="B14" s="143" t="s">
        <v>201</v>
      </c>
      <c r="C14" s="87">
        <v>2</v>
      </c>
      <c r="D14" s="88"/>
      <c r="E14" s="89">
        <f t="shared" si="0"/>
        <v>0</v>
      </c>
    </row>
    <row r="15" spans="1:9" ht="24.75" customHeight="1" x14ac:dyDescent="0.2">
      <c r="A15" s="276" t="s">
        <v>199</v>
      </c>
      <c r="B15" s="277"/>
      <c r="C15" s="277"/>
      <c r="D15" s="277"/>
      <c r="E15" s="72">
        <f>SUM(E4:E14)</f>
        <v>0</v>
      </c>
    </row>
    <row r="16" spans="1:9" ht="24.75" customHeight="1" x14ac:dyDescent="0.2">
      <c r="A16" s="275" t="s">
        <v>200</v>
      </c>
      <c r="B16" s="301"/>
      <c r="C16" s="301"/>
      <c r="D16" s="301"/>
      <c r="E16" s="139">
        <f>E15/24</f>
        <v>0</v>
      </c>
      <c r="G16" s="2"/>
    </row>
    <row r="17" spans="3:3" ht="12.75" customHeight="1" x14ac:dyDescent="0.2">
      <c r="C17" s="1"/>
    </row>
    <row r="18" spans="3:3" ht="12.75" customHeight="1" x14ac:dyDescent="0.2">
      <c r="C18" s="1"/>
    </row>
    <row r="19" spans="3:3" ht="12.75" customHeight="1" x14ac:dyDescent="0.2">
      <c r="C19" s="1"/>
    </row>
    <row r="20" spans="3:3" ht="12.75" customHeight="1" x14ac:dyDescent="0.2">
      <c r="C20" s="1"/>
    </row>
    <row r="21" spans="3:3" ht="12.75" customHeight="1" x14ac:dyDescent="0.2">
      <c r="C21" s="1"/>
    </row>
    <row r="22" spans="3:3" ht="12.75" customHeight="1" x14ac:dyDescent="0.2">
      <c r="C22" s="1"/>
    </row>
    <row r="23" spans="3:3" ht="12.75" customHeight="1" x14ac:dyDescent="0.2">
      <c r="C23" s="1"/>
    </row>
    <row r="24" spans="3:3" ht="12.75" customHeight="1" x14ac:dyDescent="0.2">
      <c r="C24" s="1"/>
    </row>
    <row r="25" spans="3:3" ht="12.75" customHeight="1" x14ac:dyDescent="0.2">
      <c r="C25" s="1"/>
    </row>
    <row r="26" spans="3:3" ht="12.75" customHeight="1" x14ac:dyDescent="0.2">
      <c r="C26" s="1"/>
    </row>
    <row r="27" spans="3:3" ht="12.75" customHeight="1" x14ac:dyDescent="0.2">
      <c r="C27" s="1"/>
    </row>
    <row r="28" spans="3:3" ht="12.75" customHeight="1" x14ac:dyDescent="0.2">
      <c r="C28" s="1"/>
    </row>
    <row r="29" spans="3:3" ht="12.75" customHeight="1" x14ac:dyDescent="0.2">
      <c r="C29" s="1"/>
    </row>
    <row r="30" spans="3:3" ht="12.75" customHeight="1" x14ac:dyDescent="0.2">
      <c r="C30" s="1"/>
    </row>
    <row r="31" spans="3:3" ht="12.75" customHeight="1" x14ac:dyDescent="0.2">
      <c r="C31" s="1"/>
    </row>
    <row r="32" spans="3:3" ht="12.75" customHeight="1" x14ac:dyDescent="0.2">
      <c r="C32" s="1"/>
    </row>
    <row r="33" spans="3:3" ht="12.75" customHeight="1" x14ac:dyDescent="0.2">
      <c r="C33" s="1"/>
    </row>
    <row r="34" spans="3:3" ht="12.75" customHeight="1" x14ac:dyDescent="0.2">
      <c r="C34" s="1"/>
    </row>
    <row r="35" spans="3:3" ht="12.75" customHeight="1" x14ac:dyDescent="0.2">
      <c r="C35" s="1"/>
    </row>
    <row r="36" spans="3:3" ht="12.75" customHeight="1" x14ac:dyDescent="0.2">
      <c r="C36" s="1"/>
    </row>
    <row r="37" spans="3:3" ht="12.75" customHeight="1" x14ac:dyDescent="0.2">
      <c r="C37" s="1"/>
    </row>
    <row r="38" spans="3:3" ht="12.75" customHeight="1" x14ac:dyDescent="0.2">
      <c r="C38" s="1"/>
    </row>
    <row r="39" spans="3:3" ht="12.75" customHeight="1" x14ac:dyDescent="0.2">
      <c r="C39" s="1"/>
    </row>
    <row r="40" spans="3:3" ht="12.75" customHeight="1" x14ac:dyDescent="0.2">
      <c r="C40" s="1"/>
    </row>
    <row r="41" spans="3:3" ht="12.75" customHeight="1" x14ac:dyDescent="0.2">
      <c r="C41" s="1"/>
    </row>
    <row r="42" spans="3:3" ht="12.75" customHeight="1" x14ac:dyDescent="0.2">
      <c r="C42" s="1"/>
    </row>
    <row r="43" spans="3:3" ht="12.75" customHeight="1" x14ac:dyDescent="0.2">
      <c r="C43" s="1"/>
    </row>
    <row r="44" spans="3:3" ht="12.75" customHeight="1" x14ac:dyDescent="0.2">
      <c r="C44" s="1"/>
    </row>
    <row r="45" spans="3:3" ht="12.75" customHeight="1" x14ac:dyDescent="0.2">
      <c r="C45" s="1"/>
    </row>
    <row r="46" spans="3:3" ht="12.75" customHeight="1" x14ac:dyDescent="0.2">
      <c r="C46" s="1"/>
    </row>
    <row r="47" spans="3:3" ht="12.75" customHeight="1" x14ac:dyDescent="0.2">
      <c r="C47" s="1"/>
    </row>
    <row r="48" spans="3:3" ht="12.75" customHeight="1" x14ac:dyDescent="0.2">
      <c r="C48" s="1"/>
    </row>
    <row r="49" spans="3:3" ht="12.75" customHeight="1" x14ac:dyDescent="0.2">
      <c r="C49" s="1"/>
    </row>
    <row r="50" spans="3:3" ht="12.75" customHeight="1" x14ac:dyDescent="0.2">
      <c r="C50" s="1"/>
    </row>
    <row r="51" spans="3:3" ht="12.75" customHeight="1" x14ac:dyDescent="0.2">
      <c r="C51" s="1"/>
    </row>
    <row r="52" spans="3:3" ht="12.75" customHeight="1" x14ac:dyDescent="0.2">
      <c r="C52" s="1"/>
    </row>
    <row r="53" spans="3:3" ht="12.75" customHeight="1" x14ac:dyDescent="0.2">
      <c r="C53" s="1"/>
    </row>
    <row r="54" spans="3:3" ht="12.75" customHeight="1" x14ac:dyDescent="0.2">
      <c r="C54" s="1"/>
    </row>
    <row r="55" spans="3:3" ht="12.75" customHeight="1" x14ac:dyDescent="0.2">
      <c r="C55" s="1"/>
    </row>
    <row r="56" spans="3:3" ht="12.75" customHeight="1" x14ac:dyDescent="0.2">
      <c r="C56" s="1"/>
    </row>
    <row r="57" spans="3:3" ht="12.75" customHeight="1" x14ac:dyDescent="0.2">
      <c r="C57" s="1"/>
    </row>
    <row r="58" spans="3:3" ht="12.75" customHeight="1" x14ac:dyDescent="0.2">
      <c r="C58" s="1"/>
    </row>
    <row r="59" spans="3:3" ht="12.75" customHeight="1" x14ac:dyDescent="0.2">
      <c r="C59" s="1"/>
    </row>
    <row r="60" spans="3:3" ht="12.75" customHeight="1" x14ac:dyDescent="0.2">
      <c r="C60" s="1"/>
    </row>
    <row r="61" spans="3:3" ht="12.75" customHeight="1" x14ac:dyDescent="0.2">
      <c r="C61" s="1"/>
    </row>
    <row r="62" spans="3:3" ht="12.75" customHeight="1" x14ac:dyDescent="0.2">
      <c r="C62" s="1"/>
    </row>
    <row r="63" spans="3:3" ht="12.75" customHeight="1" x14ac:dyDescent="0.2">
      <c r="C63" s="1"/>
    </row>
    <row r="64" spans="3:3" ht="12.75" customHeight="1" x14ac:dyDescent="0.2">
      <c r="C64" s="1"/>
    </row>
    <row r="65" spans="3:3" ht="12.75" customHeight="1" x14ac:dyDescent="0.2">
      <c r="C65" s="1"/>
    </row>
    <row r="66" spans="3:3" ht="12.75" customHeight="1" x14ac:dyDescent="0.2">
      <c r="C66" s="1"/>
    </row>
    <row r="67" spans="3:3" ht="12.75" customHeight="1" x14ac:dyDescent="0.2">
      <c r="C67" s="1"/>
    </row>
    <row r="68" spans="3:3" ht="12.75" customHeight="1" x14ac:dyDescent="0.2">
      <c r="C68" s="1"/>
    </row>
    <row r="69" spans="3:3" ht="12.75" customHeight="1" x14ac:dyDescent="0.2">
      <c r="C69" s="1"/>
    </row>
    <row r="70" spans="3:3" ht="12.75" customHeight="1" x14ac:dyDescent="0.2">
      <c r="C70" s="1"/>
    </row>
    <row r="71" spans="3:3" ht="12.75" customHeight="1" x14ac:dyDescent="0.2">
      <c r="C71" s="1"/>
    </row>
    <row r="72" spans="3:3" ht="12.75" customHeight="1" x14ac:dyDescent="0.2">
      <c r="C72" s="1"/>
    </row>
    <row r="73" spans="3:3" ht="12.75" customHeight="1" x14ac:dyDescent="0.2">
      <c r="C73" s="1"/>
    </row>
    <row r="74" spans="3:3" ht="12.75" customHeight="1" x14ac:dyDescent="0.2">
      <c r="C74" s="1"/>
    </row>
    <row r="75" spans="3:3" ht="12.75" customHeight="1" x14ac:dyDescent="0.2">
      <c r="C75" s="1"/>
    </row>
    <row r="76" spans="3:3" ht="12.75" customHeight="1" x14ac:dyDescent="0.2">
      <c r="C76" s="1"/>
    </row>
    <row r="77" spans="3:3" ht="12.75" customHeight="1" x14ac:dyDescent="0.2">
      <c r="C77" s="1"/>
    </row>
    <row r="78" spans="3:3" ht="12.75" customHeight="1" x14ac:dyDescent="0.2">
      <c r="C78" s="1"/>
    </row>
    <row r="79" spans="3:3" ht="12.75" customHeight="1" x14ac:dyDescent="0.2">
      <c r="C79" s="1"/>
    </row>
    <row r="80" spans="3:3" ht="12.75" customHeight="1" x14ac:dyDescent="0.2">
      <c r="C80" s="1"/>
    </row>
    <row r="81" spans="3:3" ht="12.75" customHeight="1" x14ac:dyDescent="0.2">
      <c r="C81" s="1"/>
    </row>
    <row r="82" spans="3:3" ht="12.75" customHeight="1" x14ac:dyDescent="0.2">
      <c r="C82" s="1"/>
    </row>
    <row r="83" spans="3:3" ht="12.75" customHeight="1" x14ac:dyDescent="0.2">
      <c r="C83" s="1"/>
    </row>
    <row r="84" spans="3:3" ht="12.75" customHeight="1" x14ac:dyDescent="0.2">
      <c r="C84" s="1"/>
    </row>
    <row r="85" spans="3:3" ht="12.75" customHeight="1" x14ac:dyDescent="0.2">
      <c r="C85" s="1"/>
    </row>
    <row r="86" spans="3:3" ht="12.75" customHeight="1" x14ac:dyDescent="0.2">
      <c r="C86" s="1"/>
    </row>
    <row r="87" spans="3:3" ht="12.75" customHeight="1" x14ac:dyDescent="0.2">
      <c r="C87" s="1"/>
    </row>
    <row r="88" spans="3:3" ht="12.75" customHeight="1" x14ac:dyDescent="0.2">
      <c r="C88" s="1"/>
    </row>
    <row r="89" spans="3:3" ht="12.75" customHeight="1" x14ac:dyDescent="0.2">
      <c r="C89" s="1"/>
    </row>
    <row r="90" spans="3:3" ht="12.75" customHeight="1" x14ac:dyDescent="0.2">
      <c r="C90" s="1"/>
    </row>
    <row r="91" spans="3:3" ht="12.75" customHeight="1" x14ac:dyDescent="0.2">
      <c r="C91" s="1"/>
    </row>
    <row r="92" spans="3:3" ht="12.75" customHeight="1" x14ac:dyDescent="0.2">
      <c r="C92" s="1"/>
    </row>
    <row r="93" spans="3:3" ht="12.75" customHeight="1" x14ac:dyDescent="0.2">
      <c r="C93" s="1"/>
    </row>
    <row r="94" spans="3:3" ht="12.75" customHeight="1" x14ac:dyDescent="0.2">
      <c r="C94" s="1"/>
    </row>
    <row r="95" spans="3:3" ht="12.75" customHeight="1" x14ac:dyDescent="0.2">
      <c r="C95" s="1"/>
    </row>
    <row r="96" spans="3:3" ht="12.75" customHeight="1" x14ac:dyDescent="0.2">
      <c r="C96" s="1"/>
    </row>
    <row r="97" spans="3:3" ht="12.75" customHeight="1" x14ac:dyDescent="0.2">
      <c r="C97" s="1"/>
    </row>
    <row r="98" spans="3:3" ht="12.75" customHeight="1" x14ac:dyDescent="0.2">
      <c r="C98" s="1"/>
    </row>
    <row r="99" spans="3:3" ht="12.75" customHeight="1" x14ac:dyDescent="0.2">
      <c r="C99" s="1"/>
    </row>
    <row r="100" spans="3:3" ht="12.75" customHeight="1" x14ac:dyDescent="0.2">
      <c r="C100" s="1"/>
    </row>
    <row r="101" spans="3:3" ht="12.75" customHeight="1" x14ac:dyDescent="0.2">
      <c r="C101" s="1"/>
    </row>
    <row r="102" spans="3:3" ht="12.75" customHeight="1" x14ac:dyDescent="0.2">
      <c r="C102" s="1"/>
    </row>
    <row r="103" spans="3:3" ht="12.75" customHeight="1" x14ac:dyDescent="0.2">
      <c r="C103" s="1"/>
    </row>
    <row r="104" spans="3:3" ht="12.75" customHeight="1" x14ac:dyDescent="0.2">
      <c r="C104" s="1"/>
    </row>
    <row r="105" spans="3:3" ht="12.75" customHeight="1" x14ac:dyDescent="0.2">
      <c r="C105" s="1"/>
    </row>
    <row r="106" spans="3:3" ht="12.75" customHeight="1" x14ac:dyDescent="0.2">
      <c r="C106" s="1"/>
    </row>
    <row r="107" spans="3:3" ht="12.75" customHeight="1" x14ac:dyDescent="0.2">
      <c r="C107" s="1"/>
    </row>
    <row r="108" spans="3:3" ht="12.75" customHeight="1" x14ac:dyDescent="0.2">
      <c r="C108" s="1"/>
    </row>
    <row r="109" spans="3:3" ht="12.75" customHeight="1" x14ac:dyDescent="0.2">
      <c r="C109" s="1"/>
    </row>
    <row r="110" spans="3:3" ht="12.75" customHeight="1" x14ac:dyDescent="0.2">
      <c r="C110" s="1"/>
    </row>
    <row r="111" spans="3:3" ht="12.75" customHeight="1" x14ac:dyDescent="0.2">
      <c r="C111" s="1"/>
    </row>
    <row r="112" spans="3:3" ht="12.75" customHeight="1" x14ac:dyDescent="0.2">
      <c r="C112" s="1"/>
    </row>
    <row r="113" spans="3:3" ht="12.75" customHeight="1" x14ac:dyDescent="0.2">
      <c r="C113" s="1"/>
    </row>
    <row r="114" spans="3:3" ht="12.75" customHeight="1" x14ac:dyDescent="0.2">
      <c r="C114" s="1"/>
    </row>
    <row r="115" spans="3:3" ht="12.75" customHeight="1" x14ac:dyDescent="0.2">
      <c r="C115" s="1"/>
    </row>
    <row r="116" spans="3:3" ht="12.75" customHeight="1" x14ac:dyDescent="0.2">
      <c r="C116" s="1"/>
    </row>
    <row r="117" spans="3:3" ht="12.75" customHeight="1" x14ac:dyDescent="0.2">
      <c r="C117" s="1"/>
    </row>
    <row r="118" spans="3:3" ht="12.75" customHeight="1" x14ac:dyDescent="0.2">
      <c r="C118" s="1"/>
    </row>
    <row r="119" spans="3:3" ht="12.75" customHeight="1" x14ac:dyDescent="0.2">
      <c r="C119" s="1"/>
    </row>
    <row r="120" spans="3:3" ht="12.75" customHeight="1" x14ac:dyDescent="0.2">
      <c r="C120" s="1"/>
    </row>
    <row r="121" spans="3:3" ht="12.75" customHeight="1" x14ac:dyDescent="0.2">
      <c r="C121" s="1"/>
    </row>
    <row r="122" spans="3:3" ht="12.75" customHeight="1" x14ac:dyDescent="0.2">
      <c r="C122" s="1"/>
    </row>
    <row r="123" spans="3:3" ht="12.75" customHeight="1" x14ac:dyDescent="0.2">
      <c r="C123" s="1"/>
    </row>
    <row r="124" spans="3:3" ht="12.75" customHeight="1" x14ac:dyDescent="0.2">
      <c r="C124" s="1"/>
    </row>
    <row r="125" spans="3:3" ht="12.75" customHeight="1" x14ac:dyDescent="0.2">
      <c r="C125" s="1"/>
    </row>
    <row r="126" spans="3:3" ht="12.75" customHeight="1" x14ac:dyDescent="0.2">
      <c r="C126" s="1"/>
    </row>
    <row r="127" spans="3:3" ht="12.75" customHeight="1" x14ac:dyDescent="0.2">
      <c r="C127" s="1"/>
    </row>
    <row r="128" spans="3:3" ht="12.75" customHeight="1" x14ac:dyDescent="0.2">
      <c r="C128" s="1"/>
    </row>
    <row r="129" spans="3:3" ht="12.75" customHeight="1" x14ac:dyDescent="0.2">
      <c r="C129" s="1"/>
    </row>
    <row r="130" spans="3:3" ht="12.75" customHeight="1" x14ac:dyDescent="0.2">
      <c r="C130" s="1"/>
    </row>
    <row r="131" spans="3:3" ht="12.75" customHeight="1" x14ac:dyDescent="0.2">
      <c r="C131" s="1"/>
    </row>
    <row r="132" spans="3:3" ht="12.75" customHeight="1" x14ac:dyDescent="0.2">
      <c r="C132" s="1"/>
    </row>
    <row r="133" spans="3:3" ht="12.75" customHeight="1" x14ac:dyDescent="0.2">
      <c r="C133" s="1"/>
    </row>
    <row r="134" spans="3:3" ht="12.75" customHeight="1" x14ac:dyDescent="0.2">
      <c r="C134" s="1"/>
    </row>
    <row r="135" spans="3:3" ht="12.75" customHeight="1" x14ac:dyDescent="0.2">
      <c r="C135" s="1"/>
    </row>
    <row r="136" spans="3:3" ht="12.75" customHeight="1" x14ac:dyDescent="0.2">
      <c r="C136" s="1"/>
    </row>
    <row r="137" spans="3:3" ht="12.75" customHeight="1" x14ac:dyDescent="0.2">
      <c r="C137" s="1"/>
    </row>
    <row r="138" spans="3:3" ht="12.75" customHeight="1" x14ac:dyDescent="0.2">
      <c r="C138" s="1"/>
    </row>
    <row r="139" spans="3:3" ht="12.75" customHeight="1" x14ac:dyDescent="0.2">
      <c r="C139" s="1"/>
    </row>
    <row r="140" spans="3:3" ht="12.75" customHeight="1" x14ac:dyDescent="0.2">
      <c r="C140" s="1"/>
    </row>
    <row r="141" spans="3:3" ht="12.75" customHeight="1" x14ac:dyDescent="0.2">
      <c r="C141" s="1"/>
    </row>
    <row r="142" spans="3:3" ht="12.75" customHeight="1" x14ac:dyDescent="0.2">
      <c r="C142" s="1"/>
    </row>
    <row r="143" spans="3:3" ht="12.75" customHeight="1" x14ac:dyDescent="0.2">
      <c r="C143" s="1"/>
    </row>
    <row r="144" spans="3:3" ht="12.75" customHeight="1" x14ac:dyDescent="0.2">
      <c r="C144" s="1"/>
    </row>
    <row r="145" spans="3:3" ht="12.75" customHeight="1" x14ac:dyDescent="0.2">
      <c r="C145" s="1"/>
    </row>
    <row r="146" spans="3:3" ht="12.75" customHeight="1" x14ac:dyDescent="0.2">
      <c r="C146" s="1"/>
    </row>
    <row r="147" spans="3:3" ht="12.75" customHeight="1" x14ac:dyDescent="0.2">
      <c r="C147" s="1"/>
    </row>
    <row r="148" spans="3:3" ht="12.75" customHeight="1" x14ac:dyDescent="0.2">
      <c r="C148" s="1"/>
    </row>
    <row r="149" spans="3:3" ht="12.75" customHeight="1" x14ac:dyDescent="0.2">
      <c r="C149" s="1"/>
    </row>
    <row r="150" spans="3:3" ht="12.75" customHeight="1" x14ac:dyDescent="0.2">
      <c r="C150" s="1"/>
    </row>
    <row r="151" spans="3:3" ht="12.75" customHeight="1" x14ac:dyDescent="0.2">
      <c r="C151" s="1"/>
    </row>
    <row r="152" spans="3:3" ht="12.75" customHeight="1" x14ac:dyDescent="0.2">
      <c r="C152" s="1"/>
    </row>
    <row r="153" spans="3:3" ht="12.75" customHeight="1" x14ac:dyDescent="0.2">
      <c r="C153" s="1"/>
    </row>
    <row r="154" spans="3:3" ht="12.75" customHeight="1" x14ac:dyDescent="0.2">
      <c r="C154" s="1"/>
    </row>
    <row r="155" spans="3:3" ht="12.75" customHeight="1" x14ac:dyDescent="0.2">
      <c r="C155" s="1"/>
    </row>
    <row r="156" spans="3:3" ht="12.75" customHeight="1" x14ac:dyDescent="0.2">
      <c r="C156" s="1"/>
    </row>
    <row r="157" spans="3:3" ht="12.75" customHeight="1" x14ac:dyDescent="0.2">
      <c r="C157" s="1"/>
    </row>
    <row r="158" spans="3:3" ht="12.75" customHeight="1" x14ac:dyDescent="0.2">
      <c r="C158" s="1"/>
    </row>
    <row r="159" spans="3:3" ht="12.75" customHeight="1" x14ac:dyDescent="0.2">
      <c r="C159" s="1"/>
    </row>
    <row r="160" spans="3:3" ht="12.75" customHeight="1" x14ac:dyDescent="0.2">
      <c r="C160" s="1"/>
    </row>
    <row r="161" spans="3:3" ht="12.75" customHeight="1" x14ac:dyDescent="0.2">
      <c r="C161" s="1"/>
    </row>
    <row r="162" spans="3:3" ht="12.75" customHeight="1" x14ac:dyDescent="0.2">
      <c r="C162" s="1"/>
    </row>
    <row r="163" spans="3:3" ht="12.75" customHeight="1" x14ac:dyDescent="0.2">
      <c r="C163" s="1"/>
    </row>
    <row r="164" spans="3:3" ht="12.75" customHeight="1" x14ac:dyDescent="0.2">
      <c r="C164" s="1"/>
    </row>
    <row r="165" spans="3:3" ht="12.75" customHeight="1" x14ac:dyDescent="0.2">
      <c r="C165" s="1"/>
    </row>
    <row r="166" spans="3:3" ht="12.75" customHeight="1" x14ac:dyDescent="0.2">
      <c r="C166" s="1"/>
    </row>
    <row r="167" spans="3:3" ht="12.75" customHeight="1" x14ac:dyDescent="0.2">
      <c r="C167" s="1"/>
    </row>
    <row r="168" spans="3:3" ht="12.75" customHeight="1" x14ac:dyDescent="0.2">
      <c r="C168" s="1"/>
    </row>
    <row r="169" spans="3:3" ht="12.75" customHeight="1" x14ac:dyDescent="0.2">
      <c r="C169" s="1"/>
    </row>
    <row r="170" spans="3:3" ht="12.75" customHeight="1" x14ac:dyDescent="0.2">
      <c r="C170" s="1"/>
    </row>
    <row r="171" spans="3:3" ht="12.75" customHeight="1" x14ac:dyDescent="0.2">
      <c r="C171" s="1"/>
    </row>
    <row r="172" spans="3:3" ht="12.75" customHeight="1" x14ac:dyDescent="0.2">
      <c r="C172" s="1"/>
    </row>
    <row r="173" spans="3:3" ht="12.75" customHeight="1" x14ac:dyDescent="0.2">
      <c r="C173" s="1"/>
    </row>
    <row r="174" spans="3:3" ht="12.75" customHeight="1" x14ac:dyDescent="0.2">
      <c r="C174" s="1"/>
    </row>
    <row r="175" spans="3:3" ht="12.75" customHeight="1" x14ac:dyDescent="0.2">
      <c r="C175" s="1"/>
    </row>
    <row r="176" spans="3:3" ht="12.75" customHeight="1" x14ac:dyDescent="0.2">
      <c r="C176" s="1"/>
    </row>
    <row r="177" spans="3:3" ht="12.75" customHeight="1" x14ac:dyDescent="0.2">
      <c r="C177" s="1"/>
    </row>
    <row r="178" spans="3:3" ht="12.75" customHeight="1" x14ac:dyDescent="0.2">
      <c r="C178" s="1"/>
    </row>
    <row r="179" spans="3:3" ht="12.75" customHeight="1" x14ac:dyDescent="0.2">
      <c r="C179" s="1"/>
    </row>
    <row r="180" spans="3:3" ht="12.75" customHeight="1" x14ac:dyDescent="0.2">
      <c r="C180" s="1"/>
    </row>
    <row r="181" spans="3:3" ht="12.75" customHeight="1" x14ac:dyDescent="0.2">
      <c r="C181" s="1"/>
    </row>
    <row r="182" spans="3:3" ht="12.75" customHeight="1" x14ac:dyDescent="0.2">
      <c r="C182" s="1"/>
    </row>
    <row r="183" spans="3:3" ht="12.75" customHeight="1" x14ac:dyDescent="0.2">
      <c r="C183" s="1"/>
    </row>
    <row r="184" spans="3:3" ht="12.75" customHeight="1" x14ac:dyDescent="0.2">
      <c r="C184" s="1"/>
    </row>
    <row r="185" spans="3:3" ht="12.75" customHeight="1" x14ac:dyDescent="0.2">
      <c r="C185" s="1"/>
    </row>
    <row r="186" spans="3:3" ht="12.75" customHeight="1" x14ac:dyDescent="0.2">
      <c r="C186" s="1"/>
    </row>
    <row r="187" spans="3:3" ht="12.75" customHeight="1" x14ac:dyDescent="0.2">
      <c r="C187" s="1"/>
    </row>
    <row r="188" spans="3:3" ht="12.75" customHeight="1" x14ac:dyDescent="0.2">
      <c r="C188" s="1"/>
    </row>
    <row r="189" spans="3:3" ht="12.75" customHeight="1" x14ac:dyDescent="0.2">
      <c r="C189" s="1"/>
    </row>
    <row r="190" spans="3:3" ht="12.75" customHeight="1" x14ac:dyDescent="0.2">
      <c r="C190" s="1"/>
    </row>
    <row r="191" spans="3:3" ht="12.75" customHeight="1" x14ac:dyDescent="0.2">
      <c r="C191" s="1"/>
    </row>
    <row r="192" spans="3:3" ht="12.75" customHeight="1" x14ac:dyDescent="0.2">
      <c r="C192" s="1"/>
    </row>
    <row r="193" spans="3:3" ht="12.75" customHeight="1" x14ac:dyDescent="0.2">
      <c r="C193" s="1"/>
    </row>
    <row r="194" spans="3:3" ht="12.75" customHeight="1" x14ac:dyDescent="0.2">
      <c r="C194" s="1"/>
    </row>
    <row r="195" spans="3:3" ht="12.75" customHeight="1" x14ac:dyDescent="0.2">
      <c r="C195" s="1"/>
    </row>
    <row r="196" spans="3:3" ht="12.75" customHeight="1" x14ac:dyDescent="0.2">
      <c r="C196" s="1"/>
    </row>
    <row r="197" spans="3:3" ht="12.75" customHeight="1" x14ac:dyDescent="0.2">
      <c r="C197" s="1"/>
    </row>
    <row r="198" spans="3:3" ht="12.75" customHeight="1" x14ac:dyDescent="0.2">
      <c r="C198" s="1"/>
    </row>
    <row r="199" spans="3:3" ht="12.75" customHeight="1" x14ac:dyDescent="0.2">
      <c r="C199" s="1"/>
    </row>
    <row r="200" spans="3:3" ht="12.75" customHeight="1" x14ac:dyDescent="0.2">
      <c r="C200" s="1"/>
    </row>
    <row r="201" spans="3:3" ht="12.75" customHeight="1" x14ac:dyDescent="0.2">
      <c r="C201" s="1"/>
    </row>
    <row r="202" spans="3:3" ht="12.75" customHeight="1" x14ac:dyDescent="0.2">
      <c r="C202" s="1"/>
    </row>
    <row r="203" spans="3:3" ht="12.75" customHeight="1" x14ac:dyDescent="0.2">
      <c r="C203" s="1"/>
    </row>
    <row r="204" spans="3:3" ht="12.75" customHeight="1" x14ac:dyDescent="0.2">
      <c r="C204" s="1"/>
    </row>
    <row r="205" spans="3:3" ht="12.75" customHeight="1" x14ac:dyDescent="0.2">
      <c r="C205" s="1"/>
    </row>
    <row r="206" spans="3:3" ht="12.75" customHeight="1" x14ac:dyDescent="0.2">
      <c r="C206" s="1"/>
    </row>
    <row r="207" spans="3:3" ht="12.75" customHeight="1" x14ac:dyDescent="0.2">
      <c r="C207" s="1"/>
    </row>
    <row r="208" spans="3:3" ht="12.75" customHeight="1" x14ac:dyDescent="0.2">
      <c r="C208" s="1"/>
    </row>
    <row r="209" spans="3:3" ht="12.75" customHeight="1" x14ac:dyDescent="0.2">
      <c r="C209" s="1"/>
    </row>
    <row r="210" spans="3:3" ht="12.75" customHeight="1" x14ac:dyDescent="0.2">
      <c r="C210" s="1"/>
    </row>
    <row r="211" spans="3:3" ht="12.75" customHeight="1" x14ac:dyDescent="0.2">
      <c r="C211" s="1"/>
    </row>
    <row r="212" spans="3:3" ht="12.75" customHeight="1" x14ac:dyDescent="0.2">
      <c r="C212" s="1"/>
    </row>
    <row r="213" spans="3:3" ht="12.75" customHeight="1" x14ac:dyDescent="0.2">
      <c r="C213" s="1"/>
    </row>
    <row r="214" spans="3:3" ht="12.75" customHeight="1" x14ac:dyDescent="0.2">
      <c r="C214" s="1"/>
    </row>
    <row r="215" spans="3:3" ht="12.75" customHeight="1" x14ac:dyDescent="0.2">
      <c r="C215" s="1"/>
    </row>
    <row r="216" spans="3:3" ht="12.75" customHeight="1" x14ac:dyDescent="0.2">
      <c r="C216" s="1"/>
    </row>
    <row r="217" spans="3:3" ht="12.75" customHeight="1" x14ac:dyDescent="0.2">
      <c r="C217" s="1"/>
    </row>
    <row r="218" spans="3:3" ht="12.75" customHeight="1" x14ac:dyDescent="0.2">
      <c r="C218" s="1"/>
    </row>
    <row r="219" spans="3:3" ht="12.75" customHeight="1" x14ac:dyDescent="0.2">
      <c r="C219" s="1"/>
    </row>
    <row r="220" spans="3:3" ht="12.75" customHeight="1" x14ac:dyDescent="0.2">
      <c r="C220" s="1"/>
    </row>
    <row r="221" spans="3:3" ht="12.75" customHeight="1" x14ac:dyDescent="0.2">
      <c r="C221" s="1"/>
    </row>
    <row r="222" spans="3:3" ht="12.75" customHeight="1" x14ac:dyDescent="0.2">
      <c r="C222" s="1"/>
    </row>
    <row r="223" spans="3:3" ht="12.75" customHeight="1" x14ac:dyDescent="0.2">
      <c r="C223" s="1"/>
    </row>
    <row r="224" spans="3:3" ht="12.75" customHeight="1" x14ac:dyDescent="0.2">
      <c r="C224" s="1"/>
    </row>
    <row r="225" spans="3:3" ht="12.75" customHeight="1" x14ac:dyDescent="0.2">
      <c r="C225" s="1"/>
    </row>
    <row r="226" spans="3:3" ht="12.75" customHeight="1" x14ac:dyDescent="0.2">
      <c r="C226" s="1"/>
    </row>
    <row r="227" spans="3:3" ht="12.75" customHeight="1" x14ac:dyDescent="0.2">
      <c r="C227" s="1"/>
    </row>
    <row r="228" spans="3:3" ht="12.75" customHeight="1" x14ac:dyDescent="0.2">
      <c r="C228" s="1"/>
    </row>
    <row r="229" spans="3:3" ht="12.75" customHeight="1" x14ac:dyDescent="0.2">
      <c r="C229" s="1"/>
    </row>
    <row r="230" spans="3:3" ht="12.75" customHeight="1" x14ac:dyDescent="0.2">
      <c r="C230" s="1"/>
    </row>
    <row r="231" spans="3:3" ht="12.75" customHeight="1" x14ac:dyDescent="0.2">
      <c r="C231" s="1"/>
    </row>
    <row r="232" spans="3:3" ht="12.75" customHeight="1" x14ac:dyDescent="0.2">
      <c r="C232" s="1"/>
    </row>
    <row r="233" spans="3:3" ht="12.75" customHeight="1" x14ac:dyDescent="0.2">
      <c r="C233" s="1"/>
    </row>
    <row r="234" spans="3:3" ht="12.75" customHeight="1" x14ac:dyDescent="0.2">
      <c r="C234" s="1"/>
    </row>
    <row r="235" spans="3:3" ht="12.75" customHeight="1" x14ac:dyDescent="0.2">
      <c r="C235" s="1"/>
    </row>
    <row r="236" spans="3:3" ht="12.75" customHeight="1" x14ac:dyDescent="0.2">
      <c r="C236" s="1"/>
    </row>
    <row r="237" spans="3:3" ht="12.75" customHeight="1" x14ac:dyDescent="0.2">
      <c r="C237" s="1"/>
    </row>
    <row r="238" spans="3:3" ht="12.75" customHeight="1" x14ac:dyDescent="0.2">
      <c r="C238" s="1"/>
    </row>
    <row r="239" spans="3:3" ht="12.75" customHeight="1" x14ac:dyDescent="0.2">
      <c r="C239" s="1"/>
    </row>
    <row r="240" spans="3:3" ht="12.75" customHeight="1" x14ac:dyDescent="0.2">
      <c r="C240" s="1"/>
    </row>
    <row r="241" spans="3:3" ht="12.75" customHeight="1" x14ac:dyDescent="0.2">
      <c r="C241" s="1"/>
    </row>
    <row r="242" spans="3:3" ht="12.75" customHeight="1" x14ac:dyDescent="0.2">
      <c r="C242" s="1"/>
    </row>
    <row r="243" spans="3:3" ht="12.75" customHeight="1" x14ac:dyDescent="0.2">
      <c r="C243" s="1"/>
    </row>
    <row r="244" spans="3:3" ht="12.75" customHeight="1" x14ac:dyDescent="0.2">
      <c r="C244" s="1"/>
    </row>
    <row r="245" spans="3:3" ht="12.75" customHeight="1" x14ac:dyDescent="0.2">
      <c r="C245" s="1"/>
    </row>
    <row r="246" spans="3:3" ht="12.75" customHeight="1" x14ac:dyDescent="0.2">
      <c r="C246" s="1"/>
    </row>
    <row r="247" spans="3:3" ht="12.75" customHeight="1" x14ac:dyDescent="0.2">
      <c r="C247" s="1"/>
    </row>
    <row r="248" spans="3:3" ht="12.75" customHeight="1" x14ac:dyDescent="0.2">
      <c r="C248" s="1"/>
    </row>
    <row r="249" spans="3:3" ht="12.75" customHeight="1" x14ac:dyDescent="0.2">
      <c r="C249" s="1"/>
    </row>
    <row r="250" spans="3:3" ht="12.75" customHeight="1" x14ac:dyDescent="0.2">
      <c r="C250" s="1"/>
    </row>
    <row r="251" spans="3:3" ht="12.75" customHeight="1" x14ac:dyDescent="0.2">
      <c r="C251" s="1"/>
    </row>
    <row r="252" spans="3:3" ht="12.75" customHeight="1" x14ac:dyDescent="0.2">
      <c r="C252" s="1"/>
    </row>
    <row r="253" spans="3:3" ht="12.75" customHeight="1" x14ac:dyDescent="0.2">
      <c r="C253" s="1"/>
    </row>
    <row r="254" spans="3:3" ht="12.75" customHeight="1" x14ac:dyDescent="0.2">
      <c r="C254" s="1"/>
    </row>
    <row r="255" spans="3:3" ht="12.75" customHeight="1" x14ac:dyDescent="0.2">
      <c r="C255" s="1"/>
    </row>
    <row r="256" spans="3:3" ht="12.75" customHeight="1" x14ac:dyDescent="0.2">
      <c r="C256" s="1"/>
    </row>
    <row r="257" spans="3:3" ht="12.75" customHeight="1" x14ac:dyDescent="0.2">
      <c r="C257" s="1"/>
    </row>
    <row r="258" spans="3:3" ht="12.75" customHeight="1" x14ac:dyDescent="0.2">
      <c r="C258" s="1"/>
    </row>
    <row r="259" spans="3:3" ht="12.75" customHeight="1" x14ac:dyDescent="0.2">
      <c r="C259" s="1"/>
    </row>
    <row r="260" spans="3:3" ht="12.75" customHeight="1" x14ac:dyDescent="0.2">
      <c r="C260" s="1"/>
    </row>
    <row r="261" spans="3:3" ht="12.75" customHeight="1" x14ac:dyDescent="0.2">
      <c r="C261" s="1"/>
    </row>
    <row r="262" spans="3:3" ht="12.75" customHeight="1" x14ac:dyDescent="0.2">
      <c r="C262" s="1"/>
    </row>
    <row r="263" spans="3:3" ht="12.75" customHeight="1" x14ac:dyDescent="0.2">
      <c r="C263" s="1"/>
    </row>
    <row r="264" spans="3:3" ht="12.75" customHeight="1" x14ac:dyDescent="0.2">
      <c r="C264" s="1"/>
    </row>
    <row r="265" spans="3:3" ht="12.75" customHeight="1" x14ac:dyDescent="0.2">
      <c r="C265" s="1"/>
    </row>
    <row r="266" spans="3:3" ht="12.75" customHeight="1" x14ac:dyDescent="0.2">
      <c r="C266" s="1"/>
    </row>
    <row r="267" spans="3:3" ht="12.75" customHeight="1" x14ac:dyDescent="0.2">
      <c r="C267" s="1"/>
    </row>
    <row r="268" spans="3:3" ht="12.75" customHeight="1" x14ac:dyDescent="0.2">
      <c r="C268" s="1"/>
    </row>
    <row r="269" spans="3:3" ht="12.75" customHeight="1" x14ac:dyDescent="0.2">
      <c r="C269" s="1"/>
    </row>
    <row r="270" spans="3:3" ht="12.75" customHeight="1" x14ac:dyDescent="0.2">
      <c r="C270" s="1"/>
    </row>
    <row r="271" spans="3:3" ht="12.75" customHeight="1" x14ac:dyDescent="0.2">
      <c r="C271" s="1"/>
    </row>
    <row r="272" spans="3:3" ht="12.75" customHeight="1" x14ac:dyDescent="0.2">
      <c r="C272" s="1"/>
    </row>
    <row r="273" spans="3:3" ht="12.75" customHeight="1" x14ac:dyDescent="0.2">
      <c r="C273" s="1"/>
    </row>
    <row r="274" spans="3:3" ht="12.75" customHeight="1" x14ac:dyDescent="0.2">
      <c r="C274" s="1"/>
    </row>
    <row r="275" spans="3:3" ht="12.75" customHeight="1" x14ac:dyDescent="0.2">
      <c r="C275" s="1"/>
    </row>
    <row r="276" spans="3:3" ht="12.75" customHeight="1" x14ac:dyDescent="0.2">
      <c r="C276" s="1"/>
    </row>
    <row r="277" spans="3:3" ht="12.75" customHeight="1" x14ac:dyDescent="0.2">
      <c r="C277" s="1"/>
    </row>
    <row r="278" spans="3:3" ht="12.75" customHeight="1" x14ac:dyDescent="0.2">
      <c r="C278" s="1"/>
    </row>
    <row r="279" spans="3:3" ht="12.75" customHeight="1" x14ac:dyDescent="0.2">
      <c r="C279" s="1"/>
    </row>
    <row r="280" spans="3:3" ht="12.75" customHeight="1" x14ac:dyDescent="0.2">
      <c r="C280" s="1"/>
    </row>
    <row r="281" spans="3:3" ht="12.75" customHeight="1" x14ac:dyDescent="0.2">
      <c r="C281" s="1"/>
    </row>
    <row r="282" spans="3:3" ht="12.75" customHeight="1" x14ac:dyDescent="0.2">
      <c r="C282" s="1"/>
    </row>
    <row r="283" spans="3:3" ht="12.75" customHeight="1" x14ac:dyDescent="0.2">
      <c r="C283" s="1"/>
    </row>
    <row r="284" spans="3:3" ht="12.75" customHeight="1" x14ac:dyDescent="0.2">
      <c r="C284" s="1"/>
    </row>
    <row r="285" spans="3:3" ht="12.75" customHeight="1" x14ac:dyDescent="0.2">
      <c r="C285" s="1"/>
    </row>
    <row r="286" spans="3:3" ht="12.75" customHeight="1" x14ac:dyDescent="0.2">
      <c r="C286" s="1"/>
    </row>
    <row r="287" spans="3:3" ht="12.75" customHeight="1" x14ac:dyDescent="0.2">
      <c r="C287" s="1"/>
    </row>
    <row r="288" spans="3:3" ht="12.75" customHeight="1" x14ac:dyDescent="0.2">
      <c r="C288" s="1"/>
    </row>
    <row r="289" spans="3:3" ht="12.75" customHeight="1" x14ac:dyDescent="0.2">
      <c r="C289" s="1"/>
    </row>
    <row r="290" spans="3:3" ht="12.75" customHeight="1" x14ac:dyDescent="0.2">
      <c r="C290" s="1"/>
    </row>
    <row r="291" spans="3:3" ht="12.75" customHeight="1" x14ac:dyDescent="0.2">
      <c r="C291" s="1"/>
    </row>
    <row r="292" spans="3:3" ht="12.75" customHeight="1" x14ac:dyDescent="0.2">
      <c r="C292" s="1"/>
    </row>
    <row r="293" spans="3:3" ht="12.75" customHeight="1" x14ac:dyDescent="0.2">
      <c r="C293" s="1"/>
    </row>
    <row r="294" spans="3:3" ht="12.75" customHeight="1" x14ac:dyDescent="0.2">
      <c r="C294" s="1"/>
    </row>
    <row r="295" spans="3:3" ht="12.75" customHeight="1" x14ac:dyDescent="0.2">
      <c r="C295" s="1"/>
    </row>
    <row r="296" spans="3:3" ht="12.75" customHeight="1" x14ac:dyDescent="0.2">
      <c r="C296" s="1"/>
    </row>
    <row r="297" spans="3:3" ht="12.75" customHeight="1" x14ac:dyDescent="0.2">
      <c r="C297" s="1"/>
    </row>
    <row r="298" spans="3:3" ht="12.75" customHeight="1" x14ac:dyDescent="0.2">
      <c r="C298" s="1"/>
    </row>
    <row r="299" spans="3:3" ht="12.75" customHeight="1" x14ac:dyDescent="0.2">
      <c r="C299" s="1"/>
    </row>
    <row r="300" spans="3:3" ht="12.75" customHeight="1" x14ac:dyDescent="0.2">
      <c r="C300" s="1"/>
    </row>
    <row r="301" spans="3:3" ht="12.75" customHeight="1" x14ac:dyDescent="0.2">
      <c r="C301" s="1"/>
    </row>
    <row r="302" spans="3:3" ht="12.75" customHeight="1" x14ac:dyDescent="0.2">
      <c r="C302" s="1"/>
    </row>
    <row r="303" spans="3:3" ht="12.75" customHeight="1" x14ac:dyDescent="0.2">
      <c r="C303" s="1"/>
    </row>
    <row r="304" spans="3:3" ht="12.75" customHeight="1" x14ac:dyDescent="0.2">
      <c r="C304" s="1"/>
    </row>
    <row r="305" spans="3:3" ht="12.75" customHeight="1" x14ac:dyDescent="0.2">
      <c r="C305" s="1"/>
    </row>
    <row r="306" spans="3:3" ht="12.75" customHeight="1" x14ac:dyDescent="0.2">
      <c r="C306" s="1"/>
    </row>
    <row r="307" spans="3:3" ht="12.75" customHeight="1" x14ac:dyDescent="0.2">
      <c r="C307" s="1"/>
    </row>
    <row r="308" spans="3:3" ht="12.75" customHeight="1" x14ac:dyDescent="0.2">
      <c r="C308" s="1"/>
    </row>
    <row r="309" spans="3:3" ht="12.75" customHeight="1" x14ac:dyDescent="0.2">
      <c r="C309" s="1"/>
    </row>
    <row r="310" spans="3:3" ht="12.75" customHeight="1" x14ac:dyDescent="0.2">
      <c r="C310" s="1"/>
    </row>
    <row r="311" spans="3:3" ht="12.75" customHeight="1" x14ac:dyDescent="0.2">
      <c r="C311" s="1"/>
    </row>
    <row r="312" spans="3:3" ht="12.75" customHeight="1" x14ac:dyDescent="0.2">
      <c r="C312" s="1"/>
    </row>
    <row r="313" spans="3:3" ht="12.75" customHeight="1" x14ac:dyDescent="0.2">
      <c r="C313" s="1"/>
    </row>
    <row r="314" spans="3:3" ht="12.75" customHeight="1" x14ac:dyDescent="0.2">
      <c r="C314" s="1"/>
    </row>
    <row r="315" spans="3:3" ht="12.75" customHeight="1" x14ac:dyDescent="0.2">
      <c r="C315" s="1"/>
    </row>
    <row r="316" spans="3:3" ht="12.75" customHeight="1" x14ac:dyDescent="0.2">
      <c r="C316" s="1"/>
    </row>
    <row r="317" spans="3:3" ht="12.75" customHeight="1" x14ac:dyDescent="0.2">
      <c r="C317" s="1"/>
    </row>
    <row r="318" spans="3:3" ht="12.75" customHeight="1" x14ac:dyDescent="0.2">
      <c r="C318" s="1"/>
    </row>
    <row r="319" spans="3:3" ht="12.75" customHeight="1" x14ac:dyDescent="0.2">
      <c r="C319" s="1"/>
    </row>
    <row r="320" spans="3:3" ht="12.75" customHeight="1" x14ac:dyDescent="0.2">
      <c r="C320" s="1"/>
    </row>
    <row r="321" spans="3:3" ht="12.75" customHeight="1" x14ac:dyDescent="0.2">
      <c r="C321" s="1"/>
    </row>
    <row r="322" spans="3:3" ht="12.75" customHeight="1" x14ac:dyDescent="0.2">
      <c r="C322" s="1"/>
    </row>
    <row r="323" spans="3:3" ht="12.75" customHeight="1" x14ac:dyDescent="0.2">
      <c r="C323" s="1"/>
    </row>
    <row r="324" spans="3:3" ht="12.75" customHeight="1" x14ac:dyDescent="0.2">
      <c r="C324" s="1"/>
    </row>
    <row r="325" spans="3:3" ht="12.75" customHeight="1" x14ac:dyDescent="0.2">
      <c r="C325" s="1"/>
    </row>
    <row r="326" spans="3:3" ht="12.75" customHeight="1" x14ac:dyDescent="0.2">
      <c r="C326" s="1"/>
    </row>
    <row r="327" spans="3:3" ht="12.75" customHeight="1" x14ac:dyDescent="0.2">
      <c r="C327" s="1"/>
    </row>
    <row r="328" spans="3:3" ht="12.75" customHeight="1" x14ac:dyDescent="0.2">
      <c r="C328" s="1"/>
    </row>
    <row r="329" spans="3:3" ht="12.75" customHeight="1" x14ac:dyDescent="0.2">
      <c r="C329" s="1"/>
    </row>
    <row r="330" spans="3:3" ht="12.75" customHeight="1" x14ac:dyDescent="0.2">
      <c r="C330" s="1"/>
    </row>
    <row r="331" spans="3:3" ht="12.75" customHeight="1" x14ac:dyDescent="0.2">
      <c r="C331" s="1"/>
    </row>
    <row r="332" spans="3:3" ht="12.75" customHeight="1" x14ac:dyDescent="0.2">
      <c r="C332" s="1"/>
    </row>
    <row r="333" spans="3:3" ht="12.75" customHeight="1" x14ac:dyDescent="0.2">
      <c r="C333" s="1"/>
    </row>
    <row r="334" spans="3:3" ht="12.75" customHeight="1" x14ac:dyDescent="0.2">
      <c r="C334" s="1"/>
    </row>
    <row r="335" spans="3:3" ht="12.75" customHeight="1" x14ac:dyDescent="0.2">
      <c r="C335" s="1"/>
    </row>
    <row r="336" spans="3:3" ht="12.75" customHeight="1" x14ac:dyDescent="0.2">
      <c r="C336" s="1"/>
    </row>
    <row r="337" spans="3:3" ht="12.75" customHeight="1" x14ac:dyDescent="0.2">
      <c r="C337" s="1"/>
    </row>
    <row r="338" spans="3:3" ht="12.75" customHeight="1" x14ac:dyDescent="0.2">
      <c r="C338" s="1"/>
    </row>
    <row r="339" spans="3:3" ht="12.75" customHeight="1" x14ac:dyDescent="0.2">
      <c r="C339" s="1"/>
    </row>
    <row r="340" spans="3:3" ht="12.75" customHeight="1" x14ac:dyDescent="0.2">
      <c r="C340" s="1"/>
    </row>
    <row r="341" spans="3:3" ht="12.75" customHeight="1" x14ac:dyDescent="0.2">
      <c r="C341" s="1"/>
    </row>
    <row r="342" spans="3:3" ht="12.75" customHeight="1" x14ac:dyDescent="0.2">
      <c r="C342" s="1"/>
    </row>
    <row r="343" spans="3:3" ht="12.75" customHeight="1" x14ac:dyDescent="0.2">
      <c r="C343" s="1"/>
    </row>
    <row r="344" spans="3:3" ht="12.75" customHeight="1" x14ac:dyDescent="0.2">
      <c r="C344" s="1"/>
    </row>
    <row r="345" spans="3:3" ht="12.75" customHeight="1" x14ac:dyDescent="0.2">
      <c r="C345" s="1"/>
    </row>
    <row r="346" spans="3:3" ht="12.75" customHeight="1" x14ac:dyDescent="0.2">
      <c r="C346" s="1"/>
    </row>
    <row r="347" spans="3:3" ht="12.75" customHeight="1" x14ac:dyDescent="0.2">
      <c r="C347" s="1"/>
    </row>
    <row r="348" spans="3:3" ht="12.75" customHeight="1" x14ac:dyDescent="0.2">
      <c r="C348" s="1"/>
    </row>
    <row r="349" spans="3:3" ht="12.75" customHeight="1" x14ac:dyDescent="0.2">
      <c r="C349" s="1"/>
    </row>
    <row r="350" spans="3:3" ht="12.75" customHeight="1" x14ac:dyDescent="0.2">
      <c r="C350" s="1"/>
    </row>
    <row r="351" spans="3:3" ht="12.75" customHeight="1" x14ac:dyDescent="0.2">
      <c r="C351" s="1"/>
    </row>
    <row r="352" spans="3:3" ht="12.75" customHeight="1" x14ac:dyDescent="0.2">
      <c r="C352" s="1"/>
    </row>
    <row r="353" spans="3:3" ht="12.75" customHeight="1" x14ac:dyDescent="0.2">
      <c r="C353" s="1"/>
    </row>
    <row r="354" spans="3:3" ht="12.75" customHeight="1" x14ac:dyDescent="0.2">
      <c r="C354" s="1"/>
    </row>
    <row r="355" spans="3:3" ht="12.75" customHeight="1" x14ac:dyDescent="0.2">
      <c r="C355" s="1"/>
    </row>
    <row r="356" spans="3:3" ht="12.75" customHeight="1" x14ac:dyDescent="0.2">
      <c r="C356" s="1"/>
    </row>
    <row r="357" spans="3:3" ht="12.75" customHeight="1" x14ac:dyDescent="0.2">
      <c r="C357" s="1"/>
    </row>
    <row r="358" spans="3:3" ht="12.75" customHeight="1" x14ac:dyDescent="0.2">
      <c r="C358" s="1"/>
    </row>
    <row r="359" spans="3:3" ht="12.75" customHeight="1" x14ac:dyDescent="0.2">
      <c r="C359" s="1"/>
    </row>
    <row r="360" spans="3:3" ht="12.75" customHeight="1" x14ac:dyDescent="0.2">
      <c r="C360" s="1"/>
    </row>
    <row r="361" spans="3:3" ht="12.75" customHeight="1" x14ac:dyDescent="0.2">
      <c r="C361" s="1"/>
    </row>
    <row r="362" spans="3:3" ht="12.75" customHeight="1" x14ac:dyDescent="0.2">
      <c r="C362" s="1"/>
    </row>
    <row r="363" spans="3:3" ht="12.75" customHeight="1" x14ac:dyDescent="0.2">
      <c r="C363" s="1"/>
    </row>
    <row r="364" spans="3:3" ht="12.75" customHeight="1" x14ac:dyDescent="0.2">
      <c r="C364" s="1"/>
    </row>
    <row r="365" spans="3:3" ht="12.75" customHeight="1" x14ac:dyDescent="0.2">
      <c r="C365" s="1"/>
    </row>
    <row r="366" spans="3:3" ht="12.75" customHeight="1" x14ac:dyDescent="0.2">
      <c r="C366" s="1"/>
    </row>
    <row r="367" spans="3:3" ht="12.75" customHeight="1" x14ac:dyDescent="0.2">
      <c r="C367" s="1"/>
    </row>
    <row r="368" spans="3:3" ht="12.75" customHeight="1" x14ac:dyDescent="0.2">
      <c r="C368" s="1"/>
    </row>
    <row r="369" spans="3:3" ht="12.75" customHeight="1" x14ac:dyDescent="0.2">
      <c r="C369" s="1"/>
    </row>
    <row r="370" spans="3:3" ht="12.75" customHeight="1" x14ac:dyDescent="0.2">
      <c r="C370" s="1"/>
    </row>
    <row r="371" spans="3:3" ht="12.75" customHeight="1" x14ac:dyDescent="0.2">
      <c r="C371" s="1"/>
    </row>
    <row r="372" spans="3:3" ht="12.75" customHeight="1" x14ac:dyDescent="0.2">
      <c r="C372" s="1"/>
    </row>
    <row r="373" spans="3:3" ht="12.75" customHeight="1" x14ac:dyDescent="0.2">
      <c r="C373" s="1"/>
    </row>
    <row r="374" spans="3:3" ht="12.75" customHeight="1" x14ac:dyDescent="0.2">
      <c r="C374" s="1"/>
    </row>
    <row r="375" spans="3:3" ht="12.75" customHeight="1" x14ac:dyDescent="0.2">
      <c r="C375" s="1"/>
    </row>
    <row r="376" spans="3:3" ht="12.75" customHeight="1" x14ac:dyDescent="0.2">
      <c r="C376" s="1"/>
    </row>
    <row r="377" spans="3:3" ht="12.75" customHeight="1" x14ac:dyDescent="0.2">
      <c r="C377" s="1"/>
    </row>
    <row r="378" spans="3:3" ht="12.75" customHeight="1" x14ac:dyDescent="0.2">
      <c r="C378" s="1"/>
    </row>
    <row r="379" spans="3:3" ht="12.75" customHeight="1" x14ac:dyDescent="0.2">
      <c r="C379" s="1"/>
    </row>
    <row r="380" spans="3:3" ht="12.75" customHeight="1" x14ac:dyDescent="0.2">
      <c r="C380" s="1"/>
    </row>
    <row r="381" spans="3:3" ht="12.75" customHeight="1" x14ac:dyDescent="0.2">
      <c r="C381" s="1"/>
    </row>
    <row r="382" spans="3:3" ht="12.75" customHeight="1" x14ac:dyDescent="0.2">
      <c r="C382" s="1"/>
    </row>
    <row r="383" spans="3:3" ht="12.75" customHeight="1" x14ac:dyDescent="0.2">
      <c r="C383" s="1"/>
    </row>
    <row r="384" spans="3:3" ht="12.75" customHeight="1" x14ac:dyDescent="0.2">
      <c r="C384" s="1"/>
    </row>
    <row r="385" spans="3:3" ht="12.75" customHeight="1" x14ac:dyDescent="0.2">
      <c r="C385" s="1"/>
    </row>
    <row r="386" spans="3:3" ht="12.75" customHeight="1" x14ac:dyDescent="0.2">
      <c r="C386" s="1"/>
    </row>
    <row r="387" spans="3:3" ht="12.75" customHeight="1" x14ac:dyDescent="0.2">
      <c r="C387" s="1"/>
    </row>
    <row r="388" spans="3:3" ht="12.75" customHeight="1" x14ac:dyDescent="0.2">
      <c r="C388" s="1"/>
    </row>
    <row r="389" spans="3:3" ht="12.75" customHeight="1" x14ac:dyDescent="0.2">
      <c r="C389" s="1"/>
    </row>
    <row r="390" spans="3:3" ht="12.75" customHeight="1" x14ac:dyDescent="0.2">
      <c r="C390" s="1"/>
    </row>
    <row r="391" spans="3:3" ht="12.75" customHeight="1" x14ac:dyDescent="0.2">
      <c r="C391" s="1"/>
    </row>
    <row r="392" spans="3:3" ht="12.75" customHeight="1" x14ac:dyDescent="0.2">
      <c r="C392" s="1"/>
    </row>
    <row r="393" spans="3:3" ht="12.75" customHeight="1" x14ac:dyDescent="0.2">
      <c r="C393" s="1"/>
    </row>
    <row r="394" spans="3:3" ht="12.75" customHeight="1" x14ac:dyDescent="0.2">
      <c r="C394" s="1"/>
    </row>
    <row r="395" spans="3:3" ht="12.75" customHeight="1" x14ac:dyDescent="0.2">
      <c r="C395" s="1"/>
    </row>
    <row r="396" spans="3:3" ht="12.75" customHeight="1" x14ac:dyDescent="0.2">
      <c r="C396" s="1"/>
    </row>
    <row r="397" spans="3:3" ht="12.75" customHeight="1" x14ac:dyDescent="0.2">
      <c r="C397" s="1"/>
    </row>
    <row r="398" spans="3:3" ht="12.75" customHeight="1" x14ac:dyDescent="0.2">
      <c r="C398" s="1"/>
    </row>
    <row r="399" spans="3:3" ht="12.75" customHeight="1" x14ac:dyDescent="0.2">
      <c r="C399" s="1"/>
    </row>
    <row r="400" spans="3:3" ht="12.75" customHeight="1" x14ac:dyDescent="0.2">
      <c r="C400" s="1"/>
    </row>
    <row r="401" spans="3:3" ht="12.75" customHeight="1" x14ac:dyDescent="0.2">
      <c r="C401" s="1"/>
    </row>
    <row r="402" spans="3:3" ht="12.75" customHeight="1" x14ac:dyDescent="0.2">
      <c r="C402" s="1"/>
    </row>
    <row r="403" spans="3:3" ht="12.75" customHeight="1" x14ac:dyDescent="0.2">
      <c r="C403" s="1"/>
    </row>
    <row r="404" spans="3:3" ht="12.75" customHeight="1" x14ac:dyDescent="0.2">
      <c r="C404" s="1"/>
    </row>
    <row r="405" spans="3:3" ht="12.75" customHeight="1" x14ac:dyDescent="0.2">
      <c r="C405" s="1"/>
    </row>
    <row r="406" spans="3:3" ht="12.75" customHeight="1" x14ac:dyDescent="0.2">
      <c r="C406" s="1"/>
    </row>
    <row r="407" spans="3:3" ht="12.75" customHeight="1" x14ac:dyDescent="0.2">
      <c r="C407" s="1"/>
    </row>
    <row r="408" spans="3:3" ht="12.75" customHeight="1" x14ac:dyDescent="0.2">
      <c r="C408" s="1"/>
    </row>
    <row r="409" spans="3:3" ht="12.75" customHeight="1" x14ac:dyDescent="0.2">
      <c r="C409" s="1"/>
    </row>
    <row r="410" spans="3:3" ht="12.75" customHeight="1" x14ac:dyDescent="0.2">
      <c r="C410" s="1"/>
    </row>
    <row r="411" spans="3:3" ht="12.75" customHeight="1" x14ac:dyDescent="0.2">
      <c r="C411" s="1"/>
    </row>
    <row r="412" spans="3:3" ht="12.75" customHeight="1" x14ac:dyDescent="0.2">
      <c r="C412" s="1"/>
    </row>
    <row r="413" spans="3:3" ht="12.75" customHeight="1" x14ac:dyDescent="0.2">
      <c r="C413" s="1"/>
    </row>
    <row r="414" spans="3:3" ht="12.75" customHeight="1" x14ac:dyDescent="0.2">
      <c r="C414" s="1"/>
    </row>
    <row r="415" spans="3:3" ht="12.75" customHeight="1" x14ac:dyDescent="0.2">
      <c r="C415" s="1"/>
    </row>
    <row r="416" spans="3:3" ht="12.75" customHeight="1" x14ac:dyDescent="0.2">
      <c r="C416" s="1"/>
    </row>
    <row r="417" spans="3:3" ht="12.75" customHeight="1" x14ac:dyDescent="0.2">
      <c r="C417" s="1"/>
    </row>
    <row r="418" spans="3:3" ht="12.75" customHeight="1" x14ac:dyDescent="0.2">
      <c r="C418" s="1"/>
    </row>
    <row r="419" spans="3:3" ht="12.75" customHeight="1" x14ac:dyDescent="0.2">
      <c r="C419" s="1"/>
    </row>
    <row r="420" spans="3:3" ht="12.75" customHeight="1" x14ac:dyDescent="0.2">
      <c r="C420" s="1"/>
    </row>
    <row r="421" spans="3:3" ht="12.75" customHeight="1" x14ac:dyDescent="0.2">
      <c r="C421" s="1"/>
    </row>
    <row r="422" spans="3:3" ht="12.75" customHeight="1" x14ac:dyDescent="0.2">
      <c r="C422" s="1"/>
    </row>
    <row r="423" spans="3:3" ht="12.75" customHeight="1" x14ac:dyDescent="0.2">
      <c r="C423" s="1"/>
    </row>
    <row r="424" spans="3:3" ht="12.75" customHeight="1" x14ac:dyDescent="0.2">
      <c r="C424" s="1"/>
    </row>
    <row r="425" spans="3:3" ht="12.75" customHeight="1" x14ac:dyDescent="0.2">
      <c r="C425" s="1"/>
    </row>
    <row r="426" spans="3:3" ht="12.75" customHeight="1" x14ac:dyDescent="0.2">
      <c r="C426" s="1"/>
    </row>
    <row r="427" spans="3:3" ht="12.75" customHeight="1" x14ac:dyDescent="0.2">
      <c r="C427" s="1"/>
    </row>
    <row r="428" spans="3:3" ht="12.75" customHeight="1" x14ac:dyDescent="0.2">
      <c r="C428" s="1"/>
    </row>
    <row r="429" spans="3:3" ht="12.75" customHeight="1" x14ac:dyDescent="0.2">
      <c r="C429" s="1"/>
    </row>
    <row r="430" spans="3:3" ht="12.75" customHeight="1" x14ac:dyDescent="0.2">
      <c r="C430" s="1"/>
    </row>
    <row r="431" spans="3:3" ht="12.75" customHeight="1" x14ac:dyDescent="0.2">
      <c r="C431" s="1"/>
    </row>
    <row r="432" spans="3:3" ht="12.75" customHeight="1" x14ac:dyDescent="0.2">
      <c r="C432" s="1"/>
    </row>
    <row r="433" spans="3:3" ht="12.75" customHeight="1" x14ac:dyDescent="0.2">
      <c r="C433" s="1"/>
    </row>
    <row r="434" spans="3:3" ht="12.75" customHeight="1" x14ac:dyDescent="0.2">
      <c r="C434" s="1"/>
    </row>
    <row r="435" spans="3:3" ht="12.75" customHeight="1" x14ac:dyDescent="0.2">
      <c r="C435" s="1"/>
    </row>
    <row r="436" spans="3:3" ht="12.75" customHeight="1" x14ac:dyDescent="0.2">
      <c r="C436" s="1"/>
    </row>
    <row r="437" spans="3:3" ht="12.75" customHeight="1" x14ac:dyDescent="0.2">
      <c r="C437" s="1"/>
    </row>
    <row r="438" spans="3:3" ht="12.75" customHeight="1" x14ac:dyDescent="0.2">
      <c r="C438" s="1"/>
    </row>
    <row r="439" spans="3:3" ht="12.75" customHeight="1" x14ac:dyDescent="0.2">
      <c r="C439" s="1"/>
    </row>
    <row r="440" spans="3:3" ht="12.75" customHeight="1" x14ac:dyDescent="0.2">
      <c r="C440" s="1"/>
    </row>
    <row r="441" spans="3:3" ht="12.75" customHeight="1" x14ac:dyDescent="0.2">
      <c r="C441" s="1"/>
    </row>
    <row r="442" spans="3:3" ht="12.75" customHeight="1" x14ac:dyDescent="0.2">
      <c r="C442" s="1"/>
    </row>
    <row r="443" spans="3:3" ht="12.75" customHeight="1" x14ac:dyDescent="0.2">
      <c r="C443" s="1"/>
    </row>
    <row r="444" spans="3:3" ht="12.75" customHeight="1" x14ac:dyDescent="0.2">
      <c r="C444" s="1"/>
    </row>
    <row r="445" spans="3:3" ht="12.75" customHeight="1" x14ac:dyDescent="0.2">
      <c r="C445" s="1"/>
    </row>
    <row r="446" spans="3:3" ht="12.75" customHeight="1" x14ac:dyDescent="0.2">
      <c r="C446" s="1"/>
    </row>
    <row r="447" spans="3:3" ht="12.75" customHeight="1" x14ac:dyDescent="0.2">
      <c r="C447" s="1"/>
    </row>
    <row r="448" spans="3:3" ht="12.75" customHeight="1" x14ac:dyDescent="0.2">
      <c r="C448" s="1"/>
    </row>
    <row r="449" spans="3:3" ht="12.75" customHeight="1" x14ac:dyDescent="0.2">
      <c r="C449" s="1"/>
    </row>
    <row r="450" spans="3:3" ht="12.75" customHeight="1" x14ac:dyDescent="0.2">
      <c r="C450" s="1"/>
    </row>
    <row r="451" spans="3:3" ht="12.75" customHeight="1" x14ac:dyDescent="0.2">
      <c r="C451" s="1"/>
    </row>
    <row r="452" spans="3:3" ht="12.75" customHeight="1" x14ac:dyDescent="0.2">
      <c r="C452" s="1"/>
    </row>
    <row r="453" spans="3:3" ht="12.75" customHeight="1" x14ac:dyDescent="0.2">
      <c r="C453" s="1"/>
    </row>
    <row r="454" spans="3:3" ht="12.75" customHeight="1" x14ac:dyDescent="0.2">
      <c r="C454" s="1"/>
    </row>
    <row r="455" spans="3:3" ht="12.75" customHeight="1" x14ac:dyDescent="0.2">
      <c r="C455" s="1"/>
    </row>
    <row r="456" spans="3:3" ht="12.75" customHeight="1" x14ac:dyDescent="0.2">
      <c r="C456" s="1"/>
    </row>
    <row r="457" spans="3:3" ht="12.75" customHeight="1" x14ac:dyDescent="0.2">
      <c r="C457" s="1"/>
    </row>
    <row r="458" spans="3:3" ht="12.75" customHeight="1" x14ac:dyDescent="0.2">
      <c r="C458" s="1"/>
    </row>
    <row r="459" spans="3:3" ht="12.75" customHeight="1" x14ac:dyDescent="0.2">
      <c r="C459" s="1"/>
    </row>
    <row r="460" spans="3:3" ht="12.75" customHeight="1" x14ac:dyDescent="0.2">
      <c r="C460" s="1"/>
    </row>
    <row r="461" spans="3:3" ht="12.75" customHeight="1" x14ac:dyDescent="0.2">
      <c r="C461" s="1"/>
    </row>
    <row r="462" spans="3:3" ht="12.75" customHeight="1" x14ac:dyDescent="0.2">
      <c r="C462" s="1"/>
    </row>
    <row r="463" spans="3:3" ht="12.75" customHeight="1" x14ac:dyDescent="0.2">
      <c r="C463" s="1"/>
    </row>
    <row r="464" spans="3:3" ht="12.75" customHeight="1" x14ac:dyDescent="0.2">
      <c r="C464" s="1"/>
    </row>
    <row r="465" spans="3:3" ht="12.75" customHeight="1" x14ac:dyDescent="0.2">
      <c r="C465" s="1"/>
    </row>
    <row r="466" spans="3:3" ht="12.75" customHeight="1" x14ac:dyDescent="0.2">
      <c r="C466" s="1"/>
    </row>
    <row r="467" spans="3:3" ht="12.75" customHeight="1" x14ac:dyDescent="0.2">
      <c r="C467" s="1"/>
    </row>
    <row r="468" spans="3:3" ht="12.75" customHeight="1" x14ac:dyDescent="0.2">
      <c r="C468" s="1"/>
    </row>
    <row r="469" spans="3:3" ht="12.75" customHeight="1" x14ac:dyDescent="0.2">
      <c r="C469" s="1"/>
    </row>
    <row r="470" spans="3:3" ht="12.75" customHeight="1" x14ac:dyDescent="0.2">
      <c r="C470" s="1"/>
    </row>
    <row r="471" spans="3:3" ht="12.75" customHeight="1" x14ac:dyDescent="0.2">
      <c r="C471" s="1"/>
    </row>
    <row r="472" spans="3:3" ht="12.75" customHeight="1" x14ac:dyDescent="0.2">
      <c r="C472" s="1"/>
    </row>
    <row r="473" spans="3:3" ht="12.75" customHeight="1" x14ac:dyDescent="0.2">
      <c r="C473" s="1"/>
    </row>
    <row r="474" spans="3:3" ht="12.75" customHeight="1" x14ac:dyDescent="0.2">
      <c r="C474" s="1"/>
    </row>
    <row r="475" spans="3:3" ht="12.75" customHeight="1" x14ac:dyDescent="0.2">
      <c r="C475" s="1"/>
    </row>
    <row r="476" spans="3:3" ht="12.75" customHeight="1" x14ac:dyDescent="0.2">
      <c r="C476" s="1"/>
    </row>
    <row r="477" spans="3:3" ht="12.75" customHeight="1" x14ac:dyDescent="0.2">
      <c r="C477" s="1"/>
    </row>
    <row r="478" spans="3:3" ht="12.75" customHeight="1" x14ac:dyDescent="0.2">
      <c r="C478" s="1"/>
    </row>
    <row r="479" spans="3:3" ht="12.75" customHeight="1" x14ac:dyDescent="0.2">
      <c r="C479" s="1"/>
    </row>
    <row r="480" spans="3:3" ht="12.75" customHeight="1" x14ac:dyDescent="0.2">
      <c r="C480" s="1"/>
    </row>
    <row r="481" spans="3:3" ht="12.75" customHeight="1" x14ac:dyDescent="0.2">
      <c r="C481" s="1"/>
    </row>
    <row r="482" spans="3:3" ht="12.75" customHeight="1" x14ac:dyDescent="0.2">
      <c r="C482" s="1"/>
    </row>
    <row r="483" spans="3:3" ht="12.75" customHeight="1" x14ac:dyDescent="0.2">
      <c r="C483" s="1"/>
    </row>
    <row r="484" spans="3:3" ht="12.75" customHeight="1" x14ac:dyDescent="0.2">
      <c r="C484" s="1"/>
    </row>
    <row r="485" spans="3:3" ht="12.75" customHeight="1" x14ac:dyDescent="0.2">
      <c r="C485" s="1"/>
    </row>
    <row r="486" spans="3:3" ht="12.75" customHeight="1" x14ac:dyDescent="0.2">
      <c r="C486" s="1"/>
    </row>
    <row r="487" spans="3:3" ht="12.75" customHeight="1" x14ac:dyDescent="0.2">
      <c r="C487" s="1"/>
    </row>
    <row r="488" spans="3:3" ht="12.75" customHeight="1" x14ac:dyDescent="0.2">
      <c r="C488" s="1"/>
    </row>
    <row r="489" spans="3:3" ht="12.75" customHeight="1" x14ac:dyDescent="0.2">
      <c r="C489" s="1"/>
    </row>
    <row r="490" spans="3:3" ht="12.75" customHeight="1" x14ac:dyDescent="0.2">
      <c r="C490" s="1"/>
    </row>
    <row r="491" spans="3:3" ht="12.75" customHeight="1" x14ac:dyDescent="0.2">
      <c r="C491" s="1"/>
    </row>
    <row r="492" spans="3:3" ht="12.75" customHeight="1" x14ac:dyDescent="0.2">
      <c r="C492" s="1"/>
    </row>
    <row r="493" spans="3:3" ht="12.75" customHeight="1" x14ac:dyDescent="0.2">
      <c r="C493" s="1"/>
    </row>
    <row r="494" spans="3:3" ht="12.75" customHeight="1" x14ac:dyDescent="0.2">
      <c r="C494" s="1"/>
    </row>
    <row r="495" spans="3:3" ht="12.75" customHeight="1" x14ac:dyDescent="0.2">
      <c r="C495" s="1"/>
    </row>
    <row r="496" spans="3:3" ht="12.75" customHeight="1" x14ac:dyDescent="0.2">
      <c r="C496" s="1"/>
    </row>
    <row r="497" spans="3:3" ht="12.75" customHeight="1" x14ac:dyDescent="0.2">
      <c r="C497" s="1"/>
    </row>
    <row r="498" spans="3:3" ht="12.75" customHeight="1" x14ac:dyDescent="0.2">
      <c r="C498" s="1"/>
    </row>
    <row r="499" spans="3:3" ht="12.75" customHeight="1" x14ac:dyDescent="0.2">
      <c r="C499" s="1"/>
    </row>
    <row r="500" spans="3:3" ht="12.75" customHeight="1" x14ac:dyDescent="0.2">
      <c r="C500" s="1"/>
    </row>
    <row r="501" spans="3:3" ht="12.75" customHeight="1" x14ac:dyDescent="0.2">
      <c r="C501" s="1"/>
    </row>
    <row r="502" spans="3:3" ht="12.75" customHeight="1" x14ac:dyDescent="0.2">
      <c r="C502" s="1"/>
    </row>
    <row r="503" spans="3:3" ht="12.75" customHeight="1" x14ac:dyDescent="0.2">
      <c r="C503" s="1"/>
    </row>
    <row r="504" spans="3:3" ht="12.75" customHeight="1" x14ac:dyDescent="0.2">
      <c r="C504" s="1"/>
    </row>
    <row r="505" spans="3:3" ht="12.75" customHeight="1" x14ac:dyDescent="0.2">
      <c r="C505" s="1"/>
    </row>
    <row r="506" spans="3:3" ht="12.75" customHeight="1" x14ac:dyDescent="0.2">
      <c r="C506" s="1"/>
    </row>
    <row r="507" spans="3:3" ht="12.75" customHeight="1" x14ac:dyDescent="0.2">
      <c r="C507" s="1"/>
    </row>
    <row r="508" spans="3:3" ht="12.75" customHeight="1" x14ac:dyDescent="0.2">
      <c r="C508" s="1"/>
    </row>
    <row r="509" spans="3:3" ht="12.75" customHeight="1" x14ac:dyDescent="0.2">
      <c r="C509" s="1"/>
    </row>
    <row r="510" spans="3:3" ht="12.75" customHeight="1" x14ac:dyDescent="0.2">
      <c r="C510" s="1"/>
    </row>
    <row r="511" spans="3:3" ht="12.75" customHeight="1" x14ac:dyDescent="0.2">
      <c r="C511" s="1"/>
    </row>
    <row r="512" spans="3:3" ht="12.75" customHeight="1" x14ac:dyDescent="0.2">
      <c r="C512" s="1"/>
    </row>
    <row r="513" spans="3:3" ht="12.75" customHeight="1" x14ac:dyDescent="0.2">
      <c r="C513" s="1"/>
    </row>
    <row r="514" spans="3:3" ht="12.75" customHeight="1" x14ac:dyDescent="0.2">
      <c r="C514" s="1"/>
    </row>
    <row r="515" spans="3:3" ht="12.75" customHeight="1" x14ac:dyDescent="0.2">
      <c r="C515" s="1"/>
    </row>
    <row r="516" spans="3:3" ht="12.75" customHeight="1" x14ac:dyDescent="0.2">
      <c r="C516" s="1"/>
    </row>
    <row r="517" spans="3:3" ht="12.75" customHeight="1" x14ac:dyDescent="0.2">
      <c r="C517" s="1"/>
    </row>
    <row r="518" spans="3:3" ht="12.75" customHeight="1" x14ac:dyDescent="0.2">
      <c r="C518" s="1"/>
    </row>
    <row r="519" spans="3:3" ht="12.75" customHeight="1" x14ac:dyDescent="0.2">
      <c r="C519" s="1"/>
    </row>
    <row r="520" spans="3:3" ht="12.75" customHeight="1" x14ac:dyDescent="0.2">
      <c r="C520" s="1"/>
    </row>
    <row r="521" spans="3:3" ht="12.75" customHeight="1" x14ac:dyDescent="0.2">
      <c r="C521" s="1"/>
    </row>
    <row r="522" spans="3:3" ht="12.75" customHeight="1" x14ac:dyDescent="0.2">
      <c r="C522" s="1"/>
    </row>
    <row r="523" spans="3:3" ht="12.75" customHeight="1" x14ac:dyDescent="0.2">
      <c r="C523" s="1"/>
    </row>
    <row r="524" spans="3:3" ht="12.75" customHeight="1" x14ac:dyDescent="0.2">
      <c r="C524" s="1"/>
    </row>
    <row r="525" spans="3:3" ht="12.75" customHeight="1" x14ac:dyDescent="0.2">
      <c r="C525" s="1"/>
    </row>
    <row r="526" spans="3:3" ht="12.75" customHeight="1" x14ac:dyDescent="0.2">
      <c r="C526" s="1"/>
    </row>
    <row r="527" spans="3:3" ht="12.75" customHeight="1" x14ac:dyDescent="0.2">
      <c r="C527" s="1"/>
    </row>
    <row r="528" spans="3:3" ht="12.75" customHeight="1" x14ac:dyDescent="0.2">
      <c r="C528" s="1"/>
    </row>
    <row r="529" spans="3:3" ht="12.75" customHeight="1" x14ac:dyDescent="0.2">
      <c r="C529" s="1"/>
    </row>
    <row r="530" spans="3:3" ht="12.75" customHeight="1" x14ac:dyDescent="0.2">
      <c r="C530" s="1"/>
    </row>
    <row r="531" spans="3:3" ht="12.75" customHeight="1" x14ac:dyDescent="0.2">
      <c r="C531" s="1"/>
    </row>
    <row r="532" spans="3:3" ht="12.75" customHeight="1" x14ac:dyDescent="0.2">
      <c r="C532" s="1"/>
    </row>
    <row r="533" spans="3:3" ht="12.75" customHeight="1" x14ac:dyDescent="0.2">
      <c r="C533" s="1"/>
    </row>
    <row r="534" spans="3:3" ht="12.75" customHeight="1" x14ac:dyDescent="0.2">
      <c r="C534" s="1"/>
    </row>
    <row r="535" spans="3:3" ht="12.75" customHeight="1" x14ac:dyDescent="0.2">
      <c r="C535" s="1"/>
    </row>
    <row r="536" spans="3:3" ht="12.75" customHeight="1" x14ac:dyDescent="0.2">
      <c r="C536" s="1"/>
    </row>
    <row r="537" spans="3:3" ht="12.75" customHeight="1" x14ac:dyDescent="0.2">
      <c r="C537" s="1"/>
    </row>
    <row r="538" spans="3:3" ht="12.75" customHeight="1" x14ac:dyDescent="0.2">
      <c r="C538" s="1"/>
    </row>
    <row r="539" spans="3:3" ht="12.75" customHeight="1" x14ac:dyDescent="0.2">
      <c r="C539" s="1"/>
    </row>
    <row r="540" spans="3:3" ht="12.75" customHeight="1" x14ac:dyDescent="0.2">
      <c r="C540" s="1"/>
    </row>
    <row r="541" spans="3:3" ht="12.75" customHeight="1" x14ac:dyDescent="0.2">
      <c r="C541" s="1"/>
    </row>
    <row r="542" spans="3:3" ht="12.75" customHeight="1" x14ac:dyDescent="0.2">
      <c r="C542" s="1"/>
    </row>
    <row r="543" spans="3:3" ht="12.75" customHeight="1" x14ac:dyDescent="0.2">
      <c r="C543" s="1"/>
    </row>
    <row r="544" spans="3:3" ht="12.75" customHeight="1" x14ac:dyDescent="0.2">
      <c r="C544" s="1"/>
    </row>
    <row r="545" spans="3:3" ht="12.75" customHeight="1" x14ac:dyDescent="0.2">
      <c r="C545" s="1"/>
    </row>
    <row r="546" spans="3:3" ht="12.75" customHeight="1" x14ac:dyDescent="0.2">
      <c r="C546" s="1"/>
    </row>
    <row r="547" spans="3:3" ht="12.75" customHeight="1" x14ac:dyDescent="0.2">
      <c r="C547" s="1"/>
    </row>
    <row r="548" spans="3:3" ht="12.75" customHeight="1" x14ac:dyDescent="0.2">
      <c r="C548" s="1"/>
    </row>
    <row r="549" spans="3:3" ht="12.75" customHeight="1" x14ac:dyDescent="0.2">
      <c r="C549" s="1"/>
    </row>
    <row r="550" spans="3:3" ht="12.75" customHeight="1" x14ac:dyDescent="0.2">
      <c r="C550" s="1"/>
    </row>
    <row r="551" spans="3:3" ht="12.75" customHeight="1" x14ac:dyDescent="0.2">
      <c r="C551" s="1"/>
    </row>
    <row r="552" spans="3:3" ht="12.75" customHeight="1" x14ac:dyDescent="0.2">
      <c r="C552" s="1"/>
    </row>
    <row r="553" spans="3:3" ht="12.75" customHeight="1" x14ac:dyDescent="0.2">
      <c r="C553" s="1"/>
    </row>
    <row r="554" spans="3:3" ht="12.75" customHeight="1" x14ac:dyDescent="0.2">
      <c r="C554" s="1"/>
    </row>
    <row r="555" spans="3:3" ht="12.75" customHeight="1" x14ac:dyDescent="0.2">
      <c r="C555" s="1"/>
    </row>
    <row r="556" spans="3:3" ht="12.75" customHeight="1" x14ac:dyDescent="0.2">
      <c r="C556" s="1"/>
    </row>
    <row r="557" spans="3:3" ht="12.75" customHeight="1" x14ac:dyDescent="0.2">
      <c r="C557" s="1"/>
    </row>
    <row r="558" spans="3:3" ht="12.75" customHeight="1" x14ac:dyDescent="0.2">
      <c r="C558" s="1"/>
    </row>
    <row r="559" spans="3:3" ht="12.75" customHeight="1" x14ac:dyDescent="0.2">
      <c r="C559" s="1"/>
    </row>
    <row r="560" spans="3:3" ht="12.75" customHeight="1" x14ac:dyDescent="0.2">
      <c r="C560" s="1"/>
    </row>
    <row r="561" spans="3:3" ht="12.75" customHeight="1" x14ac:dyDescent="0.2">
      <c r="C561" s="1"/>
    </row>
    <row r="562" spans="3:3" ht="12.75" customHeight="1" x14ac:dyDescent="0.2">
      <c r="C562" s="1"/>
    </row>
    <row r="563" spans="3:3" ht="12.75" customHeight="1" x14ac:dyDescent="0.2">
      <c r="C563" s="1"/>
    </row>
    <row r="564" spans="3:3" ht="12.75" customHeight="1" x14ac:dyDescent="0.2">
      <c r="C564" s="1"/>
    </row>
    <row r="565" spans="3:3" ht="12.75" customHeight="1" x14ac:dyDescent="0.2">
      <c r="C565" s="1"/>
    </row>
    <row r="566" spans="3:3" ht="12.75" customHeight="1" x14ac:dyDescent="0.2">
      <c r="C566" s="1"/>
    </row>
    <row r="567" spans="3:3" ht="12.75" customHeight="1" x14ac:dyDescent="0.2">
      <c r="C567" s="1"/>
    </row>
    <row r="568" spans="3:3" ht="12.75" customHeight="1" x14ac:dyDescent="0.2">
      <c r="C568" s="1"/>
    </row>
    <row r="569" spans="3:3" ht="12.75" customHeight="1" x14ac:dyDescent="0.2">
      <c r="C569" s="1"/>
    </row>
    <row r="570" spans="3:3" ht="12.75" customHeight="1" x14ac:dyDescent="0.2">
      <c r="C570" s="1"/>
    </row>
    <row r="571" spans="3:3" ht="12.75" customHeight="1" x14ac:dyDescent="0.2">
      <c r="C571" s="1"/>
    </row>
    <row r="572" spans="3:3" ht="12.75" customHeight="1" x14ac:dyDescent="0.2">
      <c r="C572" s="1"/>
    </row>
    <row r="573" spans="3:3" ht="12.75" customHeight="1" x14ac:dyDescent="0.2">
      <c r="C573" s="1"/>
    </row>
    <row r="574" spans="3:3" ht="12.75" customHeight="1" x14ac:dyDescent="0.2">
      <c r="C574" s="1"/>
    </row>
    <row r="575" spans="3:3" ht="12.75" customHeight="1" x14ac:dyDescent="0.2">
      <c r="C575" s="1"/>
    </row>
    <row r="576" spans="3:3" ht="12.75" customHeight="1" x14ac:dyDescent="0.2">
      <c r="C576" s="1"/>
    </row>
    <row r="577" spans="3:3" ht="12.75" customHeight="1" x14ac:dyDescent="0.2">
      <c r="C577" s="1"/>
    </row>
    <row r="578" spans="3:3" ht="12.75" customHeight="1" x14ac:dyDescent="0.2">
      <c r="C578" s="1"/>
    </row>
    <row r="579" spans="3:3" ht="12.75" customHeight="1" x14ac:dyDescent="0.2">
      <c r="C579" s="1"/>
    </row>
    <row r="580" spans="3:3" ht="12.75" customHeight="1" x14ac:dyDescent="0.2">
      <c r="C580" s="1"/>
    </row>
    <row r="581" spans="3:3" ht="12.75" customHeight="1" x14ac:dyDescent="0.2">
      <c r="C581" s="1"/>
    </row>
    <row r="582" spans="3:3" ht="12.75" customHeight="1" x14ac:dyDescent="0.2">
      <c r="C582" s="1"/>
    </row>
    <row r="583" spans="3:3" ht="12.75" customHeight="1" x14ac:dyDescent="0.2">
      <c r="C583" s="1"/>
    </row>
    <row r="584" spans="3:3" ht="12.75" customHeight="1" x14ac:dyDescent="0.2">
      <c r="C584" s="1"/>
    </row>
    <row r="585" spans="3:3" ht="12.75" customHeight="1" x14ac:dyDescent="0.2">
      <c r="C585" s="1"/>
    </row>
    <row r="586" spans="3:3" ht="12.75" customHeight="1" x14ac:dyDescent="0.2">
      <c r="C586" s="1"/>
    </row>
    <row r="587" spans="3:3" ht="12.75" customHeight="1" x14ac:dyDescent="0.2">
      <c r="C587" s="1"/>
    </row>
    <row r="588" spans="3:3" ht="12.75" customHeight="1" x14ac:dyDescent="0.2">
      <c r="C588" s="1"/>
    </row>
    <row r="589" spans="3:3" ht="12.75" customHeight="1" x14ac:dyDescent="0.2">
      <c r="C589" s="1"/>
    </row>
    <row r="590" spans="3:3" ht="12.75" customHeight="1" x14ac:dyDescent="0.2">
      <c r="C590" s="1"/>
    </row>
    <row r="591" spans="3:3" ht="12.75" customHeight="1" x14ac:dyDescent="0.2">
      <c r="C591" s="1"/>
    </row>
    <row r="592" spans="3:3" ht="12.75" customHeight="1" x14ac:dyDescent="0.2">
      <c r="C592" s="1"/>
    </row>
    <row r="593" spans="3:3" ht="12.75" customHeight="1" x14ac:dyDescent="0.2">
      <c r="C593" s="1"/>
    </row>
    <row r="594" spans="3:3" ht="12.75" customHeight="1" x14ac:dyDescent="0.2">
      <c r="C594" s="1"/>
    </row>
    <row r="595" spans="3:3" ht="12.75" customHeight="1" x14ac:dyDescent="0.2">
      <c r="C595" s="1"/>
    </row>
    <row r="596" spans="3:3" ht="12.75" customHeight="1" x14ac:dyDescent="0.2">
      <c r="C596" s="1"/>
    </row>
    <row r="597" spans="3:3" ht="12.75" customHeight="1" x14ac:dyDescent="0.2">
      <c r="C597" s="1"/>
    </row>
    <row r="598" spans="3:3" ht="12.75" customHeight="1" x14ac:dyDescent="0.2">
      <c r="C598" s="1"/>
    </row>
    <row r="599" spans="3:3" ht="12.75" customHeight="1" x14ac:dyDescent="0.2">
      <c r="C599" s="1"/>
    </row>
    <row r="600" spans="3:3" ht="12.75" customHeight="1" x14ac:dyDescent="0.2">
      <c r="C600" s="1"/>
    </row>
    <row r="601" spans="3:3" ht="12.75" customHeight="1" x14ac:dyDescent="0.2">
      <c r="C601" s="1"/>
    </row>
    <row r="602" spans="3:3" ht="12.75" customHeight="1" x14ac:dyDescent="0.2">
      <c r="C602" s="1"/>
    </row>
    <row r="603" spans="3:3" ht="12.75" customHeight="1" x14ac:dyDescent="0.2">
      <c r="C603" s="1"/>
    </row>
    <row r="604" spans="3:3" ht="12.75" customHeight="1" x14ac:dyDescent="0.2">
      <c r="C604" s="1"/>
    </row>
    <row r="605" spans="3:3" ht="12.75" customHeight="1" x14ac:dyDescent="0.2">
      <c r="C605" s="1"/>
    </row>
    <row r="606" spans="3:3" ht="12.75" customHeight="1" x14ac:dyDescent="0.2">
      <c r="C606" s="1"/>
    </row>
    <row r="607" spans="3:3" ht="12.75" customHeight="1" x14ac:dyDescent="0.2">
      <c r="C607" s="1"/>
    </row>
    <row r="608" spans="3:3" ht="12.75" customHeight="1" x14ac:dyDescent="0.2">
      <c r="C608" s="1"/>
    </row>
    <row r="609" spans="3:3" ht="12.75" customHeight="1" x14ac:dyDescent="0.2">
      <c r="C609" s="1"/>
    </row>
    <row r="610" spans="3:3" ht="12.75" customHeight="1" x14ac:dyDescent="0.2">
      <c r="C610" s="1"/>
    </row>
    <row r="611" spans="3:3" ht="12.75" customHeight="1" x14ac:dyDescent="0.2">
      <c r="C611" s="1"/>
    </row>
    <row r="612" spans="3:3" ht="12.75" customHeight="1" x14ac:dyDescent="0.2">
      <c r="C612" s="1"/>
    </row>
    <row r="613" spans="3:3" ht="12.75" customHeight="1" x14ac:dyDescent="0.2">
      <c r="C613" s="1"/>
    </row>
    <row r="614" spans="3:3" ht="12.75" customHeight="1" x14ac:dyDescent="0.2">
      <c r="C614" s="1"/>
    </row>
    <row r="615" spans="3:3" ht="12.75" customHeight="1" x14ac:dyDescent="0.2">
      <c r="C615" s="1"/>
    </row>
    <row r="616" spans="3:3" ht="12.75" customHeight="1" x14ac:dyDescent="0.2">
      <c r="C616" s="1"/>
    </row>
    <row r="617" spans="3:3" ht="12.75" customHeight="1" x14ac:dyDescent="0.2">
      <c r="C617" s="1"/>
    </row>
    <row r="618" spans="3:3" ht="12.75" customHeight="1" x14ac:dyDescent="0.2">
      <c r="C618" s="1"/>
    </row>
    <row r="619" spans="3:3" ht="12.75" customHeight="1" x14ac:dyDescent="0.2">
      <c r="C619" s="1"/>
    </row>
    <row r="620" spans="3:3" ht="12.75" customHeight="1" x14ac:dyDescent="0.2">
      <c r="C620" s="1"/>
    </row>
    <row r="621" spans="3:3" ht="12.75" customHeight="1" x14ac:dyDescent="0.2">
      <c r="C621" s="1"/>
    </row>
    <row r="622" spans="3:3" ht="12.75" customHeight="1" x14ac:dyDescent="0.2">
      <c r="C622" s="1"/>
    </row>
    <row r="623" spans="3:3" ht="12.75" customHeight="1" x14ac:dyDescent="0.2">
      <c r="C623" s="1"/>
    </row>
    <row r="624" spans="3:3" ht="12.75" customHeight="1" x14ac:dyDescent="0.2">
      <c r="C624" s="1"/>
    </row>
    <row r="625" spans="3:3" ht="12.75" customHeight="1" x14ac:dyDescent="0.2">
      <c r="C625" s="1"/>
    </row>
    <row r="626" spans="3:3" ht="12.75" customHeight="1" x14ac:dyDescent="0.2">
      <c r="C626" s="1"/>
    </row>
    <row r="627" spans="3:3" ht="12.75" customHeight="1" x14ac:dyDescent="0.2">
      <c r="C627" s="1"/>
    </row>
    <row r="628" spans="3:3" ht="12.75" customHeight="1" x14ac:dyDescent="0.2">
      <c r="C628" s="1"/>
    </row>
    <row r="629" spans="3:3" ht="12.75" customHeight="1" x14ac:dyDescent="0.2">
      <c r="C629" s="1"/>
    </row>
    <row r="630" spans="3:3" ht="12.75" customHeight="1" x14ac:dyDescent="0.2">
      <c r="C630" s="1"/>
    </row>
    <row r="631" spans="3:3" ht="12.75" customHeight="1" x14ac:dyDescent="0.2">
      <c r="C631" s="1"/>
    </row>
    <row r="632" spans="3:3" ht="12.75" customHeight="1" x14ac:dyDescent="0.2">
      <c r="C632" s="1"/>
    </row>
    <row r="633" spans="3:3" ht="12.75" customHeight="1" x14ac:dyDescent="0.2">
      <c r="C633" s="1"/>
    </row>
    <row r="634" spans="3:3" ht="12.75" customHeight="1" x14ac:dyDescent="0.2">
      <c r="C634" s="1"/>
    </row>
    <row r="635" spans="3:3" ht="12.75" customHeight="1" x14ac:dyDescent="0.2">
      <c r="C635" s="1"/>
    </row>
    <row r="636" spans="3:3" ht="12.75" customHeight="1" x14ac:dyDescent="0.2">
      <c r="C636" s="1"/>
    </row>
    <row r="637" spans="3:3" ht="12.75" customHeight="1" x14ac:dyDescent="0.2">
      <c r="C637" s="1"/>
    </row>
    <row r="638" spans="3:3" ht="12.75" customHeight="1" x14ac:dyDescent="0.2">
      <c r="C638" s="1"/>
    </row>
    <row r="639" spans="3:3" ht="12.75" customHeight="1" x14ac:dyDescent="0.2">
      <c r="C639" s="1"/>
    </row>
    <row r="640" spans="3:3" ht="12.75" customHeight="1" x14ac:dyDescent="0.2">
      <c r="C640" s="1"/>
    </row>
    <row r="641" spans="3:3" ht="12.75" customHeight="1" x14ac:dyDescent="0.2">
      <c r="C641" s="1"/>
    </row>
    <row r="642" spans="3:3" ht="12.75" customHeight="1" x14ac:dyDescent="0.2">
      <c r="C642" s="1"/>
    </row>
    <row r="643" spans="3:3" ht="12.75" customHeight="1" x14ac:dyDescent="0.2">
      <c r="C643" s="1"/>
    </row>
    <row r="644" spans="3:3" ht="12.75" customHeight="1" x14ac:dyDescent="0.2">
      <c r="C644" s="1"/>
    </row>
    <row r="645" spans="3:3" ht="12.75" customHeight="1" x14ac:dyDescent="0.2">
      <c r="C645" s="1"/>
    </row>
    <row r="646" spans="3:3" ht="12.75" customHeight="1" x14ac:dyDescent="0.2">
      <c r="C646" s="1"/>
    </row>
    <row r="647" spans="3:3" ht="12.75" customHeight="1" x14ac:dyDescent="0.2">
      <c r="C647" s="1"/>
    </row>
    <row r="648" spans="3:3" ht="12.75" customHeight="1" x14ac:dyDescent="0.2">
      <c r="C648" s="1"/>
    </row>
    <row r="649" spans="3:3" ht="12.75" customHeight="1" x14ac:dyDescent="0.2">
      <c r="C649" s="1"/>
    </row>
    <row r="650" spans="3:3" ht="12.75" customHeight="1" x14ac:dyDescent="0.2">
      <c r="C650" s="1"/>
    </row>
    <row r="651" spans="3:3" ht="12.75" customHeight="1" x14ac:dyDescent="0.2">
      <c r="C651" s="1"/>
    </row>
    <row r="652" spans="3:3" ht="12.75" customHeight="1" x14ac:dyDescent="0.2">
      <c r="C652" s="1"/>
    </row>
    <row r="653" spans="3:3" ht="12.75" customHeight="1" x14ac:dyDescent="0.2">
      <c r="C653" s="1"/>
    </row>
    <row r="654" spans="3:3" ht="12.75" customHeight="1" x14ac:dyDescent="0.2">
      <c r="C654" s="1"/>
    </row>
    <row r="655" spans="3:3" ht="12.75" customHeight="1" x14ac:dyDescent="0.2">
      <c r="C655" s="1"/>
    </row>
    <row r="656" spans="3:3" ht="12.75" customHeight="1" x14ac:dyDescent="0.2">
      <c r="C656" s="1"/>
    </row>
    <row r="657" spans="3:3" ht="12.75" customHeight="1" x14ac:dyDescent="0.2">
      <c r="C657" s="1"/>
    </row>
    <row r="658" spans="3:3" ht="12.75" customHeight="1" x14ac:dyDescent="0.2">
      <c r="C658" s="1"/>
    </row>
    <row r="659" spans="3:3" ht="12.75" customHeight="1" x14ac:dyDescent="0.2">
      <c r="C659" s="1"/>
    </row>
    <row r="660" spans="3:3" ht="12.75" customHeight="1" x14ac:dyDescent="0.2">
      <c r="C660" s="1"/>
    </row>
    <row r="661" spans="3:3" ht="12.75" customHeight="1" x14ac:dyDescent="0.2">
      <c r="C661" s="1"/>
    </row>
    <row r="662" spans="3:3" ht="12.75" customHeight="1" x14ac:dyDescent="0.2">
      <c r="C662" s="1"/>
    </row>
    <row r="663" spans="3:3" ht="12.75" customHeight="1" x14ac:dyDescent="0.2">
      <c r="C663" s="1"/>
    </row>
    <row r="664" spans="3:3" ht="12.75" customHeight="1" x14ac:dyDescent="0.2">
      <c r="C664" s="1"/>
    </row>
    <row r="665" spans="3:3" ht="12.75" customHeight="1" x14ac:dyDescent="0.2">
      <c r="C665" s="1"/>
    </row>
    <row r="666" spans="3:3" ht="12.75" customHeight="1" x14ac:dyDescent="0.2">
      <c r="C666" s="1"/>
    </row>
    <row r="667" spans="3:3" ht="12.75" customHeight="1" x14ac:dyDescent="0.2">
      <c r="C667" s="1"/>
    </row>
    <row r="668" spans="3:3" ht="12.75" customHeight="1" x14ac:dyDescent="0.2">
      <c r="C668" s="1"/>
    </row>
    <row r="669" spans="3:3" ht="12.75" customHeight="1" x14ac:dyDescent="0.2">
      <c r="C669" s="1"/>
    </row>
    <row r="670" spans="3:3" ht="12.75" customHeight="1" x14ac:dyDescent="0.2">
      <c r="C670" s="1"/>
    </row>
    <row r="671" spans="3:3" ht="12.75" customHeight="1" x14ac:dyDescent="0.2">
      <c r="C671" s="1"/>
    </row>
    <row r="672" spans="3:3" ht="12.75" customHeight="1" x14ac:dyDescent="0.2">
      <c r="C672" s="1"/>
    </row>
    <row r="673" spans="3:3" ht="12.75" customHeight="1" x14ac:dyDescent="0.2">
      <c r="C673" s="1"/>
    </row>
    <row r="674" spans="3:3" ht="12.75" customHeight="1" x14ac:dyDescent="0.2">
      <c r="C674" s="1"/>
    </row>
    <row r="675" spans="3:3" ht="12.75" customHeight="1" x14ac:dyDescent="0.2">
      <c r="C675" s="1"/>
    </row>
    <row r="676" spans="3:3" ht="12.75" customHeight="1" x14ac:dyDescent="0.2">
      <c r="C676" s="1"/>
    </row>
    <row r="677" spans="3:3" ht="12.75" customHeight="1" x14ac:dyDescent="0.2">
      <c r="C677" s="1"/>
    </row>
    <row r="678" spans="3:3" ht="12.75" customHeight="1" x14ac:dyDescent="0.2">
      <c r="C678" s="1"/>
    </row>
    <row r="679" spans="3:3" ht="12.75" customHeight="1" x14ac:dyDescent="0.2">
      <c r="C679" s="1"/>
    </row>
    <row r="680" spans="3:3" ht="12.75" customHeight="1" x14ac:dyDescent="0.2">
      <c r="C680" s="1"/>
    </row>
    <row r="681" spans="3:3" ht="12.75" customHeight="1" x14ac:dyDescent="0.2">
      <c r="C681" s="1"/>
    </row>
    <row r="682" spans="3:3" ht="12.75" customHeight="1" x14ac:dyDescent="0.2">
      <c r="C682" s="1"/>
    </row>
    <row r="683" spans="3:3" ht="12.75" customHeight="1" x14ac:dyDescent="0.2">
      <c r="C683" s="1"/>
    </row>
    <row r="684" spans="3:3" ht="12.75" customHeight="1" x14ac:dyDescent="0.2">
      <c r="C684" s="1"/>
    </row>
    <row r="685" spans="3:3" ht="12.75" customHeight="1" x14ac:dyDescent="0.2">
      <c r="C685" s="1"/>
    </row>
    <row r="686" spans="3:3" ht="12.75" customHeight="1" x14ac:dyDescent="0.2">
      <c r="C686" s="1"/>
    </row>
    <row r="687" spans="3:3" ht="12.75" customHeight="1" x14ac:dyDescent="0.2">
      <c r="C687" s="1"/>
    </row>
    <row r="688" spans="3:3" ht="12.75" customHeight="1" x14ac:dyDescent="0.2">
      <c r="C688" s="1"/>
    </row>
    <row r="689" spans="3:3" ht="12.75" customHeight="1" x14ac:dyDescent="0.2">
      <c r="C689" s="1"/>
    </row>
    <row r="690" spans="3:3" ht="12.75" customHeight="1" x14ac:dyDescent="0.2">
      <c r="C690" s="1"/>
    </row>
    <row r="691" spans="3:3" ht="12.75" customHeight="1" x14ac:dyDescent="0.2">
      <c r="C691" s="1"/>
    </row>
    <row r="692" spans="3:3" ht="12.75" customHeight="1" x14ac:dyDescent="0.2">
      <c r="C692" s="1"/>
    </row>
    <row r="693" spans="3:3" ht="12.75" customHeight="1" x14ac:dyDescent="0.2">
      <c r="C693" s="1"/>
    </row>
    <row r="694" spans="3:3" ht="12.75" customHeight="1" x14ac:dyDescent="0.2">
      <c r="C694" s="1"/>
    </row>
    <row r="695" spans="3:3" ht="12.75" customHeight="1" x14ac:dyDescent="0.2">
      <c r="C695" s="1"/>
    </row>
    <row r="696" spans="3:3" ht="12.75" customHeight="1" x14ac:dyDescent="0.2">
      <c r="C696" s="1"/>
    </row>
    <row r="697" spans="3:3" ht="12.75" customHeight="1" x14ac:dyDescent="0.2">
      <c r="C697" s="1"/>
    </row>
    <row r="698" spans="3:3" ht="12.75" customHeight="1" x14ac:dyDescent="0.2">
      <c r="C698" s="1"/>
    </row>
    <row r="699" spans="3:3" ht="12.75" customHeight="1" x14ac:dyDescent="0.2">
      <c r="C699" s="1"/>
    </row>
    <row r="700" spans="3:3" ht="12.75" customHeight="1" x14ac:dyDescent="0.2">
      <c r="C700" s="1"/>
    </row>
    <row r="701" spans="3:3" ht="12.75" customHeight="1" x14ac:dyDescent="0.2">
      <c r="C701" s="1"/>
    </row>
    <row r="702" spans="3:3" ht="12.75" customHeight="1" x14ac:dyDescent="0.2">
      <c r="C702" s="1"/>
    </row>
    <row r="703" spans="3:3" ht="12.75" customHeight="1" x14ac:dyDescent="0.2">
      <c r="C703" s="1"/>
    </row>
    <row r="704" spans="3:3" ht="12.75" customHeight="1" x14ac:dyDescent="0.2">
      <c r="C704" s="1"/>
    </row>
    <row r="705" spans="3:3" ht="12.75" customHeight="1" x14ac:dyDescent="0.2">
      <c r="C705" s="1"/>
    </row>
    <row r="706" spans="3:3" ht="12.75" customHeight="1" x14ac:dyDescent="0.2">
      <c r="C706" s="1"/>
    </row>
    <row r="707" spans="3:3" ht="12.75" customHeight="1" x14ac:dyDescent="0.2">
      <c r="C707" s="1"/>
    </row>
    <row r="708" spans="3:3" ht="12.75" customHeight="1" x14ac:dyDescent="0.2">
      <c r="C708" s="1"/>
    </row>
    <row r="709" spans="3:3" ht="12.75" customHeight="1" x14ac:dyDescent="0.2">
      <c r="C709" s="1"/>
    </row>
    <row r="710" spans="3:3" ht="12.75" customHeight="1" x14ac:dyDescent="0.2">
      <c r="C710" s="1"/>
    </row>
    <row r="711" spans="3:3" ht="12.75" customHeight="1" x14ac:dyDescent="0.2">
      <c r="C711" s="1"/>
    </row>
    <row r="712" spans="3:3" ht="12.75" customHeight="1" x14ac:dyDescent="0.2">
      <c r="C712" s="1"/>
    </row>
    <row r="713" spans="3:3" ht="12.75" customHeight="1" x14ac:dyDescent="0.2">
      <c r="C713" s="1"/>
    </row>
    <row r="714" spans="3:3" ht="12.75" customHeight="1" x14ac:dyDescent="0.2">
      <c r="C714" s="1"/>
    </row>
    <row r="715" spans="3:3" ht="12.75" customHeight="1" x14ac:dyDescent="0.2">
      <c r="C715" s="1"/>
    </row>
    <row r="716" spans="3:3" ht="12.75" customHeight="1" x14ac:dyDescent="0.2">
      <c r="C716" s="1"/>
    </row>
    <row r="717" spans="3:3" ht="12.75" customHeight="1" x14ac:dyDescent="0.2">
      <c r="C717" s="1"/>
    </row>
    <row r="718" spans="3:3" ht="12.75" customHeight="1" x14ac:dyDescent="0.2">
      <c r="C718" s="1"/>
    </row>
    <row r="719" spans="3:3" ht="12.75" customHeight="1" x14ac:dyDescent="0.2">
      <c r="C719" s="1"/>
    </row>
    <row r="720" spans="3:3" ht="12.75" customHeight="1" x14ac:dyDescent="0.2">
      <c r="C720" s="1"/>
    </row>
    <row r="721" spans="3:3" ht="12.75" customHeight="1" x14ac:dyDescent="0.2">
      <c r="C721" s="1"/>
    </row>
    <row r="722" spans="3:3" ht="12.75" customHeight="1" x14ac:dyDescent="0.2">
      <c r="C722" s="1"/>
    </row>
    <row r="723" spans="3:3" ht="12.75" customHeight="1" x14ac:dyDescent="0.2">
      <c r="C723" s="1"/>
    </row>
    <row r="724" spans="3:3" ht="12.75" customHeight="1" x14ac:dyDescent="0.2">
      <c r="C724" s="1"/>
    </row>
    <row r="725" spans="3:3" ht="12.75" customHeight="1" x14ac:dyDescent="0.2">
      <c r="C725" s="1"/>
    </row>
    <row r="726" spans="3:3" ht="12.75" customHeight="1" x14ac:dyDescent="0.2">
      <c r="C726" s="1"/>
    </row>
    <row r="727" spans="3:3" ht="12.75" customHeight="1" x14ac:dyDescent="0.2">
      <c r="C727" s="1"/>
    </row>
    <row r="728" spans="3:3" ht="12.75" customHeight="1" x14ac:dyDescent="0.2">
      <c r="C728" s="1"/>
    </row>
    <row r="729" spans="3:3" ht="12.75" customHeight="1" x14ac:dyDescent="0.2">
      <c r="C729" s="1"/>
    </row>
    <row r="730" spans="3:3" ht="12.75" customHeight="1" x14ac:dyDescent="0.2">
      <c r="C730" s="1"/>
    </row>
    <row r="731" spans="3:3" ht="12.75" customHeight="1" x14ac:dyDescent="0.2">
      <c r="C731" s="1"/>
    </row>
    <row r="732" spans="3:3" ht="12.75" customHeight="1" x14ac:dyDescent="0.2">
      <c r="C732" s="1"/>
    </row>
    <row r="733" spans="3:3" ht="12.75" customHeight="1" x14ac:dyDescent="0.2">
      <c r="C733" s="1"/>
    </row>
    <row r="734" spans="3:3" ht="12.75" customHeight="1" x14ac:dyDescent="0.2">
      <c r="C734" s="1"/>
    </row>
    <row r="735" spans="3:3" ht="12.75" customHeight="1" x14ac:dyDescent="0.2">
      <c r="C735" s="1"/>
    </row>
    <row r="736" spans="3:3" ht="12.75" customHeight="1" x14ac:dyDescent="0.2">
      <c r="C736" s="1"/>
    </row>
    <row r="737" spans="3:3" ht="12.75" customHeight="1" x14ac:dyDescent="0.2">
      <c r="C737" s="1"/>
    </row>
    <row r="738" spans="3:3" ht="12.75" customHeight="1" x14ac:dyDescent="0.2">
      <c r="C738" s="1"/>
    </row>
    <row r="739" spans="3:3" ht="12.75" customHeight="1" x14ac:dyDescent="0.2">
      <c r="C739" s="1"/>
    </row>
    <row r="740" spans="3:3" ht="12.75" customHeight="1" x14ac:dyDescent="0.2">
      <c r="C740" s="1"/>
    </row>
    <row r="741" spans="3:3" ht="12.75" customHeight="1" x14ac:dyDescent="0.2">
      <c r="C741" s="1"/>
    </row>
    <row r="742" spans="3:3" ht="12.75" customHeight="1" x14ac:dyDescent="0.2">
      <c r="C742" s="1"/>
    </row>
    <row r="743" spans="3:3" ht="12.75" customHeight="1" x14ac:dyDescent="0.2">
      <c r="C743" s="1"/>
    </row>
    <row r="744" spans="3:3" ht="12.75" customHeight="1" x14ac:dyDescent="0.2">
      <c r="C744" s="1"/>
    </row>
    <row r="745" spans="3:3" ht="12.75" customHeight="1" x14ac:dyDescent="0.2">
      <c r="C745" s="1"/>
    </row>
    <row r="746" spans="3:3" ht="12.75" customHeight="1" x14ac:dyDescent="0.2">
      <c r="C746" s="1"/>
    </row>
    <row r="747" spans="3:3" ht="12.75" customHeight="1" x14ac:dyDescent="0.2">
      <c r="C747" s="1"/>
    </row>
    <row r="748" spans="3:3" ht="12.75" customHeight="1" x14ac:dyDescent="0.2">
      <c r="C748" s="1"/>
    </row>
    <row r="749" spans="3:3" ht="12.75" customHeight="1" x14ac:dyDescent="0.2">
      <c r="C749" s="1"/>
    </row>
    <row r="750" spans="3:3" ht="12.75" customHeight="1" x14ac:dyDescent="0.2">
      <c r="C750" s="1"/>
    </row>
    <row r="751" spans="3:3" ht="12.75" customHeight="1" x14ac:dyDescent="0.2">
      <c r="C751" s="1"/>
    </row>
    <row r="752" spans="3:3" ht="12.75" customHeight="1" x14ac:dyDescent="0.2">
      <c r="C752" s="1"/>
    </row>
    <row r="753" spans="3:3" ht="12.75" customHeight="1" x14ac:dyDescent="0.2">
      <c r="C753" s="1"/>
    </row>
    <row r="754" spans="3:3" ht="12.75" customHeight="1" x14ac:dyDescent="0.2">
      <c r="C754" s="1"/>
    </row>
    <row r="755" spans="3:3" ht="12.75" customHeight="1" x14ac:dyDescent="0.2">
      <c r="C755" s="1"/>
    </row>
    <row r="756" spans="3:3" ht="12.75" customHeight="1" x14ac:dyDescent="0.2">
      <c r="C756" s="1"/>
    </row>
    <row r="757" spans="3:3" ht="12.75" customHeight="1" x14ac:dyDescent="0.2">
      <c r="C757" s="1"/>
    </row>
    <row r="758" spans="3:3" ht="12.75" customHeight="1" x14ac:dyDescent="0.2">
      <c r="C758" s="1"/>
    </row>
    <row r="759" spans="3:3" ht="12.75" customHeight="1" x14ac:dyDescent="0.2">
      <c r="C759" s="1"/>
    </row>
    <row r="760" spans="3:3" ht="12.75" customHeight="1" x14ac:dyDescent="0.2">
      <c r="C760" s="1"/>
    </row>
    <row r="761" spans="3:3" ht="12.75" customHeight="1" x14ac:dyDescent="0.2">
      <c r="C761" s="1"/>
    </row>
    <row r="762" spans="3:3" ht="12.75" customHeight="1" x14ac:dyDescent="0.2">
      <c r="C762" s="1"/>
    </row>
    <row r="763" spans="3:3" ht="12.75" customHeight="1" x14ac:dyDescent="0.2">
      <c r="C763" s="1"/>
    </row>
    <row r="764" spans="3:3" ht="12.75" customHeight="1" x14ac:dyDescent="0.2">
      <c r="C764" s="1"/>
    </row>
    <row r="765" spans="3:3" ht="12.75" customHeight="1" x14ac:dyDescent="0.2">
      <c r="C765" s="1"/>
    </row>
    <row r="766" spans="3:3" ht="12.75" customHeight="1" x14ac:dyDescent="0.2">
      <c r="C766" s="1"/>
    </row>
    <row r="767" spans="3:3" ht="12.75" customHeight="1" x14ac:dyDescent="0.2">
      <c r="C767" s="1"/>
    </row>
    <row r="768" spans="3:3" ht="12.75" customHeight="1" x14ac:dyDescent="0.2">
      <c r="C768" s="1"/>
    </row>
    <row r="769" spans="3:3" ht="12.75" customHeight="1" x14ac:dyDescent="0.2">
      <c r="C769" s="1"/>
    </row>
    <row r="770" spans="3:3" ht="12.75" customHeight="1" x14ac:dyDescent="0.2">
      <c r="C770" s="1"/>
    </row>
    <row r="771" spans="3:3" ht="12.75" customHeight="1" x14ac:dyDescent="0.2">
      <c r="C771" s="1"/>
    </row>
    <row r="772" spans="3:3" ht="12.75" customHeight="1" x14ac:dyDescent="0.2">
      <c r="C772" s="1"/>
    </row>
    <row r="773" spans="3:3" ht="12.75" customHeight="1" x14ac:dyDescent="0.2">
      <c r="C773" s="1"/>
    </row>
    <row r="774" spans="3:3" ht="12.75" customHeight="1" x14ac:dyDescent="0.2">
      <c r="C774" s="1"/>
    </row>
    <row r="775" spans="3:3" ht="12.75" customHeight="1" x14ac:dyDescent="0.2">
      <c r="C775" s="1"/>
    </row>
    <row r="776" spans="3:3" ht="12.75" customHeight="1" x14ac:dyDescent="0.2">
      <c r="C776" s="1"/>
    </row>
    <row r="777" spans="3:3" ht="12.75" customHeight="1" x14ac:dyDescent="0.2">
      <c r="C777" s="1"/>
    </row>
    <row r="778" spans="3:3" ht="12.75" customHeight="1" x14ac:dyDescent="0.2">
      <c r="C778" s="1"/>
    </row>
    <row r="779" spans="3:3" ht="12.75" customHeight="1" x14ac:dyDescent="0.2">
      <c r="C779" s="1"/>
    </row>
    <row r="780" spans="3:3" ht="12.75" customHeight="1" x14ac:dyDescent="0.2">
      <c r="C780" s="1"/>
    </row>
    <row r="781" spans="3:3" ht="12.75" customHeight="1" x14ac:dyDescent="0.2">
      <c r="C781" s="1"/>
    </row>
    <row r="782" spans="3:3" ht="12.75" customHeight="1" x14ac:dyDescent="0.2">
      <c r="C782" s="1"/>
    </row>
    <row r="783" spans="3:3" ht="12.75" customHeight="1" x14ac:dyDescent="0.2">
      <c r="C783" s="1"/>
    </row>
    <row r="784" spans="3:3" ht="12.75" customHeight="1" x14ac:dyDescent="0.2">
      <c r="C784" s="1"/>
    </row>
    <row r="785" spans="3:3" ht="12.75" customHeight="1" x14ac:dyDescent="0.2">
      <c r="C785" s="1"/>
    </row>
    <row r="786" spans="3:3" ht="12.75" customHeight="1" x14ac:dyDescent="0.2">
      <c r="C786" s="1"/>
    </row>
    <row r="787" spans="3:3" ht="12.75" customHeight="1" x14ac:dyDescent="0.2">
      <c r="C787" s="1"/>
    </row>
    <row r="788" spans="3:3" ht="12.75" customHeight="1" x14ac:dyDescent="0.2">
      <c r="C788" s="1"/>
    </row>
    <row r="789" spans="3:3" ht="12.75" customHeight="1" x14ac:dyDescent="0.2">
      <c r="C789" s="1"/>
    </row>
    <row r="790" spans="3:3" ht="12.75" customHeight="1" x14ac:dyDescent="0.2">
      <c r="C790" s="1"/>
    </row>
    <row r="791" spans="3:3" ht="12.75" customHeight="1" x14ac:dyDescent="0.2">
      <c r="C791" s="1"/>
    </row>
    <row r="792" spans="3:3" ht="12.75" customHeight="1" x14ac:dyDescent="0.2">
      <c r="C792" s="1"/>
    </row>
    <row r="793" spans="3:3" ht="12.75" customHeight="1" x14ac:dyDescent="0.2">
      <c r="C793" s="1"/>
    </row>
    <row r="794" spans="3:3" ht="12.75" customHeight="1" x14ac:dyDescent="0.2">
      <c r="C794" s="1"/>
    </row>
    <row r="795" spans="3:3" ht="12.75" customHeight="1" x14ac:dyDescent="0.2">
      <c r="C795" s="1"/>
    </row>
    <row r="796" spans="3:3" ht="12.75" customHeight="1" x14ac:dyDescent="0.2">
      <c r="C796" s="1"/>
    </row>
    <row r="797" spans="3:3" ht="12.75" customHeight="1" x14ac:dyDescent="0.2">
      <c r="C797" s="1"/>
    </row>
    <row r="798" spans="3:3" ht="12.75" customHeight="1" x14ac:dyDescent="0.2">
      <c r="C798" s="1"/>
    </row>
    <row r="799" spans="3:3" ht="12.75" customHeight="1" x14ac:dyDescent="0.2">
      <c r="C799" s="1"/>
    </row>
    <row r="800" spans="3:3" ht="12.75" customHeight="1" x14ac:dyDescent="0.2">
      <c r="C800" s="1"/>
    </row>
    <row r="801" spans="3:3" ht="12.75" customHeight="1" x14ac:dyDescent="0.2">
      <c r="C801" s="1"/>
    </row>
    <row r="802" spans="3:3" ht="12.75" customHeight="1" x14ac:dyDescent="0.2">
      <c r="C802" s="1"/>
    </row>
    <row r="803" spans="3:3" ht="12.75" customHeight="1" x14ac:dyDescent="0.2">
      <c r="C803" s="1"/>
    </row>
    <row r="804" spans="3:3" ht="12.75" customHeight="1" x14ac:dyDescent="0.2">
      <c r="C804" s="1"/>
    </row>
    <row r="805" spans="3:3" ht="12.75" customHeight="1" x14ac:dyDescent="0.2">
      <c r="C805" s="1"/>
    </row>
    <row r="806" spans="3:3" ht="12.75" customHeight="1" x14ac:dyDescent="0.2">
      <c r="C806" s="1"/>
    </row>
    <row r="807" spans="3:3" ht="12.75" customHeight="1" x14ac:dyDescent="0.2">
      <c r="C807" s="1"/>
    </row>
    <row r="808" spans="3:3" ht="12.75" customHeight="1" x14ac:dyDescent="0.2">
      <c r="C808" s="1"/>
    </row>
    <row r="809" spans="3:3" ht="12.75" customHeight="1" x14ac:dyDescent="0.2">
      <c r="C809" s="1"/>
    </row>
    <row r="810" spans="3:3" ht="12.75" customHeight="1" x14ac:dyDescent="0.2">
      <c r="C810" s="1"/>
    </row>
    <row r="811" spans="3:3" ht="12.75" customHeight="1" x14ac:dyDescent="0.2">
      <c r="C811" s="1"/>
    </row>
    <row r="812" spans="3:3" ht="12.75" customHeight="1" x14ac:dyDescent="0.2">
      <c r="C812" s="1"/>
    </row>
    <row r="813" spans="3:3" ht="12.75" customHeight="1" x14ac:dyDescent="0.2">
      <c r="C813" s="1"/>
    </row>
    <row r="814" spans="3:3" ht="12.75" customHeight="1" x14ac:dyDescent="0.2">
      <c r="C814" s="1"/>
    </row>
    <row r="815" spans="3:3" ht="12.75" customHeight="1" x14ac:dyDescent="0.2">
      <c r="C815" s="1"/>
    </row>
    <row r="816" spans="3:3" ht="12.75" customHeight="1" x14ac:dyDescent="0.2">
      <c r="C816" s="1"/>
    </row>
    <row r="817" spans="3:3" ht="12.75" customHeight="1" x14ac:dyDescent="0.2">
      <c r="C817" s="1"/>
    </row>
    <row r="818" spans="3:3" ht="12.75" customHeight="1" x14ac:dyDescent="0.2">
      <c r="C818" s="1"/>
    </row>
    <row r="819" spans="3:3" ht="12.75" customHeight="1" x14ac:dyDescent="0.2">
      <c r="C819" s="1"/>
    </row>
    <row r="820" spans="3:3" ht="12.75" customHeight="1" x14ac:dyDescent="0.2">
      <c r="C820" s="1"/>
    </row>
    <row r="821" spans="3:3" ht="12.75" customHeight="1" x14ac:dyDescent="0.2">
      <c r="C821" s="1"/>
    </row>
    <row r="822" spans="3:3" ht="12.75" customHeight="1" x14ac:dyDescent="0.2">
      <c r="C822" s="1"/>
    </row>
    <row r="823" spans="3:3" ht="12.75" customHeight="1" x14ac:dyDescent="0.2">
      <c r="C823" s="1"/>
    </row>
    <row r="824" spans="3:3" ht="12.75" customHeight="1" x14ac:dyDescent="0.2">
      <c r="C824" s="1"/>
    </row>
    <row r="825" spans="3:3" ht="12.75" customHeight="1" x14ac:dyDescent="0.2">
      <c r="C825" s="1"/>
    </row>
    <row r="826" spans="3:3" ht="12.75" customHeight="1" x14ac:dyDescent="0.2">
      <c r="C826" s="1"/>
    </row>
    <row r="827" spans="3:3" ht="12.75" customHeight="1" x14ac:dyDescent="0.2">
      <c r="C827" s="1"/>
    </row>
    <row r="828" spans="3:3" ht="12.75" customHeight="1" x14ac:dyDescent="0.2">
      <c r="C828" s="1"/>
    </row>
    <row r="829" spans="3:3" ht="12.75" customHeight="1" x14ac:dyDescent="0.2">
      <c r="C829" s="1"/>
    </row>
    <row r="830" spans="3:3" ht="12.75" customHeight="1" x14ac:dyDescent="0.2">
      <c r="C830" s="1"/>
    </row>
    <row r="831" spans="3:3" ht="12.75" customHeight="1" x14ac:dyDescent="0.2">
      <c r="C831" s="1"/>
    </row>
    <row r="832" spans="3:3" ht="12.75" customHeight="1" x14ac:dyDescent="0.2">
      <c r="C832" s="1"/>
    </row>
    <row r="833" spans="3:3" ht="12.75" customHeight="1" x14ac:dyDescent="0.2">
      <c r="C833" s="1"/>
    </row>
    <row r="834" spans="3:3" ht="12.75" customHeight="1" x14ac:dyDescent="0.2">
      <c r="C834" s="1"/>
    </row>
    <row r="835" spans="3:3" ht="12.75" customHeight="1" x14ac:dyDescent="0.2">
      <c r="C835" s="1"/>
    </row>
    <row r="836" spans="3:3" ht="12.75" customHeight="1" x14ac:dyDescent="0.2">
      <c r="C836" s="1"/>
    </row>
    <row r="837" spans="3:3" ht="12.75" customHeight="1" x14ac:dyDescent="0.2">
      <c r="C837" s="1"/>
    </row>
    <row r="838" spans="3:3" ht="12.75" customHeight="1" x14ac:dyDescent="0.2">
      <c r="C838" s="1"/>
    </row>
    <row r="839" spans="3:3" ht="12.75" customHeight="1" x14ac:dyDescent="0.2">
      <c r="C839" s="1"/>
    </row>
    <row r="840" spans="3:3" ht="12.75" customHeight="1" x14ac:dyDescent="0.2">
      <c r="C840" s="1"/>
    </row>
    <row r="841" spans="3:3" ht="12.75" customHeight="1" x14ac:dyDescent="0.2">
      <c r="C841" s="1"/>
    </row>
    <row r="842" spans="3:3" ht="12.75" customHeight="1" x14ac:dyDescent="0.2">
      <c r="C842" s="1"/>
    </row>
    <row r="843" spans="3:3" ht="12.75" customHeight="1" x14ac:dyDescent="0.2">
      <c r="C843" s="1"/>
    </row>
    <row r="844" spans="3:3" ht="12.75" customHeight="1" x14ac:dyDescent="0.2">
      <c r="C844" s="1"/>
    </row>
    <row r="845" spans="3:3" ht="12.75" customHeight="1" x14ac:dyDescent="0.2">
      <c r="C845" s="1"/>
    </row>
    <row r="846" spans="3:3" ht="12.75" customHeight="1" x14ac:dyDescent="0.2">
      <c r="C846" s="1"/>
    </row>
    <row r="847" spans="3:3" ht="12.75" customHeight="1" x14ac:dyDescent="0.2">
      <c r="C847" s="1"/>
    </row>
    <row r="848" spans="3:3" ht="12.75" customHeight="1" x14ac:dyDescent="0.2">
      <c r="C848" s="1"/>
    </row>
    <row r="849" spans="3:3" ht="12.75" customHeight="1" x14ac:dyDescent="0.2">
      <c r="C849" s="1"/>
    </row>
    <row r="850" spans="3:3" ht="12.75" customHeight="1" x14ac:dyDescent="0.2">
      <c r="C850" s="1"/>
    </row>
    <row r="851" spans="3:3" ht="12.75" customHeight="1" x14ac:dyDescent="0.2">
      <c r="C851" s="1"/>
    </row>
    <row r="852" spans="3:3" ht="12.75" customHeight="1" x14ac:dyDescent="0.2">
      <c r="C852" s="1"/>
    </row>
    <row r="853" spans="3:3" ht="12.75" customHeight="1" x14ac:dyDescent="0.2">
      <c r="C853" s="1"/>
    </row>
    <row r="854" spans="3:3" ht="12.75" customHeight="1" x14ac:dyDescent="0.2">
      <c r="C854" s="1"/>
    </row>
    <row r="855" spans="3:3" ht="12.75" customHeight="1" x14ac:dyDescent="0.2">
      <c r="C855" s="1"/>
    </row>
    <row r="856" spans="3:3" ht="12.75" customHeight="1" x14ac:dyDescent="0.2">
      <c r="C856" s="1"/>
    </row>
    <row r="857" spans="3:3" ht="12.75" customHeight="1" x14ac:dyDescent="0.2">
      <c r="C857" s="1"/>
    </row>
    <row r="858" spans="3:3" ht="12.75" customHeight="1" x14ac:dyDescent="0.2">
      <c r="C858" s="1"/>
    </row>
    <row r="859" spans="3:3" ht="12.75" customHeight="1" x14ac:dyDescent="0.2">
      <c r="C859" s="1"/>
    </row>
    <row r="860" spans="3:3" ht="12.75" customHeight="1" x14ac:dyDescent="0.2">
      <c r="C860" s="1"/>
    </row>
    <row r="861" spans="3:3" ht="12.75" customHeight="1" x14ac:dyDescent="0.2">
      <c r="C861" s="1"/>
    </row>
    <row r="862" spans="3:3" ht="12.75" customHeight="1" x14ac:dyDescent="0.2">
      <c r="C862" s="1"/>
    </row>
    <row r="863" spans="3:3" ht="12.75" customHeight="1" x14ac:dyDescent="0.2">
      <c r="C863" s="1"/>
    </row>
    <row r="864" spans="3:3" ht="12.75" customHeight="1" x14ac:dyDescent="0.2">
      <c r="C864" s="1"/>
    </row>
    <row r="865" spans="3:3" ht="12.75" customHeight="1" x14ac:dyDescent="0.2">
      <c r="C865" s="1"/>
    </row>
    <row r="866" spans="3:3" ht="12.75" customHeight="1" x14ac:dyDescent="0.2">
      <c r="C866" s="1"/>
    </row>
    <row r="867" spans="3:3" ht="12.75" customHeight="1" x14ac:dyDescent="0.2">
      <c r="C867" s="1"/>
    </row>
    <row r="868" spans="3:3" ht="12.75" customHeight="1" x14ac:dyDescent="0.2">
      <c r="C868" s="1"/>
    </row>
    <row r="869" spans="3:3" ht="12.75" customHeight="1" x14ac:dyDescent="0.2">
      <c r="C869" s="1"/>
    </row>
    <row r="870" spans="3:3" ht="12.75" customHeight="1" x14ac:dyDescent="0.2">
      <c r="C870" s="1"/>
    </row>
    <row r="871" spans="3:3" ht="12.75" customHeight="1" x14ac:dyDescent="0.2">
      <c r="C871" s="1"/>
    </row>
    <row r="872" spans="3:3" ht="12.75" customHeight="1" x14ac:dyDescent="0.2">
      <c r="C872" s="1"/>
    </row>
    <row r="873" spans="3:3" ht="12.75" customHeight="1" x14ac:dyDescent="0.2">
      <c r="C873" s="1"/>
    </row>
    <row r="874" spans="3:3" ht="12.75" customHeight="1" x14ac:dyDescent="0.2">
      <c r="C874" s="1"/>
    </row>
    <row r="875" spans="3:3" ht="12.75" customHeight="1" x14ac:dyDescent="0.2">
      <c r="C875" s="1"/>
    </row>
    <row r="876" spans="3:3" ht="12.75" customHeight="1" x14ac:dyDescent="0.2">
      <c r="C876" s="1"/>
    </row>
    <row r="877" spans="3:3" ht="12.75" customHeight="1" x14ac:dyDescent="0.2">
      <c r="C877" s="1"/>
    </row>
    <row r="878" spans="3:3" ht="12.75" customHeight="1" x14ac:dyDescent="0.2">
      <c r="C878" s="1"/>
    </row>
    <row r="879" spans="3:3" ht="12.75" customHeight="1" x14ac:dyDescent="0.2">
      <c r="C879" s="1"/>
    </row>
    <row r="880" spans="3:3" ht="12.75" customHeight="1" x14ac:dyDescent="0.2">
      <c r="C880" s="1"/>
    </row>
    <row r="881" spans="3:3" ht="12.75" customHeight="1" x14ac:dyDescent="0.2">
      <c r="C881" s="1"/>
    </row>
    <row r="882" spans="3:3" ht="12.75" customHeight="1" x14ac:dyDescent="0.2">
      <c r="C882" s="1"/>
    </row>
    <row r="883" spans="3:3" ht="12.75" customHeight="1" x14ac:dyDescent="0.2">
      <c r="C883" s="1"/>
    </row>
    <row r="884" spans="3:3" ht="12.75" customHeight="1" x14ac:dyDescent="0.2">
      <c r="C884" s="1"/>
    </row>
    <row r="885" spans="3:3" ht="12.75" customHeight="1" x14ac:dyDescent="0.2">
      <c r="C885" s="1"/>
    </row>
    <row r="886" spans="3:3" ht="12.75" customHeight="1" x14ac:dyDescent="0.2">
      <c r="C886" s="1"/>
    </row>
    <row r="887" spans="3:3" ht="12.75" customHeight="1" x14ac:dyDescent="0.2">
      <c r="C887" s="1"/>
    </row>
    <row r="888" spans="3:3" ht="12.75" customHeight="1" x14ac:dyDescent="0.2">
      <c r="C888" s="1"/>
    </row>
    <row r="889" spans="3:3" ht="12.75" customHeight="1" x14ac:dyDescent="0.2">
      <c r="C889" s="1"/>
    </row>
    <row r="890" spans="3:3" ht="12.75" customHeight="1" x14ac:dyDescent="0.2">
      <c r="C890" s="1"/>
    </row>
    <row r="891" spans="3:3" ht="12.75" customHeight="1" x14ac:dyDescent="0.2">
      <c r="C891" s="1"/>
    </row>
    <row r="892" spans="3:3" ht="12.75" customHeight="1" x14ac:dyDescent="0.2">
      <c r="C892" s="1"/>
    </row>
    <row r="893" spans="3:3" ht="12.75" customHeight="1" x14ac:dyDescent="0.2">
      <c r="C893" s="1"/>
    </row>
    <row r="894" spans="3:3" ht="12.75" customHeight="1" x14ac:dyDescent="0.2">
      <c r="C894" s="1"/>
    </row>
    <row r="895" spans="3:3" ht="12.75" customHeight="1" x14ac:dyDescent="0.2">
      <c r="C895" s="1"/>
    </row>
    <row r="896" spans="3:3" ht="12.75" customHeight="1" x14ac:dyDescent="0.2">
      <c r="C896" s="1"/>
    </row>
    <row r="897" spans="3:3" ht="12.75" customHeight="1" x14ac:dyDescent="0.2">
      <c r="C897" s="1"/>
    </row>
    <row r="898" spans="3:3" ht="12.75" customHeight="1" x14ac:dyDescent="0.2">
      <c r="C898" s="1"/>
    </row>
    <row r="899" spans="3:3" ht="12.75" customHeight="1" x14ac:dyDescent="0.2">
      <c r="C899" s="1"/>
    </row>
    <row r="900" spans="3:3" ht="12.75" customHeight="1" x14ac:dyDescent="0.2">
      <c r="C900" s="1"/>
    </row>
    <row r="901" spans="3:3" ht="12.75" customHeight="1" x14ac:dyDescent="0.2">
      <c r="C901" s="1"/>
    </row>
    <row r="902" spans="3:3" ht="12.75" customHeight="1" x14ac:dyDescent="0.2">
      <c r="C902" s="1"/>
    </row>
    <row r="903" spans="3:3" ht="12.75" customHeight="1" x14ac:dyDescent="0.2">
      <c r="C903" s="1"/>
    </row>
    <row r="904" spans="3:3" ht="12.75" customHeight="1" x14ac:dyDescent="0.2">
      <c r="C904" s="1"/>
    </row>
    <row r="905" spans="3:3" ht="12.75" customHeight="1" x14ac:dyDescent="0.2">
      <c r="C905" s="1"/>
    </row>
    <row r="906" spans="3:3" ht="12.75" customHeight="1" x14ac:dyDescent="0.2">
      <c r="C906" s="1"/>
    </row>
    <row r="907" spans="3:3" ht="12.75" customHeight="1" x14ac:dyDescent="0.2">
      <c r="C907" s="1"/>
    </row>
    <row r="908" spans="3:3" ht="12.75" customHeight="1" x14ac:dyDescent="0.2">
      <c r="C908" s="1"/>
    </row>
    <row r="909" spans="3:3" ht="12.75" customHeight="1" x14ac:dyDescent="0.2">
      <c r="C909" s="1"/>
    </row>
    <row r="910" spans="3:3" ht="12.75" customHeight="1" x14ac:dyDescent="0.2">
      <c r="C910" s="1"/>
    </row>
    <row r="911" spans="3:3" ht="12.75" customHeight="1" x14ac:dyDescent="0.2">
      <c r="C911" s="1"/>
    </row>
    <row r="912" spans="3:3" ht="12.75" customHeight="1" x14ac:dyDescent="0.2">
      <c r="C912" s="1"/>
    </row>
    <row r="913" spans="3:3" ht="12.75" customHeight="1" x14ac:dyDescent="0.2">
      <c r="C913" s="1"/>
    </row>
    <row r="914" spans="3:3" ht="12.75" customHeight="1" x14ac:dyDescent="0.2">
      <c r="C914" s="1"/>
    </row>
    <row r="915" spans="3:3" ht="12.75" customHeight="1" x14ac:dyDescent="0.2">
      <c r="C915" s="1"/>
    </row>
    <row r="916" spans="3:3" ht="12.75" customHeight="1" x14ac:dyDescent="0.2">
      <c r="C916" s="1"/>
    </row>
    <row r="917" spans="3:3" ht="12.75" customHeight="1" x14ac:dyDescent="0.2">
      <c r="C917" s="1"/>
    </row>
    <row r="918" spans="3:3" ht="12.75" customHeight="1" x14ac:dyDescent="0.2">
      <c r="C918" s="1"/>
    </row>
    <row r="919" spans="3:3" ht="12.75" customHeight="1" x14ac:dyDescent="0.2">
      <c r="C919" s="1"/>
    </row>
    <row r="920" spans="3:3" ht="12.75" customHeight="1" x14ac:dyDescent="0.2">
      <c r="C920" s="1"/>
    </row>
    <row r="921" spans="3:3" ht="12.75" customHeight="1" x14ac:dyDescent="0.2">
      <c r="C921" s="1"/>
    </row>
    <row r="922" spans="3:3" ht="12.75" customHeight="1" x14ac:dyDescent="0.2">
      <c r="C922" s="1"/>
    </row>
    <row r="923" spans="3:3" ht="12.75" customHeight="1" x14ac:dyDescent="0.2">
      <c r="C923" s="1"/>
    </row>
    <row r="924" spans="3:3" ht="12.75" customHeight="1" x14ac:dyDescent="0.2">
      <c r="C924" s="1"/>
    </row>
    <row r="925" spans="3:3" ht="12.75" customHeight="1" x14ac:dyDescent="0.2">
      <c r="C925" s="1"/>
    </row>
    <row r="926" spans="3:3" ht="12.75" customHeight="1" x14ac:dyDescent="0.2">
      <c r="C926" s="1"/>
    </row>
    <row r="927" spans="3:3" ht="12.75" customHeight="1" x14ac:dyDescent="0.2">
      <c r="C927" s="1"/>
    </row>
    <row r="928" spans="3:3" ht="12.75" customHeight="1" x14ac:dyDescent="0.2">
      <c r="C928" s="1"/>
    </row>
    <row r="929" spans="3:3" ht="12.75" customHeight="1" x14ac:dyDescent="0.2">
      <c r="C929" s="1"/>
    </row>
    <row r="930" spans="3:3" ht="12.75" customHeight="1" x14ac:dyDescent="0.2">
      <c r="C930" s="1"/>
    </row>
    <row r="931" spans="3:3" ht="12.75" customHeight="1" x14ac:dyDescent="0.2">
      <c r="C931" s="1"/>
    </row>
    <row r="932" spans="3:3" ht="12.75" customHeight="1" x14ac:dyDescent="0.2">
      <c r="C932" s="1"/>
    </row>
    <row r="933" spans="3:3" ht="12.75" customHeight="1" x14ac:dyDescent="0.2">
      <c r="C933" s="1"/>
    </row>
    <row r="934" spans="3:3" ht="12.75" customHeight="1" x14ac:dyDescent="0.2">
      <c r="C934" s="1"/>
    </row>
    <row r="935" spans="3:3" ht="12.75" customHeight="1" x14ac:dyDescent="0.2">
      <c r="C935" s="1"/>
    </row>
    <row r="936" spans="3:3" ht="12.75" customHeight="1" x14ac:dyDescent="0.2">
      <c r="C936" s="1"/>
    </row>
    <row r="937" spans="3:3" ht="12.75" customHeight="1" x14ac:dyDescent="0.2">
      <c r="C937" s="1"/>
    </row>
    <row r="938" spans="3:3" ht="12.75" customHeight="1" x14ac:dyDescent="0.2">
      <c r="C938" s="1"/>
    </row>
    <row r="939" spans="3:3" ht="12.75" customHeight="1" x14ac:dyDescent="0.2">
      <c r="C939" s="1"/>
    </row>
    <row r="940" spans="3:3" ht="12.75" customHeight="1" x14ac:dyDescent="0.2">
      <c r="C940" s="1"/>
    </row>
    <row r="941" spans="3:3" ht="12.75" customHeight="1" x14ac:dyDescent="0.2">
      <c r="C941" s="1"/>
    </row>
    <row r="942" spans="3:3" ht="12.75" customHeight="1" x14ac:dyDescent="0.2">
      <c r="C942" s="1"/>
    </row>
    <row r="943" spans="3:3" ht="12.75" customHeight="1" x14ac:dyDescent="0.2">
      <c r="C943" s="1"/>
    </row>
    <row r="944" spans="3:3" ht="12.75" customHeight="1" x14ac:dyDescent="0.2">
      <c r="C944" s="1"/>
    </row>
    <row r="945" spans="3:3" ht="12.75" customHeight="1" x14ac:dyDescent="0.2">
      <c r="C945" s="1"/>
    </row>
    <row r="946" spans="3:3" ht="12.75" customHeight="1" x14ac:dyDescent="0.2">
      <c r="C946" s="1"/>
    </row>
    <row r="947" spans="3:3" ht="12.75" customHeight="1" x14ac:dyDescent="0.2">
      <c r="C947" s="1"/>
    </row>
    <row r="948" spans="3:3" ht="12.75" customHeight="1" x14ac:dyDescent="0.2">
      <c r="C948" s="1"/>
    </row>
    <row r="949" spans="3:3" ht="12.75" customHeight="1" x14ac:dyDescent="0.2">
      <c r="C949" s="1"/>
    </row>
    <row r="950" spans="3:3" ht="12.75" customHeight="1" x14ac:dyDescent="0.2">
      <c r="C950" s="1"/>
    </row>
    <row r="951" spans="3:3" ht="12.75" customHeight="1" x14ac:dyDescent="0.2">
      <c r="C951" s="1"/>
    </row>
    <row r="952" spans="3:3" ht="12.75" customHeight="1" x14ac:dyDescent="0.2">
      <c r="C952" s="1"/>
    </row>
    <row r="953" spans="3:3" ht="12.75" customHeight="1" x14ac:dyDescent="0.2">
      <c r="C953" s="1"/>
    </row>
    <row r="954" spans="3:3" ht="12.75" customHeight="1" x14ac:dyDescent="0.2">
      <c r="C954" s="1"/>
    </row>
    <row r="955" spans="3:3" ht="12.75" customHeight="1" x14ac:dyDescent="0.2">
      <c r="C955" s="1"/>
    </row>
    <row r="956" spans="3:3" ht="12.75" customHeight="1" x14ac:dyDescent="0.2">
      <c r="C956" s="1"/>
    </row>
    <row r="957" spans="3:3" ht="12.75" customHeight="1" x14ac:dyDescent="0.2">
      <c r="C957" s="1"/>
    </row>
    <row r="958" spans="3:3" ht="12.75" customHeight="1" x14ac:dyDescent="0.2">
      <c r="C958" s="1"/>
    </row>
    <row r="959" spans="3:3" ht="12.75" customHeight="1" x14ac:dyDescent="0.2">
      <c r="C959" s="1"/>
    </row>
    <row r="960" spans="3:3" ht="12.75" customHeight="1" x14ac:dyDescent="0.2">
      <c r="C960" s="1"/>
    </row>
    <row r="961" spans="3:3" ht="12.75" customHeight="1" x14ac:dyDescent="0.2">
      <c r="C961" s="1"/>
    </row>
    <row r="962" spans="3:3" ht="12.75" customHeight="1" x14ac:dyDescent="0.2">
      <c r="C962" s="1"/>
    </row>
    <row r="963" spans="3:3" ht="12.75" customHeight="1" x14ac:dyDescent="0.2">
      <c r="C963" s="1"/>
    </row>
    <row r="964" spans="3:3" ht="12.75" customHeight="1" x14ac:dyDescent="0.2">
      <c r="C964" s="1"/>
    </row>
    <row r="965" spans="3:3" ht="12.75" customHeight="1" x14ac:dyDescent="0.2">
      <c r="C965" s="1"/>
    </row>
    <row r="966" spans="3:3" ht="12.75" customHeight="1" x14ac:dyDescent="0.2">
      <c r="C966" s="1"/>
    </row>
    <row r="967" spans="3:3" ht="12.75" customHeight="1" x14ac:dyDescent="0.2">
      <c r="C967" s="1"/>
    </row>
    <row r="968" spans="3:3" ht="12.75" customHeight="1" x14ac:dyDescent="0.2">
      <c r="C968" s="1"/>
    </row>
    <row r="969" spans="3:3" ht="12.75" customHeight="1" x14ac:dyDescent="0.2">
      <c r="C969" s="1"/>
    </row>
    <row r="970" spans="3:3" ht="12.75" customHeight="1" x14ac:dyDescent="0.2">
      <c r="C970" s="1"/>
    </row>
    <row r="971" spans="3:3" ht="12.75" customHeight="1" x14ac:dyDescent="0.2">
      <c r="C971" s="1"/>
    </row>
    <row r="972" spans="3:3" ht="12.75" customHeight="1" x14ac:dyDescent="0.2">
      <c r="C972" s="1"/>
    </row>
    <row r="973" spans="3:3" ht="12.75" customHeight="1" x14ac:dyDescent="0.2">
      <c r="C973" s="1"/>
    </row>
    <row r="974" spans="3:3" ht="12.75" customHeight="1" x14ac:dyDescent="0.2">
      <c r="C974" s="1"/>
    </row>
    <row r="975" spans="3:3" ht="12.75" customHeight="1" x14ac:dyDescent="0.2">
      <c r="C975" s="1"/>
    </row>
    <row r="976" spans="3:3" ht="12.75" customHeight="1" x14ac:dyDescent="0.2">
      <c r="C976" s="1"/>
    </row>
    <row r="977" spans="3:3" ht="12.75" customHeight="1" x14ac:dyDescent="0.2">
      <c r="C977" s="1"/>
    </row>
    <row r="978" spans="3:3" ht="12.75" customHeight="1" x14ac:dyDescent="0.2">
      <c r="C978" s="1"/>
    </row>
    <row r="979" spans="3:3" ht="12.75" customHeight="1" x14ac:dyDescent="0.2">
      <c r="C979" s="1"/>
    </row>
    <row r="980" spans="3:3" ht="12.75" customHeight="1" x14ac:dyDescent="0.2">
      <c r="C980" s="1"/>
    </row>
    <row r="981" spans="3:3" ht="12.75" customHeight="1" x14ac:dyDescent="0.2">
      <c r="C981" s="1"/>
    </row>
    <row r="982" spans="3:3" ht="12.75" customHeight="1" x14ac:dyDescent="0.2">
      <c r="C982" s="1"/>
    </row>
    <row r="983" spans="3:3" ht="12.75" customHeight="1" x14ac:dyDescent="0.2">
      <c r="C983" s="1"/>
    </row>
    <row r="984" spans="3:3" ht="12.75" customHeight="1" x14ac:dyDescent="0.2">
      <c r="C984" s="1"/>
    </row>
    <row r="985" spans="3:3" ht="12.75" customHeight="1" x14ac:dyDescent="0.2">
      <c r="C985" s="1"/>
    </row>
    <row r="986" spans="3:3" ht="12.75" customHeight="1" x14ac:dyDescent="0.2">
      <c r="C986" s="1"/>
    </row>
    <row r="987" spans="3:3" ht="12.75" customHeight="1" x14ac:dyDescent="0.2">
      <c r="C987" s="1"/>
    </row>
    <row r="988" spans="3:3" ht="12.75" customHeight="1" x14ac:dyDescent="0.2">
      <c r="C988" s="1"/>
    </row>
    <row r="989" spans="3:3" ht="12.75" customHeight="1" x14ac:dyDescent="0.2">
      <c r="C989" s="1"/>
    </row>
    <row r="990" spans="3:3" ht="12.75" customHeight="1" x14ac:dyDescent="0.2">
      <c r="C990" s="1"/>
    </row>
    <row r="991" spans="3:3" ht="12.75" customHeight="1" x14ac:dyDescent="0.2">
      <c r="C991" s="1"/>
    </row>
    <row r="992" spans="3:3" ht="12.75" customHeight="1" x14ac:dyDescent="0.2">
      <c r="C992" s="1"/>
    </row>
    <row r="993" spans="3:3" ht="12.75" customHeight="1" x14ac:dyDescent="0.2">
      <c r="C993" s="1"/>
    </row>
    <row r="994" spans="3:3" ht="12.75" customHeight="1" x14ac:dyDescent="0.2">
      <c r="C994" s="1"/>
    </row>
    <row r="995" spans="3:3" ht="12.75" customHeight="1" x14ac:dyDescent="0.2">
      <c r="C995" s="1"/>
    </row>
  </sheetData>
  <mergeCells count="6">
    <mergeCell ref="A15:D15"/>
    <mergeCell ref="A16:D16"/>
    <mergeCell ref="A2:A3"/>
    <mergeCell ref="B2:B3"/>
    <mergeCell ref="C2:C3"/>
    <mergeCell ref="D2:E2"/>
  </mergeCells>
  <pageMargins left="0.511811024" right="0.511811024" top="0.78740157499999996" bottom="0.78740157499999996" header="0" footer="0"/>
  <pageSetup paperSize="9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08"/>
  <sheetViews>
    <sheetView topLeftCell="A4" zoomScale="110" zoomScaleNormal="110" workbookViewId="0">
      <selection activeCell="F36" sqref="F36"/>
    </sheetView>
  </sheetViews>
  <sheetFormatPr defaultColWidth="14.5" defaultRowHeight="15" customHeight="1" x14ac:dyDescent="0.2"/>
  <cols>
    <col min="1" max="1" width="57" customWidth="1"/>
    <col min="2" max="2" width="15.5" customWidth="1"/>
    <col min="3" max="3" width="16.6640625" customWidth="1"/>
    <col min="4" max="5" width="16.33203125" customWidth="1"/>
    <col min="6" max="6" width="17.6640625" customWidth="1"/>
    <col min="7" max="26" width="8.6640625" customWidth="1"/>
  </cols>
  <sheetData>
    <row r="1" spans="1:26" ht="63.75" customHeight="1" x14ac:dyDescent="0.2">
      <c r="A1" s="74"/>
      <c r="B1" s="75"/>
      <c r="C1" s="75"/>
      <c r="D1" s="75"/>
      <c r="E1" s="75"/>
    </row>
    <row r="2" spans="1:26" ht="34.5" customHeight="1" x14ac:dyDescent="0.2">
      <c r="A2" s="148" t="s">
        <v>121</v>
      </c>
      <c r="B2" s="149" t="s">
        <v>122</v>
      </c>
      <c r="C2" s="149" t="s">
        <v>123</v>
      </c>
      <c r="D2" s="149" t="s">
        <v>124</v>
      </c>
      <c r="E2" s="149" t="s">
        <v>125</v>
      </c>
      <c r="F2" s="149" t="s">
        <v>171</v>
      </c>
      <c r="G2" s="102"/>
    </row>
    <row r="3" spans="1:26" ht="12.75" customHeight="1" x14ac:dyDescent="0.2">
      <c r="A3" s="150" t="s">
        <v>126</v>
      </c>
      <c r="B3" s="151"/>
      <c r="C3" s="152"/>
      <c r="D3" s="152"/>
      <c r="E3" s="153"/>
      <c r="F3" s="154"/>
      <c r="G3" s="183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</row>
    <row r="4" spans="1:26" ht="15" customHeight="1" x14ac:dyDescent="0.2">
      <c r="A4" s="155" t="s">
        <v>152</v>
      </c>
      <c r="B4" s="149">
        <v>1</v>
      </c>
      <c r="C4" s="156"/>
      <c r="D4" s="156"/>
      <c r="E4" s="157"/>
      <c r="F4" s="154"/>
      <c r="G4" s="102"/>
    </row>
    <row r="5" spans="1:26" ht="12.75" customHeight="1" x14ac:dyDescent="0.2">
      <c r="A5" s="150" t="s">
        <v>153</v>
      </c>
      <c r="B5" s="151"/>
      <c r="C5" s="158"/>
      <c r="D5" s="158"/>
      <c r="E5" s="159"/>
      <c r="F5" s="160"/>
      <c r="G5" s="183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</row>
    <row r="6" spans="1:26" ht="24" customHeight="1" x14ac:dyDescent="0.2">
      <c r="A6" s="161" t="s">
        <v>154</v>
      </c>
      <c r="B6" s="149">
        <v>1</v>
      </c>
      <c r="C6" s="156"/>
      <c r="D6" s="156"/>
      <c r="E6" s="157"/>
      <c r="F6" s="154"/>
      <c r="G6" s="102"/>
    </row>
    <row r="7" spans="1:26" ht="15" customHeight="1" x14ac:dyDescent="0.2">
      <c r="A7" s="161" t="s">
        <v>155</v>
      </c>
      <c r="B7" s="149">
        <v>2</v>
      </c>
      <c r="C7" s="156"/>
      <c r="D7" s="156"/>
      <c r="E7" s="157"/>
      <c r="F7" s="154"/>
      <c r="G7" s="102"/>
    </row>
    <row r="8" spans="1:26" s="78" customFormat="1" ht="15" customHeight="1" x14ac:dyDescent="0.2">
      <c r="A8" s="162" t="s">
        <v>156</v>
      </c>
      <c r="B8" s="149">
        <v>2</v>
      </c>
      <c r="C8" s="163"/>
      <c r="D8" s="163"/>
      <c r="E8" s="164"/>
      <c r="F8" s="154"/>
      <c r="G8" s="102"/>
    </row>
    <row r="9" spans="1:26" ht="12.75" customHeight="1" x14ac:dyDescent="0.2">
      <c r="A9" s="150" t="s">
        <v>127</v>
      </c>
      <c r="B9" s="151"/>
      <c r="C9" s="165"/>
      <c r="D9" s="165"/>
      <c r="E9" s="166"/>
      <c r="F9" s="154"/>
      <c r="G9" s="183"/>
      <c r="H9" s="76"/>
      <c r="I9" s="7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  <c r="Y9" s="76"/>
      <c r="Z9" s="76"/>
    </row>
    <row r="10" spans="1:26" ht="15" customHeight="1" x14ac:dyDescent="0.2">
      <c r="A10" s="161" t="s">
        <v>157</v>
      </c>
      <c r="B10" s="149">
        <v>2</v>
      </c>
      <c r="C10" s="156"/>
      <c r="D10" s="156"/>
      <c r="E10" s="157"/>
      <c r="F10" s="154"/>
      <c r="G10" s="102"/>
    </row>
    <row r="11" spans="1:26" ht="15" customHeight="1" x14ac:dyDescent="0.2">
      <c r="A11" s="161" t="s">
        <v>158</v>
      </c>
      <c r="B11" s="149">
        <v>2</v>
      </c>
      <c r="C11" s="156"/>
      <c r="D11" s="156"/>
      <c r="E11" s="157"/>
      <c r="F11" s="154"/>
      <c r="G11" s="102"/>
    </row>
    <row r="12" spans="1:26" ht="12.75" customHeight="1" x14ac:dyDescent="0.2">
      <c r="A12" s="150" t="s">
        <v>128</v>
      </c>
      <c r="B12" s="151"/>
      <c r="C12" s="165"/>
      <c r="D12" s="165"/>
      <c r="E12" s="166"/>
      <c r="F12" s="154"/>
      <c r="G12" s="183"/>
      <c r="H12" s="76"/>
      <c r="I12" s="76"/>
      <c r="J12" s="76"/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</row>
    <row r="13" spans="1:26" ht="15" customHeight="1" x14ac:dyDescent="0.2">
      <c r="A13" s="161" t="s">
        <v>129</v>
      </c>
      <c r="B13" s="149">
        <v>1</v>
      </c>
      <c r="C13" s="156"/>
      <c r="D13" s="156"/>
      <c r="E13" s="157"/>
      <c r="F13" s="154"/>
      <c r="G13" s="102"/>
    </row>
    <row r="14" spans="1:26" ht="15" customHeight="1" x14ac:dyDescent="0.2">
      <c r="A14" s="161" t="s">
        <v>159</v>
      </c>
      <c r="B14" s="149">
        <v>1</v>
      </c>
      <c r="C14" s="156"/>
      <c r="D14" s="156"/>
      <c r="E14" s="157"/>
      <c r="F14" s="154"/>
      <c r="G14" s="102"/>
    </row>
    <row r="15" spans="1:26" ht="12.75" customHeight="1" x14ac:dyDescent="0.2">
      <c r="A15" s="150" t="s">
        <v>130</v>
      </c>
      <c r="B15" s="151"/>
      <c r="C15" s="165"/>
      <c r="D15" s="165"/>
      <c r="E15" s="166"/>
      <c r="F15" s="154"/>
      <c r="G15" s="183"/>
      <c r="H15" s="76"/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</row>
    <row r="16" spans="1:26" ht="15" customHeight="1" x14ac:dyDescent="0.2">
      <c r="A16" s="161" t="s">
        <v>160</v>
      </c>
      <c r="B16" s="149">
        <v>4</v>
      </c>
      <c r="C16" s="156"/>
      <c r="D16" s="156"/>
      <c r="E16" s="157"/>
      <c r="F16" s="154"/>
      <c r="G16" s="102"/>
    </row>
    <row r="17" spans="1:26" ht="12.75" customHeight="1" x14ac:dyDescent="0.2">
      <c r="A17" s="150" t="s">
        <v>131</v>
      </c>
      <c r="B17" s="151"/>
      <c r="C17" s="165"/>
      <c r="D17" s="165"/>
      <c r="E17" s="166"/>
      <c r="F17" s="154"/>
      <c r="G17" s="183"/>
      <c r="H17" s="76"/>
      <c r="I17" s="76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  <c r="Y17" s="76"/>
      <c r="Z17" s="76"/>
    </row>
    <row r="18" spans="1:26" ht="15" customHeight="1" x14ac:dyDescent="0.2">
      <c r="A18" s="161" t="s">
        <v>161</v>
      </c>
      <c r="B18" s="149">
        <v>1</v>
      </c>
      <c r="C18" s="156"/>
      <c r="D18" s="156"/>
      <c r="E18" s="157"/>
      <c r="F18" s="154"/>
      <c r="G18" s="102"/>
    </row>
    <row r="19" spans="1:26" s="78" customFormat="1" ht="15" customHeight="1" x14ac:dyDescent="0.2">
      <c r="A19" s="162" t="s">
        <v>162</v>
      </c>
      <c r="B19" s="149">
        <v>2</v>
      </c>
      <c r="C19" s="163"/>
      <c r="D19" s="163"/>
      <c r="E19" s="164"/>
      <c r="F19" s="154"/>
      <c r="G19" s="102"/>
    </row>
    <row r="20" spans="1:26" ht="15" customHeight="1" x14ac:dyDescent="0.2">
      <c r="A20" s="161" t="s">
        <v>132</v>
      </c>
      <c r="B20" s="149">
        <v>4</v>
      </c>
      <c r="C20" s="156"/>
      <c r="D20" s="156"/>
      <c r="E20" s="157"/>
      <c r="F20" s="154"/>
      <c r="G20" s="102"/>
    </row>
    <row r="21" spans="1:26" ht="12.75" customHeight="1" x14ac:dyDescent="0.2">
      <c r="A21" s="150" t="s">
        <v>133</v>
      </c>
      <c r="B21" s="151"/>
      <c r="C21" s="165"/>
      <c r="D21" s="165"/>
      <c r="E21" s="166"/>
      <c r="F21" s="154"/>
      <c r="G21" s="183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</row>
    <row r="22" spans="1:26" ht="15" customHeight="1" x14ac:dyDescent="0.2">
      <c r="A22" s="161" t="s">
        <v>163</v>
      </c>
      <c r="B22" s="149">
        <v>10</v>
      </c>
      <c r="C22" s="156"/>
      <c r="D22" s="156"/>
      <c r="E22" s="157"/>
      <c r="F22" s="154"/>
      <c r="G22" s="102"/>
    </row>
    <row r="23" spans="1:26" ht="12.75" customHeight="1" x14ac:dyDescent="0.2">
      <c r="A23" s="167" t="s">
        <v>205</v>
      </c>
      <c r="B23" s="168"/>
      <c r="C23" s="169"/>
      <c r="D23" s="169"/>
      <c r="E23" s="170"/>
      <c r="F23" s="154"/>
      <c r="G23" s="183"/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6"/>
      <c r="Y23" s="76"/>
      <c r="Z23" s="76"/>
    </row>
    <row r="24" spans="1:26" ht="15" customHeight="1" x14ac:dyDescent="0.2">
      <c r="A24" s="161" t="s">
        <v>173</v>
      </c>
      <c r="B24" s="149">
        <v>8</v>
      </c>
      <c r="C24" s="156"/>
      <c r="D24" s="156"/>
      <c r="E24" s="157"/>
      <c r="F24" s="154"/>
      <c r="G24" s="102"/>
    </row>
    <row r="25" spans="1:26" s="78" customFormat="1" ht="15" customHeight="1" x14ac:dyDescent="0.2">
      <c r="A25" s="162" t="s">
        <v>174</v>
      </c>
      <c r="B25" s="149">
        <v>6</v>
      </c>
      <c r="C25" s="163"/>
      <c r="D25" s="163"/>
      <c r="E25" s="164"/>
      <c r="F25" s="154"/>
      <c r="G25" s="102"/>
    </row>
    <row r="26" spans="1:26" s="79" customFormat="1" ht="15" customHeight="1" x14ac:dyDescent="0.2">
      <c r="A26" s="171" t="s">
        <v>168</v>
      </c>
      <c r="B26" s="172"/>
      <c r="C26" s="173"/>
      <c r="D26" s="173"/>
      <c r="E26" s="174"/>
      <c r="F26" s="154"/>
      <c r="G26" s="102"/>
    </row>
    <row r="27" spans="1:26" s="79" customFormat="1" ht="15" customHeight="1" x14ac:dyDescent="0.2">
      <c r="A27" s="175" t="s">
        <v>169</v>
      </c>
      <c r="B27" s="176">
        <v>3</v>
      </c>
      <c r="C27" s="177"/>
      <c r="D27" s="177"/>
      <c r="E27" s="177"/>
      <c r="F27" s="154"/>
      <c r="G27" s="102"/>
    </row>
    <row r="28" spans="1:26" s="79" customFormat="1" ht="20.25" customHeight="1" x14ac:dyDescent="0.2">
      <c r="A28" s="178" t="s">
        <v>170</v>
      </c>
      <c r="B28" s="179"/>
      <c r="C28" s="180"/>
      <c r="D28" s="180"/>
      <c r="E28" s="180"/>
      <c r="F28" s="154"/>
      <c r="G28" s="102"/>
    </row>
    <row r="29" spans="1:26" s="79" customFormat="1" ht="15" customHeight="1" x14ac:dyDescent="0.2">
      <c r="A29" s="181" t="s">
        <v>172</v>
      </c>
      <c r="B29" s="149">
        <v>4</v>
      </c>
      <c r="C29" s="182"/>
      <c r="D29" s="182"/>
      <c r="E29" s="182"/>
      <c r="F29" s="154"/>
      <c r="G29" s="102"/>
    </row>
    <row r="30" spans="1:26" ht="11.25" customHeight="1" x14ac:dyDescent="0.2">
      <c r="A30" s="150" t="s">
        <v>134</v>
      </c>
      <c r="B30" s="168"/>
      <c r="C30" s="169"/>
      <c r="D30" s="169"/>
      <c r="E30" s="170"/>
      <c r="F30" s="154"/>
      <c r="G30" s="102"/>
    </row>
    <row r="31" spans="1:26" ht="15" customHeight="1" x14ac:dyDescent="0.2">
      <c r="A31" s="161" t="s">
        <v>164</v>
      </c>
      <c r="B31" s="149">
        <v>1</v>
      </c>
      <c r="C31" s="156"/>
      <c r="D31" s="156"/>
      <c r="E31" s="157"/>
      <c r="F31" s="154"/>
      <c r="G31" s="102"/>
    </row>
    <row r="32" spans="1:26" ht="15" customHeight="1" x14ac:dyDescent="0.2">
      <c r="A32" s="161" t="s">
        <v>165</v>
      </c>
      <c r="B32" s="149">
        <v>2</v>
      </c>
      <c r="C32" s="156"/>
      <c r="D32" s="156"/>
      <c r="E32" s="157"/>
      <c r="F32" s="154"/>
      <c r="G32" s="102"/>
    </row>
    <row r="33" spans="1:26" ht="12" customHeight="1" x14ac:dyDescent="0.2">
      <c r="A33" s="150" t="s">
        <v>135</v>
      </c>
      <c r="B33" s="168"/>
      <c r="C33" s="169"/>
      <c r="D33" s="169"/>
      <c r="E33" s="170"/>
      <c r="F33" s="154"/>
      <c r="G33" s="102"/>
    </row>
    <row r="34" spans="1:26" ht="15" customHeight="1" x14ac:dyDescent="0.2">
      <c r="A34" s="161" t="s">
        <v>166</v>
      </c>
      <c r="B34" s="149">
        <v>6</v>
      </c>
      <c r="C34" s="156"/>
      <c r="D34" s="156"/>
      <c r="E34" s="157"/>
      <c r="F34" s="154"/>
      <c r="G34" s="102"/>
    </row>
    <row r="35" spans="1:26" ht="15" customHeight="1" x14ac:dyDescent="0.2">
      <c r="A35" s="161" t="s">
        <v>167</v>
      </c>
      <c r="B35" s="149">
        <v>4</v>
      </c>
      <c r="C35" s="156"/>
      <c r="D35" s="156"/>
      <c r="E35" s="157"/>
      <c r="F35" s="154"/>
      <c r="G35" s="102"/>
    </row>
    <row r="36" spans="1:26" ht="17.25" customHeight="1" x14ac:dyDescent="0.2">
      <c r="A36" s="102"/>
      <c r="B36" s="184">
        <f>SUM(B4:B35)</f>
        <v>67</v>
      </c>
      <c r="C36" s="102"/>
      <c r="D36" s="102"/>
      <c r="E36" s="185">
        <f>SUM(E4:E35)</f>
        <v>0</v>
      </c>
      <c r="F36" s="185">
        <f>SUM(F4:F35)</f>
        <v>0</v>
      </c>
      <c r="G36" s="183"/>
      <c r="H36" s="76"/>
      <c r="I36" s="76"/>
      <c r="J36" s="76"/>
      <c r="K36" s="76"/>
      <c r="L36" s="76"/>
      <c r="M36" s="76"/>
      <c r="N36" s="76"/>
      <c r="O36" s="76"/>
      <c r="P36" s="76"/>
      <c r="Q36" s="76"/>
      <c r="R36" s="76"/>
      <c r="S36" s="76"/>
      <c r="T36" s="76"/>
      <c r="U36" s="76"/>
      <c r="V36" s="76"/>
      <c r="W36" s="76"/>
      <c r="X36" s="76"/>
      <c r="Y36" s="76"/>
      <c r="Z36" s="76"/>
    </row>
    <row r="37" spans="1:26" ht="15.75" customHeight="1" x14ac:dyDescent="0.2">
      <c r="G37" s="76"/>
      <c r="H37" s="76"/>
      <c r="I37" s="76"/>
      <c r="J37" s="76"/>
      <c r="K37" s="76"/>
      <c r="L37" s="76"/>
      <c r="M37" s="76"/>
      <c r="N37" s="76"/>
      <c r="O37" s="76"/>
      <c r="P37" s="76"/>
      <c r="Q37" s="76"/>
      <c r="R37" s="76"/>
      <c r="S37" s="76"/>
      <c r="T37" s="76"/>
      <c r="U37" s="76"/>
      <c r="V37" s="76"/>
      <c r="W37" s="76"/>
      <c r="X37" s="76"/>
      <c r="Y37" s="76"/>
      <c r="Z37" s="76"/>
    </row>
    <row r="38" spans="1:26" s="78" customFormat="1" ht="24" customHeight="1" x14ac:dyDescent="0.2"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</row>
    <row r="40" spans="1:26" ht="21" customHeight="1" x14ac:dyDescent="0.2">
      <c r="B40" s="70"/>
      <c r="C40" s="70"/>
      <c r="D40" s="70"/>
    </row>
    <row r="41" spans="1:26" ht="24.75" customHeight="1" x14ac:dyDescent="0.2">
      <c r="B41" s="70"/>
      <c r="C41" s="70"/>
      <c r="D41" s="70"/>
      <c r="E41" s="70"/>
    </row>
    <row r="42" spans="1:26" ht="27" customHeight="1" x14ac:dyDescent="0.2">
      <c r="B42" s="70"/>
      <c r="C42" s="70"/>
      <c r="D42" s="70"/>
      <c r="E42" s="70"/>
    </row>
    <row r="43" spans="1:26" ht="12.75" customHeight="1" x14ac:dyDescent="0.2">
      <c r="B43" s="70"/>
      <c r="C43" s="70"/>
      <c r="D43" s="70"/>
      <c r="E43" s="70"/>
    </row>
    <row r="44" spans="1:26" ht="12.75" customHeight="1" x14ac:dyDescent="0.2">
      <c r="B44" s="70"/>
      <c r="C44" s="70"/>
      <c r="D44" s="70"/>
      <c r="E44" s="70"/>
    </row>
    <row r="45" spans="1:26" ht="12.75" customHeight="1" x14ac:dyDescent="0.2">
      <c r="B45" s="70"/>
      <c r="C45" s="70"/>
      <c r="D45" s="70"/>
      <c r="E45" s="70"/>
    </row>
    <row r="46" spans="1:26" ht="12.75" customHeight="1" x14ac:dyDescent="0.2">
      <c r="B46" s="70"/>
      <c r="C46" s="70"/>
      <c r="D46" s="70"/>
      <c r="E46" s="70"/>
    </row>
    <row r="47" spans="1:26" ht="12.75" customHeight="1" x14ac:dyDescent="0.2">
      <c r="B47" s="70"/>
      <c r="C47" s="70"/>
      <c r="D47" s="70"/>
      <c r="E47" s="70"/>
    </row>
    <row r="48" spans="1:26" ht="12.75" customHeight="1" x14ac:dyDescent="0.2">
      <c r="B48" s="70"/>
      <c r="C48" s="70"/>
      <c r="D48" s="70"/>
      <c r="E48" s="70"/>
    </row>
    <row r="49" spans="2:5" ht="12.75" customHeight="1" x14ac:dyDescent="0.2">
      <c r="B49" s="70"/>
      <c r="C49" s="70"/>
      <c r="D49" s="70"/>
      <c r="E49" s="70"/>
    </row>
    <row r="50" spans="2:5" ht="12.75" customHeight="1" x14ac:dyDescent="0.2">
      <c r="B50" s="70"/>
      <c r="C50" s="70"/>
      <c r="D50" s="70"/>
      <c r="E50" s="70"/>
    </row>
    <row r="51" spans="2:5" ht="12.75" customHeight="1" x14ac:dyDescent="0.2">
      <c r="B51" s="70"/>
      <c r="C51" s="70"/>
      <c r="D51" s="70"/>
      <c r="E51" s="70"/>
    </row>
    <row r="52" spans="2:5" ht="12.75" customHeight="1" x14ac:dyDescent="0.2">
      <c r="B52" s="70"/>
      <c r="C52" s="70"/>
      <c r="D52" s="70"/>
      <c r="E52" s="70"/>
    </row>
    <row r="53" spans="2:5" ht="12.75" customHeight="1" x14ac:dyDescent="0.2">
      <c r="B53" s="70"/>
      <c r="C53" s="70"/>
      <c r="D53" s="70"/>
      <c r="E53" s="70"/>
    </row>
    <row r="54" spans="2:5" ht="12.75" customHeight="1" x14ac:dyDescent="0.2">
      <c r="B54" s="70"/>
      <c r="C54" s="70"/>
      <c r="D54" s="70"/>
      <c r="E54" s="70"/>
    </row>
    <row r="55" spans="2:5" ht="12.75" customHeight="1" x14ac:dyDescent="0.2">
      <c r="B55" s="70"/>
      <c r="C55" s="70"/>
      <c r="D55" s="70"/>
      <c r="E55" s="70"/>
    </row>
    <row r="56" spans="2:5" ht="12.75" customHeight="1" x14ac:dyDescent="0.2">
      <c r="B56" s="70"/>
      <c r="C56" s="70"/>
      <c r="D56" s="70"/>
      <c r="E56" s="70"/>
    </row>
    <row r="57" spans="2:5" ht="12.75" customHeight="1" x14ac:dyDescent="0.2">
      <c r="B57" s="70"/>
      <c r="C57" s="70"/>
      <c r="D57" s="70"/>
      <c r="E57" s="70"/>
    </row>
    <row r="58" spans="2:5" ht="12.75" customHeight="1" x14ac:dyDescent="0.2">
      <c r="B58" s="70"/>
      <c r="C58" s="70"/>
      <c r="D58" s="70"/>
      <c r="E58" s="70"/>
    </row>
    <row r="59" spans="2:5" ht="12.75" customHeight="1" x14ac:dyDescent="0.2">
      <c r="B59" s="70"/>
      <c r="C59" s="70"/>
      <c r="D59" s="70"/>
      <c r="E59" s="70"/>
    </row>
    <row r="60" spans="2:5" ht="12.75" customHeight="1" x14ac:dyDescent="0.2">
      <c r="B60" s="70"/>
      <c r="C60" s="70"/>
      <c r="D60" s="70"/>
      <c r="E60" s="70"/>
    </row>
    <row r="61" spans="2:5" ht="12.75" customHeight="1" x14ac:dyDescent="0.2">
      <c r="B61" s="70"/>
      <c r="C61" s="70"/>
      <c r="D61" s="70"/>
      <c r="E61" s="70"/>
    </row>
    <row r="62" spans="2:5" ht="12.75" customHeight="1" x14ac:dyDescent="0.2">
      <c r="B62" s="70"/>
      <c r="C62" s="70"/>
      <c r="D62" s="70"/>
      <c r="E62" s="70"/>
    </row>
    <row r="63" spans="2:5" ht="12.75" customHeight="1" x14ac:dyDescent="0.2">
      <c r="B63" s="70"/>
      <c r="C63" s="70"/>
      <c r="D63" s="70"/>
      <c r="E63" s="70"/>
    </row>
    <row r="64" spans="2:5" ht="12.75" customHeight="1" x14ac:dyDescent="0.2">
      <c r="B64" s="70"/>
      <c r="C64" s="70"/>
      <c r="D64" s="70"/>
      <c r="E64" s="70"/>
    </row>
    <row r="65" spans="2:5" ht="12.75" customHeight="1" x14ac:dyDescent="0.2">
      <c r="B65" s="70"/>
      <c r="C65" s="70"/>
      <c r="D65" s="70"/>
      <c r="E65" s="70"/>
    </row>
    <row r="66" spans="2:5" ht="12.75" customHeight="1" x14ac:dyDescent="0.2">
      <c r="B66" s="70"/>
      <c r="C66" s="70"/>
      <c r="D66" s="70"/>
      <c r="E66" s="70"/>
    </row>
    <row r="67" spans="2:5" ht="12.75" customHeight="1" x14ac:dyDescent="0.2">
      <c r="B67" s="70"/>
      <c r="C67" s="70"/>
      <c r="D67" s="70"/>
      <c r="E67" s="70"/>
    </row>
    <row r="68" spans="2:5" ht="12.75" customHeight="1" x14ac:dyDescent="0.2">
      <c r="B68" s="70"/>
      <c r="C68" s="70"/>
      <c r="D68" s="70"/>
      <c r="E68" s="70"/>
    </row>
    <row r="69" spans="2:5" ht="12.75" customHeight="1" x14ac:dyDescent="0.2">
      <c r="B69" s="70"/>
      <c r="C69" s="70"/>
      <c r="D69" s="70"/>
      <c r="E69" s="70"/>
    </row>
    <row r="70" spans="2:5" ht="12.75" customHeight="1" x14ac:dyDescent="0.2">
      <c r="B70" s="70"/>
      <c r="C70" s="70"/>
      <c r="D70" s="70"/>
      <c r="E70" s="70"/>
    </row>
    <row r="71" spans="2:5" ht="12.75" customHeight="1" x14ac:dyDescent="0.2">
      <c r="B71" s="70"/>
      <c r="C71" s="70"/>
      <c r="D71" s="70"/>
      <c r="E71" s="70"/>
    </row>
    <row r="72" spans="2:5" ht="12.75" customHeight="1" x14ac:dyDescent="0.2">
      <c r="B72" s="70"/>
      <c r="C72" s="70"/>
      <c r="D72" s="70"/>
      <c r="E72" s="70"/>
    </row>
    <row r="73" spans="2:5" ht="12.75" customHeight="1" x14ac:dyDescent="0.2">
      <c r="B73" s="70"/>
      <c r="C73" s="70"/>
      <c r="D73" s="70"/>
      <c r="E73" s="70"/>
    </row>
    <row r="74" spans="2:5" ht="12.75" customHeight="1" x14ac:dyDescent="0.2">
      <c r="B74" s="70"/>
      <c r="C74" s="70"/>
      <c r="D74" s="70"/>
      <c r="E74" s="70"/>
    </row>
    <row r="75" spans="2:5" ht="12.75" customHeight="1" x14ac:dyDescent="0.2">
      <c r="B75" s="70"/>
      <c r="C75" s="70"/>
      <c r="D75" s="70"/>
      <c r="E75" s="70"/>
    </row>
    <row r="76" spans="2:5" ht="12.75" customHeight="1" x14ac:dyDescent="0.2">
      <c r="B76" s="70"/>
      <c r="C76" s="70"/>
      <c r="D76" s="70"/>
      <c r="E76" s="70"/>
    </row>
    <row r="77" spans="2:5" ht="12.75" customHeight="1" x14ac:dyDescent="0.2">
      <c r="B77" s="70"/>
      <c r="C77" s="70"/>
      <c r="D77" s="70"/>
      <c r="E77" s="70"/>
    </row>
    <row r="78" spans="2:5" ht="12.75" customHeight="1" x14ac:dyDescent="0.2">
      <c r="B78" s="70"/>
      <c r="C78" s="70"/>
      <c r="D78" s="70"/>
      <c r="E78" s="70"/>
    </row>
    <row r="79" spans="2:5" ht="12.75" customHeight="1" x14ac:dyDescent="0.2">
      <c r="B79" s="70"/>
      <c r="C79" s="70"/>
      <c r="D79" s="70"/>
      <c r="E79" s="70"/>
    </row>
    <row r="80" spans="2:5" ht="12.75" customHeight="1" x14ac:dyDescent="0.2">
      <c r="B80" s="70"/>
      <c r="C80" s="70"/>
      <c r="D80" s="70"/>
      <c r="E80" s="70"/>
    </row>
    <row r="81" spans="2:5" ht="12.75" customHeight="1" x14ac:dyDescent="0.2">
      <c r="B81" s="70"/>
      <c r="C81" s="70"/>
      <c r="D81" s="70"/>
      <c r="E81" s="70"/>
    </row>
    <row r="82" spans="2:5" ht="12.75" customHeight="1" x14ac:dyDescent="0.2">
      <c r="B82" s="70"/>
      <c r="C82" s="70"/>
      <c r="D82" s="70"/>
      <c r="E82" s="70"/>
    </row>
    <row r="83" spans="2:5" ht="12.75" customHeight="1" x14ac:dyDescent="0.2">
      <c r="B83" s="70"/>
      <c r="C83" s="70"/>
      <c r="D83" s="70"/>
      <c r="E83" s="70"/>
    </row>
    <row r="84" spans="2:5" ht="12.75" customHeight="1" x14ac:dyDescent="0.2">
      <c r="B84" s="70"/>
      <c r="C84" s="70"/>
      <c r="D84" s="70"/>
      <c r="E84" s="70"/>
    </row>
    <row r="85" spans="2:5" ht="12.75" customHeight="1" x14ac:dyDescent="0.2">
      <c r="B85" s="70"/>
      <c r="C85" s="70"/>
      <c r="D85" s="70"/>
      <c r="E85" s="70"/>
    </row>
    <row r="86" spans="2:5" ht="12.75" customHeight="1" x14ac:dyDescent="0.2">
      <c r="B86" s="70"/>
      <c r="C86" s="70"/>
      <c r="D86" s="70"/>
      <c r="E86" s="70"/>
    </row>
    <row r="87" spans="2:5" ht="12.75" customHeight="1" x14ac:dyDescent="0.2">
      <c r="B87" s="70"/>
      <c r="C87" s="70"/>
      <c r="D87" s="70"/>
      <c r="E87" s="70"/>
    </row>
    <row r="88" spans="2:5" ht="12.75" customHeight="1" x14ac:dyDescent="0.2">
      <c r="B88" s="70"/>
      <c r="C88" s="70"/>
      <c r="D88" s="70"/>
      <c r="E88" s="70"/>
    </row>
    <row r="89" spans="2:5" ht="12.75" customHeight="1" x14ac:dyDescent="0.2">
      <c r="B89" s="70"/>
      <c r="C89" s="70"/>
      <c r="D89" s="70"/>
      <c r="E89" s="70"/>
    </row>
    <row r="90" spans="2:5" ht="12.75" customHeight="1" x14ac:dyDescent="0.2">
      <c r="B90" s="70"/>
      <c r="C90" s="70"/>
      <c r="D90" s="70"/>
      <c r="E90" s="70"/>
    </row>
    <row r="91" spans="2:5" ht="12.75" customHeight="1" x14ac:dyDescent="0.2">
      <c r="B91" s="70"/>
      <c r="C91" s="70"/>
      <c r="D91" s="70"/>
      <c r="E91" s="70"/>
    </row>
    <row r="92" spans="2:5" ht="12.75" customHeight="1" x14ac:dyDescent="0.2">
      <c r="B92" s="70"/>
      <c r="C92" s="70"/>
      <c r="D92" s="70"/>
      <c r="E92" s="70"/>
    </row>
    <row r="93" spans="2:5" ht="12.75" customHeight="1" x14ac:dyDescent="0.2">
      <c r="B93" s="70"/>
      <c r="C93" s="70"/>
      <c r="D93" s="70"/>
      <c r="E93" s="70"/>
    </row>
    <row r="94" spans="2:5" ht="12.75" customHeight="1" x14ac:dyDescent="0.2">
      <c r="B94" s="70"/>
      <c r="C94" s="70"/>
      <c r="D94" s="70"/>
      <c r="E94" s="70"/>
    </row>
    <row r="95" spans="2:5" ht="12.75" customHeight="1" x14ac:dyDescent="0.2">
      <c r="B95" s="70"/>
      <c r="C95" s="70"/>
      <c r="D95" s="70"/>
      <c r="E95" s="70"/>
    </row>
    <row r="96" spans="2:5" ht="12.75" customHeight="1" x14ac:dyDescent="0.2">
      <c r="B96" s="70"/>
      <c r="C96" s="70"/>
      <c r="D96" s="70"/>
      <c r="E96" s="70"/>
    </row>
    <row r="97" spans="2:5" ht="12.75" customHeight="1" x14ac:dyDescent="0.2">
      <c r="B97" s="70"/>
      <c r="C97" s="70"/>
      <c r="D97" s="70"/>
      <c r="E97" s="70"/>
    </row>
    <row r="98" spans="2:5" ht="12.75" customHeight="1" x14ac:dyDescent="0.2">
      <c r="B98" s="70"/>
      <c r="C98" s="70"/>
      <c r="D98" s="70"/>
      <c r="E98" s="70"/>
    </row>
    <row r="99" spans="2:5" ht="12.75" customHeight="1" x14ac:dyDescent="0.2">
      <c r="B99" s="70"/>
      <c r="C99" s="70"/>
      <c r="D99" s="70"/>
      <c r="E99" s="70"/>
    </row>
    <row r="100" spans="2:5" ht="12.75" customHeight="1" x14ac:dyDescent="0.2">
      <c r="B100" s="70"/>
      <c r="C100" s="70"/>
      <c r="D100" s="70"/>
      <c r="E100" s="70"/>
    </row>
    <row r="101" spans="2:5" ht="12.75" customHeight="1" x14ac:dyDescent="0.2">
      <c r="B101" s="70"/>
      <c r="C101" s="70"/>
      <c r="D101" s="70"/>
      <c r="E101" s="70"/>
    </row>
    <row r="102" spans="2:5" ht="12.75" customHeight="1" x14ac:dyDescent="0.2">
      <c r="B102" s="70"/>
      <c r="C102" s="70"/>
      <c r="D102" s="70"/>
      <c r="E102" s="70"/>
    </row>
    <row r="103" spans="2:5" ht="12.75" customHeight="1" x14ac:dyDescent="0.2">
      <c r="B103" s="70"/>
      <c r="C103" s="70"/>
      <c r="D103" s="70"/>
      <c r="E103" s="70"/>
    </row>
    <row r="104" spans="2:5" ht="12.75" customHeight="1" x14ac:dyDescent="0.2">
      <c r="B104" s="70"/>
      <c r="C104" s="70"/>
      <c r="D104" s="70"/>
      <c r="E104" s="70"/>
    </row>
    <row r="105" spans="2:5" ht="12.75" customHeight="1" x14ac:dyDescent="0.2">
      <c r="B105" s="70"/>
      <c r="C105" s="70"/>
      <c r="D105" s="70"/>
      <c r="E105" s="70"/>
    </row>
    <row r="106" spans="2:5" ht="12.75" customHeight="1" x14ac:dyDescent="0.2">
      <c r="B106" s="70"/>
      <c r="C106" s="70"/>
      <c r="D106" s="70"/>
      <c r="E106" s="70"/>
    </row>
    <row r="107" spans="2:5" ht="12.75" customHeight="1" x14ac:dyDescent="0.2">
      <c r="B107" s="70"/>
      <c r="C107" s="70"/>
      <c r="D107" s="70"/>
      <c r="E107" s="70"/>
    </row>
    <row r="108" spans="2:5" ht="12.75" customHeight="1" x14ac:dyDescent="0.2">
      <c r="B108" s="70"/>
      <c r="C108" s="70"/>
      <c r="D108" s="70"/>
      <c r="E108" s="70"/>
    </row>
    <row r="109" spans="2:5" ht="12.75" customHeight="1" x14ac:dyDescent="0.2">
      <c r="B109" s="70"/>
      <c r="C109" s="70"/>
      <c r="D109" s="70"/>
      <c r="E109" s="70"/>
    </row>
    <row r="110" spans="2:5" ht="12.75" customHeight="1" x14ac:dyDescent="0.2">
      <c r="B110" s="70"/>
      <c r="C110" s="70"/>
      <c r="D110" s="70"/>
      <c r="E110" s="70"/>
    </row>
    <row r="111" spans="2:5" ht="12.75" customHeight="1" x14ac:dyDescent="0.2">
      <c r="B111" s="70"/>
      <c r="C111" s="70"/>
      <c r="D111" s="70"/>
      <c r="E111" s="70"/>
    </row>
    <row r="112" spans="2:5" ht="12.75" customHeight="1" x14ac:dyDescent="0.2">
      <c r="B112" s="70"/>
      <c r="C112" s="70"/>
      <c r="D112" s="70"/>
      <c r="E112" s="70"/>
    </row>
    <row r="113" spans="2:5" ht="12.75" customHeight="1" x14ac:dyDescent="0.2">
      <c r="B113" s="70"/>
      <c r="C113" s="70"/>
      <c r="D113" s="70"/>
      <c r="E113" s="70"/>
    </row>
    <row r="114" spans="2:5" ht="12.75" customHeight="1" x14ac:dyDescent="0.2">
      <c r="B114" s="70"/>
      <c r="C114" s="70"/>
      <c r="D114" s="70"/>
      <c r="E114" s="70"/>
    </row>
    <row r="115" spans="2:5" ht="12.75" customHeight="1" x14ac:dyDescent="0.2">
      <c r="B115" s="70"/>
      <c r="C115" s="70"/>
      <c r="D115" s="70"/>
      <c r="E115" s="70"/>
    </row>
    <row r="116" spans="2:5" ht="12.75" customHeight="1" x14ac:dyDescent="0.2">
      <c r="B116" s="70"/>
      <c r="C116" s="70"/>
      <c r="D116" s="70"/>
      <c r="E116" s="70"/>
    </row>
    <row r="117" spans="2:5" ht="12.75" customHeight="1" x14ac:dyDescent="0.2">
      <c r="B117" s="70"/>
      <c r="C117" s="70"/>
      <c r="D117" s="70"/>
      <c r="E117" s="70"/>
    </row>
    <row r="118" spans="2:5" ht="12.75" customHeight="1" x14ac:dyDescent="0.2">
      <c r="B118" s="70"/>
      <c r="C118" s="70"/>
      <c r="D118" s="70"/>
      <c r="E118" s="70"/>
    </row>
    <row r="119" spans="2:5" ht="12.75" customHeight="1" x14ac:dyDescent="0.2">
      <c r="B119" s="70"/>
      <c r="C119" s="70"/>
      <c r="D119" s="70"/>
      <c r="E119" s="70"/>
    </row>
    <row r="120" spans="2:5" ht="12.75" customHeight="1" x14ac:dyDescent="0.2">
      <c r="B120" s="70"/>
      <c r="C120" s="70"/>
      <c r="D120" s="70"/>
      <c r="E120" s="70"/>
    </row>
    <row r="121" spans="2:5" ht="12.75" customHeight="1" x14ac:dyDescent="0.2">
      <c r="B121" s="70"/>
      <c r="C121" s="70"/>
      <c r="D121" s="70"/>
      <c r="E121" s="70"/>
    </row>
    <row r="122" spans="2:5" ht="12.75" customHeight="1" x14ac:dyDescent="0.2">
      <c r="B122" s="70"/>
      <c r="C122" s="70"/>
      <c r="D122" s="70"/>
      <c r="E122" s="70"/>
    </row>
    <row r="123" spans="2:5" ht="12.75" customHeight="1" x14ac:dyDescent="0.2">
      <c r="B123" s="70"/>
      <c r="C123" s="70"/>
      <c r="D123" s="70"/>
      <c r="E123" s="70"/>
    </row>
    <row r="124" spans="2:5" ht="12.75" customHeight="1" x14ac:dyDescent="0.2">
      <c r="B124" s="70"/>
      <c r="C124" s="70"/>
      <c r="D124" s="70"/>
      <c r="E124" s="70"/>
    </row>
    <row r="125" spans="2:5" ht="12.75" customHeight="1" x14ac:dyDescent="0.2">
      <c r="B125" s="70"/>
      <c r="C125" s="70"/>
      <c r="D125" s="70"/>
      <c r="E125" s="70"/>
    </row>
    <row r="126" spans="2:5" ht="12.75" customHeight="1" x14ac:dyDescent="0.2">
      <c r="B126" s="70"/>
      <c r="C126" s="70"/>
      <c r="D126" s="70"/>
      <c r="E126" s="70"/>
    </row>
    <row r="127" spans="2:5" ht="12.75" customHeight="1" x14ac:dyDescent="0.2">
      <c r="B127" s="70"/>
      <c r="C127" s="70"/>
      <c r="D127" s="70"/>
      <c r="E127" s="70"/>
    </row>
    <row r="128" spans="2:5" ht="12.75" customHeight="1" x14ac:dyDescent="0.2">
      <c r="B128" s="70"/>
      <c r="C128" s="70"/>
      <c r="D128" s="70"/>
      <c r="E128" s="70"/>
    </row>
    <row r="129" spans="2:5" ht="12.75" customHeight="1" x14ac:dyDescent="0.2">
      <c r="B129" s="70"/>
      <c r="C129" s="70"/>
      <c r="D129" s="70"/>
      <c r="E129" s="70"/>
    </row>
    <row r="130" spans="2:5" ht="12.75" customHeight="1" x14ac:dyDescent="0.2">
      <c r="B130" s="70"/>
      <c r="C130" s="70"/>
      <c r="D130" s="70"/>
      <c r="E130" s="70"/>
    </row>
    <row r="131" spans="2:5" ht="12.75" customHeight="1" x14ac:dyDescent="0.2">
      <c r="B131" s="70"/>
      <c r="C131" s="70"/>
      <c r="D131" s="70"/>
      <c r="E131" s="70"/>
    </row>
    <row r="132" spans="2:5" ht="12.75" customHeight="1" x14ac:dyDescent="0.2">
      <c r="B132" s="70"/>
      <c r="C132" s="70"/>
      <c r="D132" s="70"/>
      <c r="E132" s="70"/>
    </row>
    <row r="133" spans="2:5" ht="12.75" customHeight="1" x14ac:dyDescent="0.2">
      <c r="B133" s="70"/>
      <c r="C133" s="70"/>
      <c r="D133" s="70"/>
      <c r="E133" s="70"/>
    </row>
    <row r="134" spans="2:5" ht="12.75" customHeight="1" x14ac:dyDescent="0.2">
      <c r="B134" s="70"/>
      <c r="C134" s="70"/>
      <c r="D134" s="70"/>
      <c r="E134" s="70"/>
    </row>
    <row r="135" spans="2:5" ht="12.75" customHeight="1" x14ac:dyDescent="0.2">
      <c r="B135" s="70"/>
      <c r="C135" s="70"/>
      <c r="D135" s="70"/>
      <c r="E135" s="70"/>
    </row>
    <row r="136" spans="2:5" ht="12.75" customHeight="1" x14ac:dyDescent="0.2">
      <c r="B136" s="70"/>
      <c r="C136" s="70"/>
      <c r="D136" s="70"/>
      <c r="E136" s="70"/>
    </row>
    <row r="137" spans="2:5" ht="12.75" customHeight="1" x14ac:dyDescent="0.2">
      <c r="B137" s="70"/>
      <c r="C137" s="70"/>
      <c r="D137" s="70"/>
      <c r="E137" s="70"/>
    </row>
    <row r="138" spans="2:5" ht="12.75" customHeight="1" x14ac:dyDescent="0.2">
      <c r="B138" s="70"/>
      <c r="C138" s="70"/>
      <c r="D138" s="70"/>
      <c r="E138" s="70"/>
    </row>
    <row r="139" spans="2:5" ht="12.75" customHeight="1" x14ac:dyDescent="0.2">
      <c r="B139" s="70"/>
      <c r="C139" s="70"/>
      <c r="D139" s="70"/>
      <c r="E139" s="70"/>
    </row>
    <row r="140" spans="2:5" ht="12.75" customHeight="1" x14ac:dyDescent="0.2">
      <c r="B140" s="70"/>
      <c r="C140" s="70"/>
      <c r="D140" s="70"/>
      <c r="E140" s="70"/>
    </row>
    <row r="141" spans="2:5" ht="12.75" customHeight="1" x14ac:dyDescent="0.2">
      <c r="B141" s="70"/>
      <c r="C141" s="70"/>
      <c r="D141" s="70"/>
      <c r="E141" s="70"/>
    </row>
    <row r="142" spans="2:5" ht="12.75" customHeight="1" x14ac:dyDescent="0.2">
      <c r="B142" s="70"/>
      <c r="C142" s="70"/>
      <c r="D142" s="70"/>
      <c r="E142" s="70"/>
    </row>
    <row r="143" spans="2:5" ht="12.75" customHeight="1" x14ac:dyDescent="0.2">
      <c r="B143" s="70"/>
      <c r="C143" s="70"/>
      <c r="D143" s="70"/>
      <c r="E143" s="70"/>
    </row>
    <row r="144" spans="2:5" ht="12.75" customHeight="1" x14ac:dyDescent="0.2">
      <c r="B144" s="70"/>
      <c r="C144" s="70"/>
      <c r="D144" s="70"/>
      <c r="E144" s="70"/>
    </row>
    <row r="145" spans="2:5" ht="12.75" customHeight="1" x14ac:dyDescent="0.2">
      <c r="B145" s="70"/>
      <c r="C145" s="70"/>
      <c r="D145" s="70"/>
      <c r="E145" s="70"/>
    </row>
    <row r="146" spans="2:5" ht="12.75" customHeight="1" x14ac:dyDescent="0.2">
      <c r="B146" s="70"/>
      <c r="C146" s="70"/>
      <c r="D146" s="70"/>
      <c r="E146" s="70"/>
    </row>
    <row r="147" spans="2:5" ht="12.75" customHeight="1" x14ac:dyDescent="0.2">
      <c r="B147" s="70"/>
      <c r="C147" s="70"/>
      <c r="D147" s="70"/>
      <c r="E147" s="70"/>
    </row>
    <row r="148" spans="2:5" ht="12.75" customHeight="1" x14ac:dyDescent="0.2">
      <c r="B148" s="70"/>
      <c r="C148" s="70"/>
      <c r="D148" s="70"/>
      <c r="E148" s="70"/>
    </row>
    <row r="149" spans="2:5" ht="12.75" customHeight="1" x14ac:dyDescent="0.2">
      <c r="B149" s="70"/>
      <c r="C149" s="70"/>
      <c r="D149" s="70"/>
      <c r="E149" s="70"/>
    </row>
    <row r="150" spans="2:5" ht="12.75" customHeight="1" x14ac:dyDescent="0.2">
      <c r="B150" s="70"/>
      <c r="C150" s="70"/>
      <c r="D150" s="70"/>
      <c r="E150" s="70"/>
    </row>
    <row r="151" spans="2:5" ht="12.75" customHeight="1" x14ac:dyDescent="0.2">
      <c r="B151" s="70"/>
      <c r="C151" s="70"/>
      <c r="D151" s="70"/>
      <c r="E151" s="70"/>
    </row>
    <row r="152" spans="2:5" ht="12.75" customHeight="1" x14ac:dyDescent="0.2">
      <c r="B152" s="70"/>
      <c r="C152" s="70"/>
      <c r="D152" s="70"/>
      <c r="E152" s="70"/>
    </row>
    <row r="153" spans="2:5" ht="12.75" customHeight="1" x14ac:dyDescent="0.2">
      <c r="B153" s="70"/>
      <c r="C153" s="70"/>
      <c r="D153" s="70"/>
      <c r="E153" s="70"/>
    </row>
    <row r="154" spans="2:5" ht="12.75" customHeight="1" x14ac:dyDescent="0.2">
      <c r="B154" s="70"/>
      <c r="C154" s="70"/>
      <c r="D154" s="70"/>
      <c r="E154" s="70"/>
    </row>
    <row r="155" spans="2:5" ht="12.75" customHeight="1" x14ac:dyDescent="0.2">
      <c r="B155" s="70"/>
      <c r="C155" s="70"/>
      <c r="D155" s="70"/>
      <c r="E155" s="70"/>
    </row>
    <row r="156" spans="2:5" ht="12.75" customHeight="1" x14ac:dyDescent="0.2">
      <c r="B156" s="70"/>
      <c r="C156" s="70"/>
      <c r="D156" s="70"/>
      <c r="E156" s="70"/>
    </row>
    <row r="157" spans="2:5" ht="12.75" customHeight="1" x14ac:dyDescent="0.2">
      <c r="B157" s="70"/>
      <c r="C157" s="70"/>
      <c r="D157" s="70"/>
      <c r="E157" s="70"/>
    </row>
    <row r="158" spans="2:5" ht="12.75" customHeight="1" x14ac:dyDescent="0.2">
      <c r="B158" s="70"/>
      <c r="C158" s="70"/>
      <c r="D158" s="70"/>
      <c r="E158" s="70"/>
    </row>
    <row r="159" spans="2:5" ht="12.75" customHeight="1" x14ac:dyDescent="0.2">
      <c r="B159" s="70"/>
      <c r="C159" s="70"/>
      <c r="D159" s="70"/>
      <c r="E159" s="70"/>
    </row>
    <row r="160" spans="2:5" ht="12.75" customHeight="1" x14ac:dyDescent="0.2">
      <c r="B160" s="70"/>
      <c r="C160" s="70"/>
      <c r="D160" s="70"/>
      <c r="E160" s="70"/>
    </row>
    <row r="161" spans="2:5" ht="12.75" customHeight="1" x14ac:dyDescent="0.2">
      <c r="B161" s="70"/>
      <c r="C161" s="70"/>
      <c r="D161" s="70"/>
      <c r="E161" s="70"/>
    </row>
    <row r="162" spans="2:5" ht="12.75" customHeight="1" x14ac:dyDescent="0.2">
      <c r="B162" s="70"/>
      <c r="C162" s="70"/>
      <c r="D162" s="70"/>
      <c r="E162" s="70"/>
    </row>
    <row r="163" spans="2:5" ht="12.75" customHeight="1" x14ac:dyDescent="0.2">
      <c r="B163" s="70"/>
      <c r="C163" s="70"/>
      <c r="D163" s="70"/>
      <c r="E163" s="70"/>
    </row>
    <row r="164" spans="2:5" ht="12.75" customHeight="1" x14ac:dyDescent="0.2">
      <c r="B164" s="70"/>
      <c r="C164" s="70"/>
      <c r="D164" s="70"/>
      <c r="E164" s="70"/>
    </row>
    <row r="165" spans="2:5" ht="12.75" customHeight="1" x14ac:dyDescent="0.2">
      <c r="B165" s="70"/>
      <c r="C165" s="70"/>
      <c r="D165" s="70"/>
      <c r="E165" s="70"/>
    </row>
    <row r="166" spans="2:5" ht="12.75" customHeight="1" x14ac:dyDescent="0.2">
      <c r="B166" s="70"/>
      <c r="C166" s="70"/>
      <c r="D166" s="70"/>
      <c r="E166" s="70"/>
    </row>
    <row r="167" spans="2:5" ht="12.75" customHeight="1" x14ac:dyDescent="0.2">
      <c r="B167" s="70"/>
      <c r="C167" s="70"/>
      <c r="D167" s="70"/>
      <c r="E167" s="70"/>
    </row>
    <row r="168" spans="2:5" ht="12.75" customHeight="1" x14ac:dyDescent="0.2">
      <c r="B168" s="70"/>
      <c r="C168" s="70"/>
      <c r="D168" s="70"/>
      <c r="E168" s="70"/>
    </row>
    <row r="169" spans="2:5" ht="12.75" customHeight="1" x14ac:dyDescent="0.2">
      <c r="B169" s="70"/>
      <c r="C169" s="70"/>
      <c r="D169" s="70"/>
      <c r="E169" s="70"/>
    </row>
    <row r="170" spans="2:5" ht="12.75" customHeight="1" x14ac:dyDescent="0.2">
      <c r="B170" s="70"/>
      <c r="C170" s="70"/>
      <c r="D170" s="70"/>
      <c r="E170" s="70"/>
    </row>
    <row r="171" spans="2:5" ht="12.75" customHeight="1" x14ac:dyDescent="0.2">
      <c r="B171" s="70"/>
      <c r="C171" s="70"/>
      <c r="D171" s="70"/>
      <c r="E171" s="70"/>
    </row>
    <row r="172" spans="2:5" ht="12.75" customHeight="1" x14ac:dyDescent="0.2">
      <c r="B172" s="70"/>
      <c r="C172" s="70"/>
      <c r="D172" s="70"/>
      <c r="E172" s="70"/>
    </row>
    <row r="173" spans="2:5" ht="12.75" customHeight="1" x14ac:dyDescent="0.2">
      <c r="B173" s="70"/>
      <c r="C173" s="70"/>
      <c r="D173" s="70"/>
      <c r="E173" s="70"/>
    </row>
    <row r="174" spans="2:5" ht="12.75" customHeight="1" x14ac:dyDescent="0.2">
      <c r="B174" s="70"/>
      <c r="C174" s="70"/>
      <c r="D174" s="70"/>
      <c r="E174" s="70"/>
    </row>
    <row r="175" spans="2:5" ht="12.75" customHeight="1" x14ac:dyDescent="0.2">
      <c r="B175" s="70"/>
      <c r="C175" s="70"/>
      <c r="D175" s="70"/>
      <c r="E175" s="70"/>
    </row>
    <row r="176" spans="2:5" ht="12.75" customHeight="1" x14ac:dyDescent="0.2">
      <c r="B176" s="70"/>
      <c r="C176" s="70"/>
      <c r="D176" s="70"/>
      <c r="E176" s="70"/>
    </row>
    <row r="177" spans="2:5" ht="12.75" customHeight="1" x14ac:dyDescent="0.2">
      <c r="B177" s="70"/>
      <c r="C177" s="70"/>
      <c r="D177" s="70"/>
      <c r="E177" s="70"/>
    </row>
    <row r="178" spans="2:5" ht="12.75" customHeight="1" x14ac:dyDescent="0.2">
      <c r="B178" s="70"/>
      <c r="C178" s="70"/>
      <c r="D178" s="70"/>
      <c r="E178" s="70"/>
    </row>
    <row r="179" spans="2:5" ht="12.75" customHeight="1" x14ac:dyDescent="0.2">
      <c r="B179" s="70"/>
      <c r="C179" s="70"/>
      <c r="D179" s="70"/>
      <c r="E179" s="70"/>
    </row>
    <row r="180" spans="2:5" ht="12.75" customHeight="1" x14ac:dyDescent="0.2">
      <c r="B180" s="70"/>
      <c r="C180" s="70"/>
      <c r="D180" s="70"/>
      <c r="E180" s="70"/>
    </row>
    <row r="181" spans="2:5" ht="12.75" customHeight="1" x14ac:dyDescent="0.2">
      <c r="B181" s="70"/>
      <c r="C181" s="70"/>
      <c r="D181" s="70"/>
      <c r="E181" s="70"/>
    </row>
    <row r="182" spans="2:5" ht="12.75" customHeight="1" x14ac:dyDescent="0.2">
      <c r="B182" s="70"/>
      <c r="C182" s="70"/>
      <c r="D182" s="70"/>
      <c r="E182" s="70"/>
    </row>
    <row r="183" spans="2:5" ht="12.75" customHeight="1" x14ac:dyDescent="0.2">
      <c r="B183" s="70"/>
      <c r="C183" s="70"/>
      <c r="D183" s="70"/>
      <c r="E183" s="70"/>
    </row>
    <row r="184" spans="2:5" ht="12.75" customHeight="1" x14ac:dyDescent="0.2">
      <c r="B184" s="70"/>
      <c r="C184" s="70"/>
      <c r="D184" s="70"/>
      <c r="E184" s="70"/>
    </row>
    <row r="185" spans="2:5" ht="12.75" customHeight="1" x14ac:dyDescent="0.2">
      <c r="B185" s="70"/>
      <c r="C185" s="70"/>
      <c r="D185" s="70"/>
      <c r="E185" s="70"/>
    </row>
    <row r="186" spans="2:5" ht="12.75" customHeight="1" x14ac:dyDescent="0.2">
      <c r="B186" s="70"/>
      <c r="C186" s="70"/>
      <c r="D186" s="70"/>
      <c r="E186" s="70"/>
    </row>
    <row r="187" spans="2:5" ht="12.75" customHeight="1" x14ac:dyDescent="0.2">
      <c r="B187" s="70"/>
      <c r="C187" s="70"/>
      <c r="D187" s="70"/>
      <c r="E187" s="70"/>
    </row>
    <row r="188" spans="2:5" ht="12.75" customHeight="1" x14ac:dyDescent="0.2">
      <c r="B188" s="70"/>
      <c r="C188" s="70"/>
      <c r="D188" s="70"/>
      <c r="E188" s="70"/>
    </row>
    <row r="189" spans="2:5" ht="12.75" customHeight="1" x14ac:dyDescent="0.2">
      <c r="B189" s="70"/>
      <c r="C189" s="70"/>
      <c r="D189" s="70"/>
      <c r="E189" s="70"/>
    </row>
    <row r="190" spans="2:5" ht="12.75" customHeight="1" x14ac:dyDescent="0.2">
      <c r="B190" s="70"/>
      <c r="C190" s="70"/>
      <c r="D190" s="70"/>
      <c r="E190" s="70"/>
    </row>
    <row r="191" spans="2:5" ht="12.75" customHeight="1" x14ac:dyDescent="0.2">
      <c r="B191" s="70"/>
      <c r="C191" s="70"/>
      <c r="D191" s="70"/>
      <c r="E191" s="70"/>
    </row>
    <row r="192" spans="2:5" ht="12.75" customHeight="1" x14ac:dyDescent="0.2">
      <c r="B192" s="70"/>
      <c r="C192" s="70"/>
      <c r="D192" s="70"/>
      <c r="E192" s="70"/>
    </row>
    <row r="193" spans="2:5" ht="12.75" customHeight="1" x14ac:dyDescent="0.2">
      <c r="B193" s="70"/>
      <c r="C193" s="70"/>
      <c r="D193" s="70"/>
      <c r="E193" s="70"/>
    </row>
    <row r="194" spans="2:5" ht="12.75" customHeight="1" x14ac:dyDescent="0.2">
      <c r="B194" s="70"/>
      <c r="C194" s="70"/>
      <c r="D194" s="70"/>
      <c r="E194" s="70"/>
    </row>
    <row r="195" spans="2:5" ht="12.75" customHeight="1" x14ac:dyDescent="0.2">
      <c r="B195" s="70"/>
      <c r="C195" s="70"/>
      <c r="D195" s="70"/>
      <c r="E195" s="70"/>
    </row>
    <row r="196" spans="2:5" ht="12.75" customHeight="1" x14ac:dyDescent="0.2">
      <c r="B196" s="70"/>
      <c r="C196" s="70"/>
      <c r="D196" s="70"/>
      <c r="E196" s="70"/>
    </row>
    <row r="197" spans="2:5" ht="12.75" customHeight="1" x14ac:dyDescent="0.2">
      <c r="B197" s="70"/>
      <c r="C197" s="70"/>
      <c r="D197" s="70"/>
      <c r="E197" s="70"/>
    </row>
    <row r="198" spans="2:5" ht="12.75" customHeight="1" x14ac:dyDescent="0.2">
      <c r="B198" s="70"/>
      <c r="C198" s="70"/>
      <c r="D198" s="70"/>
      <c r="E198" s="70"/>
    </row>
    <row r="199" spans="2:5" ht="12.75" customHeight="1" x14ac:dyDescent="0.2">
      <c r="B199" s="70"/>
      <c r="C199" s="70"/>
      <c r="D199" s="70"/>
      <c r="E199" s="70"/>
    </row>
    <row r="200" spans="2:5" ht="12.75" customHeight="1" x14ac:dyDescent="0.2">
      <c r="B200" s="70"/>
      <c r="C200" s="70"/>
      <c r="D200" s="70"/>
      <c r="E200" s="70"/>
    </row>
    <row r="201" spans="2:5" ht="12.75" customHeight="1" x14ac:dyDescent="0.2">
      <c r="B201" s="70"/>
      <c r="C201" s="70"/>
      <c r="D201" s="70"/>
      <c r="E201" s="70"/>
    </row>
    <row r="202" spans="2:5" ht="12.75" customHeight="1" x14ac:dyDescent="0.2">
      <c r="B202" s="70"/>
      <c r="C202" s="70"/>
      <c r="D202" s="70"/>
      <c r="E202" s="70"/>
    </row>
    <row r="203" spans="2:5" ht="12.75" customHeight="1" x14ac:dyDescent="0.2">
      <c r="B203" s="70"/>
      <c r="C203" s="70"/>
      <c r="D203" s="70"/>
      <c r="E203" s="70"/>
    </row>
    <row r="204" spans="2:5" ht="12.75" customHeight="1" x14ac:dyDescent="0.2">
      <c r="B204" s="70"/>
      <c r="C204" s="70"/>
      <c r="D204" s="70"/>
      <c r="E204" s="70"/>
    </row>
    <row r="205" spans="2:5" ht="12.75" customHeight="1" x14ac:dyDescent="0.2">
      <c r="B205" s="70"/>
      <c r="C205" s="70"/>
      <c r="D205" s="70"/>
      <c r="E205" s="70"/>
    </row>
    <row r="206" spans="2:5" ht="12.75" customHeight="1" x14ac:dyDescent="0.2">
      <c r="B206" s="70"/>
      <c r="C206" s="70"/>
      <c r="D206" s="70"/>
      <c r="E206" s="70"/>
    </row>
    <row r="207" spans="2:5" ht="12.75" customHeight="1" x14ac:dyDescent="0.2">
      <c r="B207" s="70"/>
      <c r="C207" s="70"/>
      <c r="D207" s="70"/>
      <c r="E207" s="70"/>
    </row>
    <row r="208" spans="2:5" ht="12.75" customHeight="1" x14ac:dyDescent="0.2">
      <c r="B208" s="70"/>
      <c r="C208" s="70"/>
      <c r="D208" s="70"/>
      <c r="E208" s="70"/>
    </row>
    <row r="209" spans="2:5" ht="12.75" customHeight="1" x14ac:dyDescent="0.2">
      <c r="B209" s="70"/>
      <c r="C209" s="70"/>
      <c r="D209" s="70"/>
      <c r="E209" s="70"/>
    </row>
    <row r="210" spans="2:5" ht="12.75" customHeight="1" x14ac:dyDescent="0.2">
      <c r="B210" s="70"/>
      <c r="C210" s="70"/>
      <c r="D210" s="70"/>
      <c r="E210" s="70"/>
    </row>
    <row r="211" spans="2:5" ht="12.75" customHeight="1" x14ac:dyDescent="0.2">
      <c r="B211" s="70"/>
      <c r="C211" s="70"/>
      <c r="D211" s="70"/>
      <c r="E211" s="70"/>
    </row>
    <row r="212" spans="2:5" ht="12.75" customHeight="1" x14ac:dyDescent="0.2">
      <c r="B212" s="70"/>
      <c r="C212" s="70"/>
      <c r="D212" s="70"/>
      <c r="E212" s="70"/>
    </row>
    <row r="213" spans="2:5" ht="12.75" customHeight="1" x14ac:dyDescent="0.2">
      <c r="B213" s="70"/>
      <c r="C213" s="70"/>
      <c r="D213" s="70"/>
      <c r="E213" s="70"/>
    </row>
    <row r="214" spans="2:5" ht="12.75" customHeight="1" x14ac:dyDescent="0.2">
      <c r="B214" s="70"/>
      <c r="C214" s="70"/>
      <c r="D214" s="70"/>
      <c r="E214" s="70"/>
    </row>
    <row r="215" spans="2:5" ht="12.75" customHeight="1" x14ac:dyDescent="0.2">
      <c r="B215" s="70"/>
      <c r="C215" s="70"/>
      <c r="D215" s="70"/>
      <c r="E215" s="70"/>
    </row>
    <row r="216" spans="2:5" ht="12.75" customHeight="1" x14ac:dyDescent="0.2">
      <c r="B216" s="70"/>
      <c r="C216" s="70"/>
      <c r="D216" s="70"/>
      <c r="E216" s="70"/>
    </row>
    <row r="217" spans="2:5" ht="12.75" customHeight="1" x14ac:dyDescent="0.2">
      <c r="B217" s="70"/>
      <c r="C217" s="70"/>
      <c r="D217" s="70"/>
      <c r="E217" s="70"/>
    </row>
    <row r="218" spans="2:5" ht="12.75" customHeight="1" x14ac:dyDescent="0.2">
      <c r="B218" s="70"/>
      <c r="C218" s="70"/>
      <c r="D218" s="70"/>
      <c r="E218" s="70"/>
    </row>
    <row r="219" spans="2:5" ht="12.75" customHeight="1" x14ac:dyDescent="0.2">
      <c r="B219" s="70"/>
      <c r="C219" s="70"/>
      <c r="D219" s="70"/>
      <c r="E219" s="70"/>
    </row>
    <row r="220" spans="2:5" ht="12.75" customHeight="1" x14ac:dyDescent="0.2">
      <c r="B220" s="70"/>
      <c r="C220" s="70"/>
      <c r="D220" s="70"/>
      <c r="E220" s="70"/>
    </row>
    <row r="221" spans="2:5" ht="12.75" customHeight="1" x14ac:dyDescent="0.2">
      <c r="B221" s="70"/>
      <c r="C221" s="70"/>
      <c r="D221" s="70"/>
      <c r="E221" s="70"/>
    </row>
    <row r="222" spans="2:5" ht="12.75" customHeight="1" x14ac:dyDescent="0.2">
      <c r="B222" s="70"/>
      <c r="C222" s="70"/>
      <c r="D222" s="70"/>
      <c r="E222" s="70"/>
    </row>
    <row r="223" spans="2:5" ht="12.75" customHeight="1" x14ac:dyDescent="0.2">
      <c r="B223" s="70"/>
      <c r="C223" s="70"/>
      <c r="D223" s="70"/>
      <c r="E223" s="70"/>
    </row>
    <row r="224" spans="2:5" ht="12.75" customHeight="1" x14ac:dyDescent="0.2">
      <c r="B224" s="70"/>
      <c r="C224" s="70"/>
      <c r="D224" s="70"/>
      <c r="E224" s="70"/>
    </row>
    <row r="225" spans="2:5" ht="12.75" customHeight="1" x14ac:dyDescent="0.2">
      <c r="B225" s="70"/>
      <c r="C225" s="70"/>
      <c r="D225" s="70"/>
      <c r="E225" s="70"/>
    </row>
    <row r="226" spans="2:5" ht="12.75" customHeight="1" x14ac:dyDescent="0.2">
      <c r="B226" s="70"/>
      <c r="C226" s="70"/>
      <c r="D226" s="70"/>
      <c r="E226" s="70"/>
    </row>
    <row r="227" spans="2:5" ht="12.75" customHeight="1" x14ac:dyDescent="0.2">
      <c r="B227" s="70"/>
      <c r="C227" s="70"/>
      <c r="D227" s="70"/>
      <c r="E227" s="70"/>
    </row>
    <row r="228" spans="2:5" ht="12.75" customHeight="1" x14ac:dyDescent="0.2">
      <c r="B228" s="70"/>
      <c r="C228" s="70"/>
      <c r="D228" s="70"/>
      <c r="E228" s="70"/>
    </row>
    <row r="229" spans="2:5" ht="12.75" customHeight="1" x14ac:dyDescent="0.2">
      <c r="B229" s="70"/>
      <c r="C229" s="70"/>
      <c r="D229" s="70"/>
      <c r="E229" s="70"/>
    </row>
    <row r="230" spans="2:5" ht="12.75" customHeight="1" x14ac:dyDescent="0.2">
      <c r="B230" s="70"/>
      <c r="C230" s="70"/>
      <c r="D230" s="70"/>
      <c r="E230" s="70"/>
    </row>
    <row r="231" spans="2:5" ht="12.75" customHeight="1" x14ac:dyDescent="0.2">
      <c r="B231" s="70"/>
      <c r="C231" s="70"/>
      <c r="D231" s="70"/>
      <c r="E231" s="70"/>
    </row>
    <row r="232" spans="2:5" ht="12.75" customHeight="1" x14ac:dyDescent="0.2">
      <c r="B232" s="70"/>
      <c r="C232" s="70"/>
      <c r="D232" s="70"/>
      <c r="E232" s="70"/>
    </row>
    <row r="233" spans="2:5" ht="12.75" customHeight="1" x14ac:dyDescent="0.2">
      <c r="B233" s="70"/>
      <c r="C233" s="70"/>
      <c r="D233" s="70"/>
      <c r="E233" s="70"/>
    </row>
    <row r="234" spans="2:5" ht="12.75" customHeight="1" x14ac:dyDescent="0.2">
      <c r="B234" s="70"/>
      <c r="C234" s="70"/>
      <c r="D234" s="70"/>
      <c r="E234" s="70"/>
    </row>
    <row r="235" spans="2:5" ht="12.75" customHeight="1" x14ac:dyDescent="0.2">
      <c r="B235" s="70"/>
      <c r="C235" s="70"/>
      <c r="D235" s="70"/>
      <c r="E235" s="70"/>
    </row>
    <row r="236" spans="2:5" ht="12.75" customHeight="1" x14ac:dyDescent="0.2">
      <c r="B236" s="70"/>
      <c r="C236" s="70"/>
      <c r="D236" s="70"/>
      <c r="E236" s="70"/>
    </row>
    <row r="237" spans="2:5" ht="12.75" customHeight="1" x14ac:dyDescent="0.2">
      <c r="B237" s="70"/>
      <c r="C237" s="70"/>
      <c r="D237" s="70"/>
      <c r="E237" s="70"/>
    </row>
    <row r="238" spans="2:5" ht="12.75" customHeight="1" x14ac:dyDescent="0.2">
      <c r="B238" s="70"/>
      <c r="C238" s="70"/>
      <c r="D238" s="70"/>
      <c r="E238" s="70"/>
    </row>
    <row r="239" spans="2:5" ht="12.75" customHeight="1" x14ac:dyDescent="0.2">
      <c r="B239" s="70"/>
      <c r="C239" s="70"/>
      <c r="D239" s="70"/>
      <c r="E239" s="70"/>
    </row>
    <row r="240" spans="2:5" ht="12.75" customHeight="1" x14ac:dyDescent="0.2">
      <c r="B240" s="70"/>
      <c r="C240" s="70"/>
      <c r="D240" s="70"/>
      <c r="E240" s="70"/>
    </row>
    <row r="241" spans="2:5" ht="12.75" customHeight="1" x14ac:dyDescent="0.2">
      <c r="B241" s="70"/>
      <c r="C241" s="70"/>
      <c r="D241" s="70"/>
      <c r="E241" s="70"/>
    </row>
    <row r="242" spans="2:5" ht="12.75" customHeight="1" x14ac:dyDescent="0.2">
      <c r="B242" s="70"/>
      <c r="C242" s="70"/>
      <c r="D242" s="70"/>
      <c r="E242" s="70"/>
    </row>
    <row r="243" spans="2:5" ht="12.75" customHeight="1" x14ac:dyDescent="0.2">
      <c r="B243" s="70"/>
      <c r="C243" s="70"/>
      <c r="D243" s="70"/>
      <c r="E243" s="70"/>
    </row>
    <row r="244" spans="2:5" ht="12.75" customHeight="1" x14ac:dyDescent="0.2">
      <c r="B244" s="70"/>
      <c r="C244" s="70"/>
      <c r="D244" s="70"/>
      <c r="E244" s="70"/>
    </row>
    <row r="245" spans="2:5" ht="12.75" customHeight="1" x14ac:dyDescent="0.2">
      <c r="B245" s="70"/>
      <c r="C245" s="70"/>
      <c r="D245" s="70"/>
      <c r="E245" s="70"/>
    </row>
    <row r="246" spans="2:5" ht="12.75" customHeight="1" x14ac:dyDescent="0.2">
      <c r="B246" s="70"/>
      <c r="C246" s="70"/>
      <c r="D246" s="70"/>
      <c r="E246" s="70"/>
    </row>
    <row r="247" spans="2:5" ht="12.75" customHeight="1" x14ac:dyDescent="0.2">
      <c r="B247" s="70"/>
      <c r="C247" s="70"/>
      <c r="D247" s="70"/>
      <c r="E247" s="70"/>
    </row>
    <row r="248" spans="2:5" ht="12.75" customHeight="1" x14ac:dyDescent="0.2">
      <c r="B248" s="70"/>
      <c r="C248" s="70"/>
      <c r="D248" s="70"/>
      <c r="E248" s="70"/>
    </row>
    <row r="249" spans="2:5" ht="12.75" customHeight="1" x14ac:dyDescent="0.2">
      <c r="B249" s="70"/>
      <c r="C249" s="70"/>
      <c r="D249" s="70"/>
      <c r="E249" s="70"/>
    </row>
    <row r="250" spans="2:5" ht="12.75" customHeight="1" x14ac:dyDescent="0.2">
      <c r="B250" s="70"/>
      <c r="C250" s="70"/>
      <c r="D250" s="70"/>
      <c r="E250" s="70"/>
    </row>
    <row r="251" spans="2:5" ht="12.75" customHeight="1" x14ac:dyDescent="0.2">
      <c r="B251" s="70"/>
      <c r="C251" s="70"/>
      <c r="D251" s="70"/>
      <c r="E251" s="70"/>
    </row>
    <row r="252" spans="2:5" ht="12.75" customHeight="1" x14ac:dyDescent="0.2">
      <c r="B252" s="70"/>
      <c r="C252" s="70"/>
      <c r="D252" s="70"/>
      <c r="E252" s="70"/>
    </row>
    <row r="253" spans="2:5" ht="12.75" customHeight="1" x14ac:dyDescent="0.2">
      <c r="B253" s="70"/>
      <c r="C253" s="70"/>
      <c r="D253" s="70"/>
      <c r="E253" s="70"/>
    </row>
    <row r="254" spans="2:5" ht="12.75" customHeight="1" x14ac:dyDescent="0.2">
      <c r="B254" s="70"/>
      <c r="C254" s="70"/>
      <c r="D254" s="70"/>
      <c r="E254" s="70"/>
    </row>
    <row r="255" spans="2:5" ht="12.75" customHeight="1" x14ac:dyDescent="0.2">
      <c r="B255" s="70"/>
      <c r="C255" s="70"/>
      <c r="D255" s="70"/>
      <c r="E255" s="70"/>
    </row>
    <row r="256" spans="2:5" ht="12.75" customHeight="1" x14ac:dyDescent="0.2">
      <c r="B256" s="70"/>
      <c r="C256" s="70"/>
      <c r="D256" s="70"/>
      <c r="E256" s="70"/>
    </row>
    <row r="257" spans="2:5" ht="12.75" customHeight="1" x14ac:dyDescent="0.2">
      <c r="B257" s="70"/>
      <c r="C257" s="70"/>
      <c r="D257" s="70"/>
      <c r="E257" s="70"/>
    </row>
    <row r="258" spans="2:5" ht="12.75" customHeight="1" x14ac:dyDescent="0.2">
      <c r="B258" s="70"/>
      <c r="C258" s="70"/>
      <c r="D258" s="70"/>
      <c r="E258" s="70"/>
    </row>
    <row r="259" spans="2:5" ht="12.75" customHeight="1" x14ac:dyDescent="0.2">
      <c r="B259" s="70"/>
      <c r="C259" s="70"/>
      <c r="D259" s="70"/>
      <c r="E259" s="70"/>
    </row>
    <row r="260" spans="2:5" ht="12.75" customHeight="1" x14ac:dyDescent="0.2">
      <c r="B260" s="70"/>
      <c r="C260" s="70"/>
      <c r="D260" s="70"/>
      <c r="E260" s="70"/>
    </row>
    <row r="261" spans="2:5" ht="12.75" customHeight="1" x14ac:dyDescent="0.2">
      <c r="B261" s="70"/>
      <c r="C261" s="70"/>
      <c r="D261" s="70"/>
      <c r="E261" s="70"/>
    </row>
    <row r="262" spans="2:5" ht="12.75" customHeight="1" x14ac:dyDescent="0.2">
      <c r="B262" s="70"/>
      <c r="C262" s="70"/>
      <c r="D262" s="70"/>
      <c r="E262" s="70"/>
    </row>
    <row r="263" spans="2:5" ht="12.75" customHeight="1" x14ac:dyDescent="0.2">
      <c r="B263" s="70"/>
      <c r="C263" s="70"/>
      <c r="D263" s="70"/>
      <c r="E263" s="70"/>
    </row>
    <row r="264" spans="2:5" ht="12.75" customHeight="1" x14ac:dyDescent="0.2">
      <c r="B264" s="70"/>
      <c r="C264" s="70"/>
      <c r="D264" s="70"/>
      <c r="E264" s="70"/>
    </row>
    <row r="265" spans="2:5" ht="12.75" customHeight="1" x14ac:dyDescent="0.2">
      <c r="B265" s="70"/>
      <c r="C265" s="70"/>
      <c r="D265" s="70"/>
      <c r="E265" s="70"/>
    </row>
    <row r="266" spans="2:5" ht="12.75" customHeight="1" x14ac:dyDescent="0.2">
      <c r="B266" s="70"/>
      <c r="C266" s="70"/>
      <c r="D266" s="70"/>
      <c r="E266" s="70"/>
    </row>
    <row r="267" spans="2:5" ht="12.75" customHeight="1" x14ac:dyDescent="0.2">
      <c r="B267" s="70"/>
      <c r="C267" s="70"/>
      <c r="D267" s="70"/>
      <c r="E267" s="70"/>
    </row>
    <row r="268" spans="2:5" ht="12.75" customHeight="1" x14ac:dyDescent="0.2">
      <c r="B268" s="70"/>
      <c r="C268" s="70"/>
      <c r="D268" s="70"/>
      <c r="E268" s="70"/>
    </row>
    <row r="269" spans="2:5" ht="12.75" customHeight="1" x14ac:dyDescent="0.2">
      <c r="B269" s="70"/>
      <c r="C269" s="70"/>
      <c r="D269" s="70"/>
      <c r="E269" s="70"/>
    </row>
    <row r="270" spans="2:5" ht="12.75" customHeight="1" x14ac:dyDescent="0.2">
      <c r="B270" s="70"/>
      <c r="C270" s="70"/>
      <c r="D270" s="70"/>
      <c r="E270" s="70"/>
    </row>
    <row r="271" spans="2:5" ht="12.75" customHeight="1" x14ac:dyDescent="0.2">
      <c r="B271" s="70"/>
      <c r="C271" s="70"/>
      <c r="D271" s="70"/>
      <c r="E271" s="70"/>
    </row>
    <row r="272" spans="2:5" ht="12.75" customHeight="1" x14ac:dyDescent="0.2">
      <c r="B272" s="70"/>
      <c r="C272" s="70"/>
      <c r="D272" s="70"/>
      <c r="E272" s="70"/>
    </row>
    <row r="273" spans="2:5" ht="12.75" customHeight="1" x14ac:dyDescent="0.2">
      <c r="B273" s="70"/>
      <c r="C273" s="70"/>
      <c r="D273" s="70"/>
      <c r="E273" s="70"/>
    </row>
    <row r="274" spans="2:5" ht="12.75" customHeight="1" x14ac:dyDescent="0.2">
      <c r="B274" s="70"/>
      <c r="C274" s="70"/>
      <c r="D274" s="70"/>
      <c r="E274" s="70"/>
    </row>
    <row r="275" spans="2:5" ht="12.75" customHeight="1" x14ac:dyDescent="0.2">
      <c r="B275" s="70"/>
      <c r="C275" s="70"/>
      <c r="D275" s="70"/>
      <c r="E275" s="70"/>
    </row>
    <row r="276" spans="2:5" ht="12.75" customHeight="1" x14ac:dyDescent="0.2">
      <c r="B276" s="70"/>
      <c r="C276" s="70"/>
      <c r="D276" s="70"/>
      <c r="E276" s="70"/>
    </row>
    <row r="277" spans="2:5" ht="12.75" customHeight="1" x14ac:dyDescent="0.2">
      <c r="B277" s="70"/>
      <c r="C277" s="70"/>
      <c r="D277" s="70"/>
      <c r="E277" s="70"/>
    </row>
    <row r="278" spans="2:5" ht="12.75" customHeight="1" x14ac:dyDescent="0.2">
      <c r="B278" s="70"/>
      <c r="C278" s="70"/>
      <c r="D278" s="70"/>
      <c r="E278" s="70"/>
    </row>
    <row r="279" spans="2:5" ht="12.75" customHeight="1" x14ac:dyDescent="0.2">
      <c r="B279" s="70"/>
      <c r="C279" s="70"/>
      <c r="D279" s="70"/>
      <c r="E279" s="70"/>
    </row>
    <row r="280" spans="2:5" ht="12.75" customHeight="1" x14ac:dyDescent="0.2">
      <c r="B280" s="70"/>
      <c r="C280" s="70"/>
      <c r="D280" s="70"/>
      <c r="E280" s="70"/>
    </row>
    <row r="281" spans="2:5" ht="12.75" customHeight="1" x14ac:dyDescent="0.2">
      <c r="B281" s="70"/>
      <c r="C281" s="70"/>
      <c r="D281" s="70"/>
      <c r="E281" s="70"/>
    </row>
    <row r="282" spans="2:5" ht="12.75" customHeight="1" x14ac:dyDescent="0.2">
      <c r="B282" s="70"/>
      <c r="C282" s="70"/>
      <c r="D282" s="70"/>
      <c r="E282" s="70"/>
    </row>
    <row r="283" spans="2:5" ht="12.75" customHeight="1" x14ac:dyDescent="0.2">
      <c r="B283" s="70"/>
      <c r="C283" s="70"/>
      <c r="D283" s="70"/>
      <c r="E283" s="70"/>
    </row>
    <row r="284" spans="2:5" ht="12.75" customHeight="1" x14ac:dyDescent="0.2">
      <c r="B284" s="70"/>
      <c r="C284" s="70"/>
      <c r="D284" s="70"/>
      <c r="E284" s="70"/>
    </row>
    <row r="285" spans="2:5" ht="12.75" customHeight="1" x14ac:dyDescent="0.2">
      <c r="B285" s="70"/>
      <c r="C285" s="70"/>
      <c r="D285" s="70"/>
      <c r="E285" s="70"/>
    </row>
    <row r="286" spans="2:5" ht="12.75" customHeight="1" x14ac:dyDescent="0.2">
      <c r="B286" s="70"/>
      <c r="C286" s="70"/>
      <c r="D286" s="70"/>
      <c r="E286" s="70"/>
    </row>
    <row r="287" spans="2:5" ht="12.75" customHeight="1" x14ac:dyDescent="0.2">
      <c r="B287" s="70"/>
      <c r="C287" s="70"/>
      <c r="D287" s="70"/>
      <c r="E287" s="70"/>
    </row>
    <row r="288" spans="2:5" ht="12.75" customHeight="1" x14ac:dyDescent="0.2">
      <c r="B288" s="70"/>
      <c r="C288" s="70"/>
      <c r="D288" s="70"/>
      <c r="E288" s="70"/>
    </row>
    <row r="289" spans="2:5" ht="12.75" customHeight="1" x14ac:dyDescent="0.2">
      <c r="B289" s="70"/>
      <c r="C289" s="70"/>
      <c r="D289" s="70"/>
      <c r="E289" s="70"/>
    </row>
    <row r="290" spans="2:5" ht="12.75" customHeight="1" x14ac:dyDescent="0.2">
      <c r="B290" s="70"/>
      <c r="C290" s="70"/>
      <c r="D290" s="70"/>
      <c r="E290" s="70"/>
    </row>
    <row r="291" spans="2:5" ht="12.75" customHeight="1" x14ac:dyDescent="0.2">
      <c r="B291" s="70"/>
      <c r="C291" s="70"/>
      <c r="D291" s="70"/>
      <c r="E291" s="70"/>
    </row>
    <row r="292" spans="2:5" ht="12.75" customHeight="1" x14ac:dyDescent="0.2">
      <c r="B292" s="70"/>
      <c r="C292" s="70"/>
      <c r="D292" s="70"/>
      <c r="E292" s="70"/>
    </row>
    <row r="293" spans="2:5" ht="12.75" customHeight="1" x14ac:dyDescent="0.2">
      <c r="B293" s="70"/>
      <c r="C293" s="70"/>
      <c r="D293" s="70"/>
      <c r="E293" s="70"/>
    </row>
    <row r="294" spans="2:5" ht="12.75" customHeight="1" x14ac:dyDescent="0.2">
      <c r="B294" s="70"/>
      <c r="C294" s="70"/>
      <c r="D294" s="70"/>
      <c r="E294" s="70"/>
    </row>
    <row r="295" spans="2:5" ht="12.75" customHeight="1" x14ac:dyDescent="0.2">
      <c r="B295" s="70"/>
      <c r="C295" s="70"/>
      <c r="D295" s="70"/>
      <c r="E295" s="70"/>
    </row>
    <row r="296" spans="2:5" ht="12.75" customHeight="1" x14ac:dyDescent="0.2">
      <c r="B296" s="70"/>
      <c r="C296" s="70"/>
      <c r="D296" s="70"/>
      <c r="E296" s="70"/>
    </row>
    <row r="297" spans="2:5" ht="12.75" customHeight="1" x14ac:dyDescent="0.2">
      <c r="B297" s="70"/>
      <c r="C297" s="70"/>
      <c r="D297" s="70"/>
      <c r="E297" s="70"/>
    </row>
    <row r="298" spans="2:5" ht="12.75" customHeight="1" x14ac:dyDescent="0.2">
      <c r="B298" s="70"/>
      <c r="C298" s="70"/>
      <c r="D298" s="70"/>
      <c r="E298" s="70"/>
    </row>
    <row r="299" spans="2:5" ht="12.75" customHeight="1" x14ac:dyDescent="0.2">
      <c r="B299" s="70"/>
      <c r="C299" s="70"/>
      <c r="D299" s="70"/>
      <c r="E299" s="70"/>
    </row>
    <row r="300" spans="2:5" ht="12.75" customHeight="1" x14ac:dyDescent="0.2">
      <c r="B300" s="70"/>
      <c r="C300" s="70"/>
      <c r="D300" s="70"/>
      <c r="E300" s="70"/>
    </row>
    <row r="301" spans="2:5" ht="12.75" customHeight="1" x14ac:dyDescent="0.2">
      <c r="B301" s="70"/>
      <c r="C301" s="70"/>
      <c r="D301" s="70"/>
      <c r="E301" s="70"/>
    </row>
    <row r="302" spans="2:5" ht="12.75" customHeight="1" x14ac:dyDescent="0.2">
      <c r="B302" s="70"/>
      <c r="C302" s="70"/>
      <c r="D302" s="70"/>
      <c r="E302" s="70"/>
    </row>
    <row r="303" spans="2:5" ht="12.75" customHeight="1" x14ac:dyDescent="0.2">
      <c r="B303" s="70"/>
      <c r="C303" s="70"/>
      <c r="D303" s="70"/>
      <c r="E303" s="70"/>
    </row>
    <row r="304" spans="2:5" ht="12.75" customHeight="1" x14ac:dyDescent="0.2">
      <c r="B304" s="70"/>
      <c r="C304" s="70"/>
      <c r="D304" s="70"/>
      <c r="E304" s="70"/>
    </row>
    <row r="305" spans="2:5" ht="12.75" customHeight="1" x14ac:dyDescent="0.2">
      <c r="B305" s="70"/>
      <c r="C305" s="70"/>
      <c r="D305" s="70"/>
      <c r="E305" s="70"/>
    </row>
    <row r="306" spans="2:5" ht="12.75" customHeight="1" x14ac:dyDescent="0.2">
      <c r="B306" s="70"/>
      <c r="C306" s="70"/>
      <c r="D306" s="70"/>
      <c r="E306" s="70"/>
    </row>
    <row r="307" spans="2:5" ht="12.75" customHeight="1" x14ac:dyDescent="0.2">
      <c r="B307" s="70"/>
      <c r="C307" s="70"/>
      <c r="D307" s="70"/>
      <c r="E307" s="70"/>
    </row>
    <row r="308" spans="2:5" ht="12.75" customHeight="1" x14ac:dyDescent="0.2">
      <c r="B308" s="70"/>
      <c r="C308" s="70"/>
      <c r="D308" s="70"/>
      <c r="E308" s="70"/>
    </row>
    <row r="309" spans="2:5" ht="12.75" customHeight="1" x14ac:dyDescent="0.2">
      <c r="B309" s="70"/>
      <c r="C309" s="70"/>
      <c r="D309" s="70"/>
      <c r="E309" s="70"/>
    </row>
    <row r="310" spans="2:5" ht="12.75" customHeight="1" x14ac:dyDescent="0.2">
      <c r="B310" s="70"/>
      <c r="C310" s="70"/>
      <c r="D310" s="70"/>
      <c r="E310" s="70"/>
    </row>
    <row r="311" spans="2:5" ht="12.75" customHeight="1" x14ac:dyDescent="0.2">
      <c r="B311" s="70"/>
      <c r="C311" s="70"/>
      <c r="D311" s="70"/>
      <c r="E311" s="70"/>
    </row>
    <row r="312" spans="2:5" ht="12.75" customHeight="1" x14ac:dyDescent="0.2">
      <c r="B312" s="70"/>
      <c r="C312" s="70"/>
      <c r="D312" s="70"/>
      <c r="E312" s="70"/>
    </row>
    <row r="313" spans="2:5" ht="12.75" customHeight="1" x14ac:dyDescent="0.2">
      <c r="B313" s="70"/>
      <c r="C313" s="70"/>
      <c r="D313" s="70"/>
      <c r="E313" s="70"/>
    </row>
    <row r="314" spans="2:5" ht="12.75" customHeight="1" x14ac:dyDescent="0.2">
      <c r="B314" s="70"/>
      <c r="C314" s="70"/>
      <c r="D314" s="70"/>
      <c r="E314" s="70"/>
    </row>
    <row r="315" spans="2:5" ht="12.75" customHeight="1" x14ac:dyDescent="0.2">
      <c r="B315" s="70"/>
      <c r="C315" s="70"/>
      <c r="D315" s="70"/>
      <c r="E315" s="70"/>
    </row>
    <row r="316" spans="2:5" ht="12.75" customHeight="1" x14ac:dyDescent="0.2">
      <c r="B316" s="70"/>
      <c r="C316" s="70"/>
      <c r="D316" s="70"/>
      <c r="E316" s="70"/>
    </row>
    <row r="317" spans="2:5" ht="12.75" customHeight="1" x14ac:dyDescent="0.2">
      <c r="B317" s="70"/>
      <c r="C317" s="70"/>
      <c r="D317" s="70"/>
      <c r="E317" s="70"/>
    </row>
    <row r="318" spans="2:5" ht="12.75" customHeight="1" x14ac:dyDescent="0.2">
      <c r="B318" s="70"/>
      <c r="C318" s="70"/>
      <c r="D318" s="70"/>
      <c r="E318" s="70"/>
    </row>
    <row r="319" spans="2:5" ht="12.75" customHeight="1" x14ac:dyDescent="0.2">
      <c r="B319" s="70"/>
      <c r="C319" s="70"/>
      <c r="D319" s="70"/>
      <c r="E319" s="70"/>
    </row>
    <row r="320" spans="2:5" ht="12.75" customHeight="1" x14ac:dyDescent="0.2">
      <c r="B320" s="70"/>
      <c r="C320" s="70"/>
      <c r="D320" s="70"/>
      <c r="E320" s="70"/>
    </row>
    <row r="321" spans="2:5" ht="12.75" customHeight="1" x14ac:dyDescent="0.2">
      <c r="B321" s="70"/>
      <c r="C321" s="70"/>
      <c r="D321" s="70"/>
      <c r="E321" s="70"/>
    </row>
    <row r="322" spans="2:5" ht="12.75" customHeight="1" x14ac:dyDescent="0.2">
      <c r="B322" s="70"/>
      <c r="C322" s="70"/>
      <c r="D322" s="70"/>
      <c r="E322" s="70"/>
    </row>
    <row r="323" spans="2:5" ht="12.75" customHeight="1" x14ac:dyDescent="0.2">
      <c r="B323" s="70"/>
      <c r="C323" s="70"/>
      <c r="D323" s="70"/>
      <c r="E323" s="70"/>
    </row>
    <row r="324" spans="2:5" ht="12.75" customHeight="1" x14ac:dyDescent="0.2">
      <c r="B324" s="70"/>
      <c r="C324" s="70"/>
      <c r="D324" s="70"/>
      <c r="E324" s="70"/>
    </row>
    <row r="325" spans="2:5" ht="12.75" customHeight="1" x14ac:dyDescent="0.2">
      <c r="B325" s="70"/>
      <c r="C325" s="70"/>
      <c r="D325" s="70"/>
      <c r="E325" s="70"/>
    </row>
    <row r="326" spans="2:5" ht="12.75" customHeight="1" x14ac:dyDescent="0.2">
      <c r="B326" s="70"/>
      <c r="C326" s="70"/>
      <c r="D326" s="70"/>
      <c r="E326" s="70"/>
    </row>
    <row r="327" spans="2:5" ht="12.75" customHeight="1" x14ac:dyDescent="0.2">
      <c r="B327" s="70"/>
      <c r="C327" s="70"/>
      <c r="D327" s="70"/>
      <c r="E327" s="70"/>
    </row>
    <row r="328" spans="2:5" ht="12.75" customHeight="1" x14ac:dyDescent="0.2">
      <c r="B328" s="70"/>
      <c r="C328" s="70"/>
      <c r="D328" s="70"/>
      <c r="E328" s="70"/>
    </row>
    <row r="329" spans="2:5" ht="12.75" customHeight="1" x14ac:dyDescent="0.2">
      <c r="B329" s="70"/>
      <c r="C329" s="70"/>
      <c r="D329" s="70"/>
      <c r="E329" s="70"/>
    </row>
    <row r="330" spans="2:5" ht="12.75" customHeight="1" x14ac:dyDescent="0.2">
      <c r="B330" s="70"/>
      <c r="C330" s="70"/>
      <c r="D330" s="70"/>
      <c r="E330" s="70"/>
    </row>
    <row r="331" spans="2:5" ht="12.75" customHeight="1" x14ac:dyDescent="0.2">
      <c r="B331" s="70"/>
      <c r="C331" s="70"/>
      <c r="D331" s="70"/>
      <c r="E331" s="70"/>
    </row>
    <row r="332" spans="2:5" ht="12.75" customHeight="1" x14ac:dyDescent="0.2">
      <c r="B332" s="70"/>
      <c r="C332" s="70"/>
      <c r="D332" s="70"/>
      <c r="E332" s="70"/>
    </row>
    <row r="333" spans="2:5" ht="12.75" customHeight="1" x14ac:dyDescent="0.2">
      <c r="B333" s="70"/>
      <c r="C333" s="70"/>
      <c r="D333" s="70"/>
      <c r="E333" s="70"/>
    </row>
    <row r="334" spans="2:5" ht="12.75" customHeight="1" x14ac:dyDescent="0.2">
      <c r="B334" s="70"/>
      <c r="C334" s="70"/>
      <c r="D334" s="70"/>
      <c r="E334" s="70"/>
    </row>
    <row r="335" spans="2:5" ht="12.75" customHeight="1" x14ac:dyDescent="0.2">
      <c r="B335" s="70"/>
      <c r="C335" s="70"/>
      <c r="D335" s="70"/>
      <c r="E335" s="70"/>
    </row>
    <row r="336" spans="2:5" ht="12.75" customHeight="1" x14ac:dyDescent="0.2">
      <c r="B336" s="70"/>
      <c r="C336" s="70"/>
      <c r="D336" s="70"/>
      <c r="E336" s="70"/>
    </row>
    <row r="337" spans="2:5" ht="12.75" customHeight="1" x14ac:dyDescent="0.2">
      <c r="B337" s="70"/>
      <c r="C337" s="70"/>
      <c r="D337" s="70"/>
      <c r="E337" s="70"/>
    </row>
    <row r="338" spans="2:5" ht="12.75" customHeight="1" x14ac:dyDescent="0.2">
      <c r="B338" s="70"/>
      <c r="C338" s="70"/>
      <c r="D338" s="70"/>
      <c r="E338" s="70"/>
    </row>
    <row r="339" spans="2:5" ht="12.75" customHeight="1" x14ac:dyDescent="0.2">
      <c r="B339" s="70"/>
      <c r="C339" s="70"/>
      <c r="D339" s="70"/>
      <c r="E339" s="70"/>
    </row>
    <row r="340" spans="2:5" ht="12.75" customHeight="1" x14ac:dyDescent="0.2">
      <c r="B340" s="70"/>
      <c r="C340" s="70"/>
      <c r="D340" s="70"/>
      <c r="E340" s="70"/>
    </row>
    <row r="341" spans="2:5" ht="12.75" customHeight="1" x14ac:dyDescent="0.2">
      <c r="B341" s="70"/>
      <c r="C341" s="70"/>
      <c r="D341" s="70"/>
      <c r="E341" s="70"/>
    </row>
    <row r="342" spans="2:5" ht="12.75" customHeight="1" x14ac:dyDescent="0.2">
      <c r="B342" s="70"/>
      <c r="C342" s="70"/>
      <c r="D342" s="70"/>
      <c r="E342" s="70"/>
    </row>
    <row r="343" spans="2:5" ht="12.75" customHeight="1" x14ac:dyDescent="0.2">
      <c r="B343" s="70"/>
      <c r="C343" s="70"/>
      <c r="D343" s="70"/>
      <c r="E343" s="70"/>
    </row>
    <row r="344" spans="2:5" ht="12.75" customHeight="1" x14ac:dyDescent="0.2">
      <c r="B344" s="70"/>
      <c r="C344" s="70"/>
      <c r="D344" s="70"/>
      <c r="E344" s="70"/>
    </row>
    <row r="345" spans="2:5" ht="12.75" customHeight="1" x14ac:dyDescent="0.2">
      <c r="B345" s="70"/>
      <c r="C345" s="70"/>
      <c r="D345" s="70"/>
      <c r="E345" s="70"/>
    </row>
    <row r="346" spans="2:5" ht="12.75" customHeight="1" x14ac:dyDescent="0.2">
      <c r="B346" s="70"/>
      <c r="C346" s="70"/>
      <c r="D346" s="70"/>
      <c r="E346" s="70"/>
    </row>
    <row r="347" spans="2:5" ht="12.75" customHeight="1" x14ac:dyDescent="0.2">
      <c r="B347" s="70"/>
      <c r="C347" s="70"/>
      <c r="D347" s="70"/>
      <c r="E347" s="70"/>
    </row>
    <row r="348" spans="2:5" ht="12.75" customHeight="1" x14ac:dyDescent="0.2">
      <c r="B348" s="70"/>
      <c r="C348" s="70"/>
      <c r="D348" s="70"/>
      <c r="E348" s="70"/>
    </row>
    <row r="349" spans="2:5" ht="12.75" customHeight="1" x14ac:dyDescent="0.2">
      <c r="B349" s="70"/>
      <c r="C349" s="70"/>
      <c r="D349" s="70"/>
      <c r="E349" s="70"/>
    </row>
    <row r="350" spans="2:5" ht="12.75" customHeight="1" x14ac:dyDescent="0.2">
      <c r="B350" s="70"/>
      <c r="C350" s="70"/>
      <c r="D350" s="70"/>
      <c r="E350" s="70"/>
    </row>
    <row r="351" spans="2:5" ht="12.75" customHeight="1" x14ac:dyDescent="0.2">
      <c r="B351" s="70"/>
      <c r="C351" s="70"/>
      <c r="D351" s="70"/>
      <c r="E351" s="70"/>
    </row>
    <row r="352" spans="2:5" ht="12.75" customHeight="1" x14ac:dyDescent="0.2">
      <c r="B352" s="70"/>
      <c r="C352" s="70"/>
      <c r="D352" s="70"/>
      <c r="E352" s="70"/>
    </row>
    <row r="353" spans="2:5" ht="12.75" customHeight="1" x14ac:dyDescent="0.2">
      <c r="B353" s="70"/>
      <c r="C353" s="70"/>
      <c r="D353" s="70"/>
      <c r="E353" s="70"/>
    </row>
    <row r="354" spans="2:5" ht="12.75" customHeight="1" x14ac:dyDescent="0.2">
      <c r="B354" s="70"/>
      <c r="C354" s="70"/>
      <c r="D354" s="70"/>
      <c r="E354" s="70"/>
    </row>
    <row r="355" spans="2:5" ht="12.75" customHeight="1" x14ac:dyDescent="0.2">
      <c r="B355" s="70"/>
      <c r="C355" s="70"/>
      <c r="D355" s="70"/>
      <c r="E355" s="70"/>
    </row>
    <row r="356" spans="2:5" ht="12.75" customHeight="1" x14ac:dyDescent="0.2">
      <c r="B356" s="70"/>
      <c r="C356" s="70"/>
      <c r="D356" s="70"/>
      <c r="E356" s="70"/>
    </row>
    <row r="357" spans="2:5" ht="12.75" customHeight="1" x14ac:dyDescent="0.2">
      <c r="B357" s="70"/>
      <c r="C357" s="70"/>
      <c r="D357" s="70"/>
      <c r="E357" s="70"/>
    </row>
    <row r="358" spans="2:5" ht="12.75" customHeight="1" x14ac:dyDescent="0.2">
      <c r="B358" s="70"/>
      <c r="C358" s="70"/>
      <c r="D358" s="70"/>
      <c r="E358" s="70"/>
    </row>
    <row r="359" spans="2:5" ht="12.75" customHeight="1" x14ac:dyDescent="0.2">
      <c r="B359" s="70"/>
      <c r="C359" s="70"/>
      <c r="D359" s="70"/>
      <c r="E359" s="70"/>
    </row>
    <row r="360" spans="2:5" ht="12.75" customHeight="1" x14ac:dyDescent="0.2">
      <c r="B360" s="70"/>
      <c r="C360" s="70"/>
      <c r="D360" s="70"/>
      <c r="E360" s="70"/>
    </row>
    <row r="361" spans="2:5" ht="12.75" customHeight="1" x14ac:dyDescent="0.2">
      <c r="B361" s="70"/>
      <c r="C361" s="70"/>
      <c r="D361" s="70"/>
      <c r="E361" s="70"/>
    </row>
    <row r="362" spans="2:5" ht="12.75" customHeight="1" x14ac:dyDescent="0.2">
      <c r="B362" s="70"/>
      <c r="C362" s="70"/>
      <c r="D362" s="70"/>
      <c r="E362" s="70"/>
    </row>
    <row r="363" spans="2:5" ht="12.75" customHeight="1" x14ac:dyDescent="0.2">
      <c r="B363" s="70"/>
      <c r="C363" s="70"/>
      <c r="D363" s="70"/>
      <c r="E363" s="70"/>
    </row>
    <row r="364" spans="2:5" ht="12.75" customHeight="1" x14ac:dyDescent="0.2">
      <c r="B364" s="70"/>
      <c r="C364" s="70"/>
      <c r="D364" s="70"/>
      <c r="E364" s="70"/>
    </row>
    <row r="365" spans="2:5" ht="12.75" customHeight="1" x14ac:dyDescent="0.2">
      <c r="B365" s="70"/>
      <c r="C365" s="70"/>
      <c r="D365" s="70"/>
      <c r="E365" s="70"/>
    </row>
    <row r="366" spans="2:5" ht="12.75" customHeight="1" x14ac:dyDescent="0.2">
      <c r="B366" s="70"/>
      <c r="C366" s="70"/>
      <c r="D366" s="70"/>
      <c r="E366" s="70"/>
    </row>
    <row r="367" spans="2:5" ht="12.75" customHeight="1" x14ac:dyDescent="0.2">
      <c r="B367" s="70"/>
      <c r="C367" s="70"/>
      <c r="D367" s="70"/>
      <c r="E367" s="70"/>
    </row>
    <row r="368" spans="2:5" ht="12.75" customHeight="1" x14ac:dyDescent="0.2">
      <c r="B368" s="70"/>
      <c r="C368" s="70"/>
      <c r="D368" s="70"/>
      <c r="E368" s="70"/>
    </row>
    <row r="369" spans="2:5" ht="12.75" customHeight="1" x14ac:dyDescent="0.2">
      <c r="B369" s="70"/>
      <c r="C369" s="70"/>
      <c r="D369" s="70"/>
      <c r="E369" s="70"/>
    </row>
    <row r="370" spans="2:5" ht="12.75" customHeight="1" x14ac:dyDescent="0.2">
      <c r="B370" s="70"/>
      <c r="C370" s="70"/>
      <c r="D370" s="70"/>
      <c r="E370" s="70"/>
    </row>
    <row r="371" spans="2:5" ht="12.75" customHeight="1" x14ac:dyDescent="0.2">
      <c r="B371" s="70"/>
      <c r="C371" s="70"/>
      <c r="D371" s="70"/>
      <c r="E371" s="70"/>
    </row>
    <row r="372" spans="2:5" ht="12.75" customHeight="1" x14ac:dyDescent="0.2">
      <c r="B372" s="70"/>
      <c r="C372" s="70"/>
      <c r="D372" s="70"/>
      <c r="E372" s="70"/>
    </row>
    <row r="373" spans="2:5" ht="12.75" customHeight="1" x14ac:dyDescent="0.2">
      <c r="B373" s="70"/>
      <c r="C373" s="70"/>
      <c r="D373" s="70"/>
      <c r="E373" s="70"/>
    </row>
    <row r="374" spans="2:5" ht="12.75" customHeight="1" x14ac:dyDescent="0.2">
      <c r="B374" s="70"/>
      <c r="C374" s="70"/>
      <c r="D374" s="70"/>
      <c r="E374" s="70"/>
    </row>
    <row r="375" spans="2:5" ht="12.75" customHeight="1" x14ac:dyDescent="0.2">
      <c r="B375" s="70"/>
      <c r="C375" s="70"/>
      <c r="D375" s="70"/>
      <c r="E375" s="70"/>
    </row>
    <row r="376" spans="2:5" ht="12.75" customHeight="1" x14ac:dyDescent="0.2">
      <c r="B376" s="70"/>
      <c r="C376" s="70"/>
      <c r="D376" s="70"/>
      <c r="E376" s="70"/>
    </row>
    <row r="377" spans="2:5" ht="12.75" customHeight="1" x14ac:dyDescent="0.2">
      <c r="B377" s="70"/>
      <c r="C377" s="70"/>
      <c r="D377" s="70"/>
      <c r="E377" s="70"/>
    </row>
    <row r="378" spans="2:5" ht="12.75" customHeight="1" x14ac:dyDescent="0.2">
      <c r="B378" s="70"/>
      <c r="C378" s="70"/>
      <c r="D378" s="70"/>
      <c r="E378" s="70"/>
    </row>
    <row r="379" spans="2:5" ht="12.75" customHeight="1" x14ac:dyDescent="0.2">
      <c r="B379" s="70"/>
      <c r="C379" s="70"/>
      <c r="D379" s="70"/>
      <c r="E379" s="70"/>
    </row>
    <row r="380" spans="2:5" ht="12.75" customHeight="1" x14ac:dyDescent="0.2">
      <c r="B380" s="70"/>
      <c r="C380" s="70"/>
      <c r="D380" s="70"/>
      <c r="E380" s="70"/>
    </row>
    <row r="381" spans="2:5" ht="12.75" customHeight="1" x14ac:dyDescent="0.2">
      <c r="B381" s="70"/>
      <c r="C381" s="70"/>
      <c r="D381" s="70"/>
      <c r="E381" s="70"/>
    </row>
    <row r="382" spans="2:5" ht="12.75" customHeight="1" x14ac:dyDescent="0.2">
      <c r="B382" s="70"/>
      <c r="C382" s="70"/>
      <c r="D382" s="70"/>
      <c r="E382" s="70"/>
    </row>
    <row r="383" spans="2:5" ht="12.75" customHeight="1" x14ac:dyDescent="0.2">
      <c r="B383" s="70"/>
      <c r="C383" s="70"/>
      <c r="D383" s="70"/>
      <c r="E383" s="70"/>
    </row>
    <row r="384" spans="2:5" ht="12.75" customHeight="1" x14ac:dyDescent="0.2">
      <c r="B384" s="70"/>
      <c r="C384" s="70"/>
      <c r="D384" s="70"/>
      <c r="E384" s="70"/>
    </row>
    <row r="385" spans="2:5" ht="12.75" customHeight="1" x14ac:dyDescent="0.2">
      <c r="B385" s="70"/>
      <c r="C385" s="70"/>
      <c r="D385" s="70"/>
      <c r="E385" s="70"/>
    </row>
    <row r="386" spans="2:5" ht="12.75" customHeight="1" x14ac:dyDescent="0.2">
      <c r="B386" s="70"/>
      <c r="C386" s="70"/>
      <c r="D386" s="70"/>
      <c r="E386" s="70"/>
    </row>
    <row r="387" spans="2:5" ht="12.75" customHeight="1" x14ac:dyDescent="0.2">
      <c r="B387" s="70"/>
      <c r="C387" s="70"/>
      <c r="D387" s="70"/>
      <c r="E387" s="70"/>
    </row>
    <row r="388" spans="2:5" ht="12.75" customHeight="1" x14ac:dyDescent="0.2">
      <c r="B388" s="70"/>
      <c r="C388" s="70"/>
      <c r="D388" s="70"/>
      <c r="E388" s="70"/>
    </row>
    <row r="389" spans="2:5" ht="12.75" customHeight="1" x14ac:dyDescent="0.2">
      <c r="B389" s="70"/>
      <c r="C389" s="70"/>
      <c r="D389" s="70"/>
      <c r="E389" s="70"/>
    </row>
    <row r="390" spans="2:5" ht="12.75" customHeight="1" x14ac:dyDescent="0.2">
      <c r="B390" s="70"/>
      <c r="C390" s="70"/>
      <c r="D390" s="70"/>
      <c r="E390" s="70"/>
    </row>
    <row r="391" spans="2:5" ht="12.75" customHeight="1" x14ac:dyDescent="0.2">
      <c r="B391" s="70"/>
      <c r="C391" s="70"/>
      <c r="D391" s="70"/>
      <c r="E391" s="70"/>
    </row>
    <row r="392" spans="2:5" ht="12.75" customHeight="1" x14ac:dyDescent="0.2">
      <c r="B392" s="70"/>
      <c r="C392" s="70"/>
      <c r="D392" s="70"/>
      <c r="E392" s="70"/>
    </row>
    <row r="393" spans="2:5" ht="12.75" customHeight="1" x14ac:dyDescent="0.2">
      <c r="B393" s="70"/>
      <c r="C393" s="70"/>
      <c r="D393" s="70"/>
      <c r="E393" s="70"/>
    </row>
    <row r="394" spans="2:5" ht="12.75" customHeight="1" x14ac:dyDescent="0.2">
      <c r="B394" s="70"/>
      <c r="C394" s="70"/>
      <c r="D394" s="70"/>
      <c r="E394" s="70"/>
    </row>
    <row r="395" spans="2:5" ht="12.75" customHeight="1" x14ac:dyDescent="0.2">
      <c r="B395" s="70"/>
      <c r="C395" s="70"/>
      <c r="D395" s="70"/>
      <c r="E395" s="70"/>
    </row>
    <row r="396" spans="2:5" ht="12.75" customHeight="1" x14ac:dyDescent="0.2">
      <c r="B396" s="70"/>
      <c r="C396" s="70"/>
      <c r="D396" s="70"/>
      <c r="E396" s="70"/>
    </row>
    <row r="397" spans="2:5" ht="12.75" customHeight="1" x14ac:dyDescent="0.2">
      <c r="B397" s="70"/>
      <c r="C397" s="70"/>
      <c r="D397" s="70"/>
      <c r="E397" s="70"/>
    </row>
    <row r="398" spans="2:5" ht="12.75" customHeight="1" x14ac:dyDescent="0.2">
      <c r="B398" s="70"/>
      <c r="C398" s="70"/>
      <c r="D398" s="70"/>
      <c r="E398" s="70"/>
    </row>
    <row r="399" spans="2:5" ht="12.75" customHeight="1" x14ac:dyDescent="0.2">
      <c r="B399" s="70"/>
      <c r="C399" s="70"/>
      <c r="D399" s="70"/>
      <c r="E399" s="70"/>
    </row>
    <row r="400" spans="2:5" ht="12.75" customHeight="1" x14ac:dyDescent="0.2">
      <c r="B400" s="70"/>
      <c r="C400" s="70"/>
      <c r="D400" s="70"/>
      <c r="E400" s="70"/>
    </row>
    <row r="401" spans="2:5" ht="12.75" customHeight="1" x14ac:dyDescent="0.2">
      <c r="B401" s="70"/>
      <c r="C401" s="70"/>
      <c r="D401" s="70"/>
      <c r="E401" s="70"/>
    </row>
    <row r="402" spans="2:5" ht="12.75" customHeight="1" x14ac:dyDescent="0.2">
      <c r="B402" s="70"/>
      <c r="C402" s="70"/>
      <c r="D402" s="70"/>
      <c r="E402" s="70"/>
    </row>
    <row r="403" spans="2:5" ht="12.75" customHeight="1" x14ac:dyDescent="0.2">
      <c r="B403" s="70"/>
      <c r="C403" s="70"/>
      <c r="D403" s="70"/>
      <c r="E403" s="70"/>
    </row>
    <row r="404" spans="2:5" ht="12.75" customHeight="1" x14ac:dyDescent="0.2">
      <c r="B404" s="70"/>
      <c r="C404" s="70"/>
      <c r="D404" s="70"/>
      <c r="E404" s="70"/>
    </row>
    <row r="405" spans="2:5" ht="12.75" customHeight="1" x14ac:dyDescent="0.2">
      <c r="B405" s="70"/>
      <c r="C405" s="70"/>
      <c r="D405" s="70"/>
      <c r="E405" s="70"/>
    </row>
    <row r="406" spans="2:5" ht="12.75" customHeight="1" x14ac:dyDescent="0.2">
      <c r="B406" s="70"/>
      <c r="C406" s="70"/>
      <c r="D406" s="70"/>
      <c r="E406" s="70"/>
    </row>
    <row r="407" spans="2:5" ht="12.75" customHeight="1" x14ac:dyDescent="0.2">
      <c r="B407" s="70"/>
      <c r="C407" s="70"/>
      <c r="D407" s="70"/>
      <c r="E407" s="70"/>
    </row>
    <row r="408" spans="2:5" ht="12.75" customHeight="1" x14ac:dyDescent="0.2">
      <c r="B408" s="70"/>
      <c r="C408" s="70"/>
      <c r="D408" s="70"/>
      <c r="E408" s="70"/>
    </row>
    <row r="409" spans="2:5" ht="12.75" customHeight="1" x14ac:dyDescent="0.2">
      <c r="B409" s="70"/>
      <c r="C409" s="70"/>
      <c r="D409" s="70"/>
      <c r="E409" s="70"/>
    </row>
    <row r="410" spans="2:5" ht="12.75" customHeight="1" x14ac:dyDescent="0.2">
      <c r="B410" s="70"/>
      <c r="C410" s="70"/>
      <c r="D410" s="70"/>
      <c r="E410" s="70"/>
    </row>
    <row r="411" spans="2:5" ht="12.75" customHeight="1" x14ac:dyDescent="0.2">
      <c r="B411" s="70"/>
      <c r="C411" s="70"/>
      <c r="D411" s="70"/>
      <c r="E411" s="70"/>
    </row>
    <row r="412" spans="2:5" ht="12.75" customHeight="1" x14ac:dyDescent="0.2">
      <c r="B412" s="70"/>
      <c r="C412" s="70"/>
      <c r="D412" s="70"/>
      <c r="E412" s="70"/>
    </row>
    <row r="413" spans="2:5" ht="12.75" customHeight="1" x14ac:dyDescent="0.2">
      <c r="B413" s="70"/>
      <c r="C413" s="70"/>
      <c r="D413" s="70"/>
      <c r="E413" s="70"/>
    </row>
    <row r="414" spans="2:5" ht="12.75" customHeight="1" x14ac:dyDescent="0.2">
      <c r="B414" s="70"/>
      <c r="C414" s="70"/>
      <c r="D414" s="70"/>
      <c r="E414" s="70"/>
    </row>
    <row r="415" spans="2:5" ht="12.75" customHeight="1" x14ac:dyDescent="0.2">
      <c r="B415" s="70"/>
      <c r="C415" s="70"/>
      <c r="D415" s="70"/>
      <c r="E415" s="70"/>
    </row>
    <row r="416" spans="2:5" ht="12.75" customHeight="1" x14ac:dyDescent="0.2">
      <c r="B416" s="70"/>
      <c r="C416" s="70"/>
      <c r="D416" s="70"/>
      <c r="E416" s="70"/>
    </row>
    <row r="417" spans="2:5" ht="12.75" customHeight="1" x14ac:dyDescent="0.2">
      <c r="B417" s="70"/>
      <c r="C417" s="70"/>
      <c r="D417" s="70"/>
      <c r="E417" s="70"/>
    </row>
    <row r="418" spans="2:5" ht="12.75" customHeight="1" x14ac:dyDescent="0.2">
      <c r="B418" s="70"/>
      <c r="C418" s="70"/>
      <c r="D418" s="70"/>
      <c r="E418" s="70"/>
    </row>
    <row r="419" spans="2:5" ht="12.75" customHeight="1" x14ac:dyDescent="0.2">
      <c r="B419" s="70"/>
      <c r="C419" s="70"/>
      <c r="D419" s="70"/>
      <c r="E419" s="70"/>
    </row>
    <row r="420" spans="2:5" ht="12.75" customHeight="1" x14ac:dyDescent="0.2">
      <c r="B420" s="70"/>
      <c r="C420" s="70"/>
      <c r="D420" s="70"/>
      <c r="E420" s="70"/>
    </row>
    <row r="421" spans="2:5" ht="12.75" customHeight="1" x14ac:dyDescent="0.2">
      <c r="B421" s="70"/>
      <c r="C421" s="70"/>
      <c r="D421" s="70"/>
      <c r="E421" s="70"/>
    </row>
    <row r="422" spans="2:5" ht="12.75" customHeight="1" x14ac:dyDescent="0.2">
      <c r="B422" s="70"/>
      <c r="C422" s="70"/>
      <c r="D422" s="70"/>
      <c r="E422" s="70"/>
    </row>
    <row r="423" spans="2:5" ht="12.75" customHeight="1" x14ac:dyDescent="0.2">
      <c r="B423" s="70"/>
      <c r="C423" s="70"/>
      <c r="D423" s="70"/>
      <c r="E423" s="70"/>
    </row>
    <row r="424" spans="2:5" ht="12.75" customHeight="1" x14ac:dyDescent="0.2">
      <c r="B424" s="70"/>
      <c r="C424" s="70"/>
      <c r="D424" s="70"/>
      <c r="E424" s="70"/>
    </row>
    <row r="425" spans="2:5" ht="12.75" customHeight="1" x14ac:dyDescent="0.2">
      <c r="B425" s="70"/>
      <c r="C425" s="70"/>
      <c r="D425" s="70"/>
      <c r="E425" s="70"/>
    </row>
    <row r="426" spans="2:5" ht="12.75" customHeight="1" x14ac:dyDescent="0.2">
      <c r="B426" s="70"/>
      <c r="C426" s="70"/>
      <c r="D426" s="70"/>
      <c r="E426" s="70"/>
    </row>
    <row r="427" spans="2:5" ht="12.75" customHeight="1" x14ac:dyDescent="0.2">
      <c r="B427" s="70"/>
      <c r="C427" s="70"/>
      <c r="D427" s="70"/>
      <c r="E427" s="70"/>
    </row>
    <row r="428" spans="2:5" ht="12.75" customHeight="1" x14ac:dyDescent="0.2">
      <c r="B428" s="70"/>
      <c r="C428" s="70"/>
      <c r="D428" s="70"/>
      <c r="E428" s="70"/>
    </row>
    <row r="429" spans="2:5" ht="12.75" customHeight="1" x14ac:dyDescent="0.2">
      <c r="B429" s="70"/>
      <c r="C429" s="70"/>
      <c r="D429" s="70"/>
      <c r="E429" s="70"/>
    </row>
    <row r="430" spans="2:5" ht="12.75" customHeight="1" x14ac:dyDescent="0.2">
      <c r="B430" s="70"/>
      <c r="C430" s="70"/>
      <c r="D430" s="70"/>
      <c r="E430" s="70"/>
    </row>
    <row r="431" spans="2:5" ht="12.75" customHeight="1" x14ac:dyDescent="0.2">
      <c r="B431" s="70"/>
      <c r="C431" s="70"/>
      <c r="D431" s="70"/>
      <c r="E431" s="70"/>
    </row>
    <row r="432" spans="2:5" ht="12.75" customHeight="1" x14ac:dyDescent="0.2">
      <c r="B432" s="70"/>
      <c r="C432" s="70"/>
      <c r="D432" s="70"/>
      <c r="E432" s="70"/>
    </row>
    <row r="433" spans="2:5" ht="12.75" customHeight="1" x14ac:dyDescent="0.2">
      <c r="B433" s="70"/>
      <c r="C433" s="70"/>
      <c r="D433" s="70"/>
      <c r="E433" s="70"/>
    </row>
    <row r="434" spans="2:5" ht="12.75" customHeight="1" x14ac:dyDescent="0.2">
      <c r="B434" s="70"/>
      <c r="C434" s="70"/>
      <c r="D434" s="70"/>
      <c r="E434" s="70"/>
    </row>
    <row r="435" spans="2:5" ht="12.75" customHeight="1" x14ac:dyDescent="0.2">
      <c r="B435" s="70"/>
      <c r="C435" s="70"/>
      <c r="D435" s="70"/>
      <c r="E435" s="70"/>
    </row>
    <row r="436" spans="2:5" ht="12.75" customHeight="1" x14ac:dyDescent="0.2">
      <c r="B436" s="70"/>
      <c r="C436" s="70"/>
      <c r="D436" s="70"/>
      <c r="E436" s="70"/>
    </row>
    <row r="437" spans="2:5" ht="12.75" customHeight="1" x14ac:dyDescent="0.2">
      <c r="B437" s="70"/>
      <c r="C437" s="70"/>
      <c r="D437" s="70"/>
      <c r="E437" s="70"/>
    </row>
    <row r="438" spans="2:5" ht="12.75" customHeight="1" x14ac:dyDescent="0.2">
      <c r="B438" s="70"/>
      <c r="C438" s="70"/>
      <c r="D438" s="70"/>
      <c r="E438" s="70"/>
    </row>
    <row r="439" spans="2:5" ht="12.75" customHeight="1" x14ac:dyDescent="0.2">
      <c r="B439" s="70"/>
      <c r="C439" s="70"/>
      <c r="D439" s="70"/>
      <c r="E439" s="70"/>
    </row>
    <row r="440" spans="2:5" ht="12.75" customHeight="1" x14ac:dyDescent="0.2">
      <c r="B440" s="70"/>
      <c r="C440" s="70"/>
      <c r="D440" s="70"/>
      <c r="E440" s="70"/>
    </row>
    <row r="441" spans="2:5" ht="12.75" customHeight="1" x14ac:dyDescent="0.2">
      <c r="B441" s="70"/>
      <c r="C441" s="70"/>
      <c r="D441" s="70"/>
      <c r="E441" s="70"/>
    </row>
    <row r="442" spans="2:5" ht="12.75" customHeight="1" x14ac:dyDescent="0.2">
      <c r="B442" s="70"/>
      <c r="C442" s="70"/>
      <c r="D442" s="70"/>
      <c r="E442" s="70"/>
    </row>
    <row r="443" spans="2:5" ht="12.75" customHeight="1" x14ac:dyDescent="0.2">
      <c r="B443" s="70"/>
      <c r="C443" s="70"/>
      <c r="D443" s="70"/>
      <c r="E443" s="70"/>
    </row>
    <row r="444" spans="2:5" ht="12.75" customHeight="1" x14ac:dyDescent="0.2">
      <c r="B444" s="70"/>
      <c r="C444" s="70"/>
      <c r="D444" s="70"/>
      <c r="E444" s="70"/>
    </row>
    <row r="445" spans="2:5" ht="12.75" customHeight="1" x14ac:dyDescent="0.2">
      <c r="B445" s="70"/>
      <c r="C445" s="70"/>
      <c r="D445" s="70"/>
      <c r="E445" s="70"/>
    </row>
    <row r="446" spans="2:5" ht="12.75" customHeight="1" x14ac:dyDescent="0.2">
      <c r="B446" s="70"/>
      <c r="C446" s="70"/>
      <c r="D446" s="70"/>
      <c r="E446" s="70"/>
    </row>
    <row r="447" spans="2:5" ht="12.75" customHeight="1" x14ac:dyDescent="0.2">
      <c r="B447" s="70"/>
      <c r="C447" s="70"/>
      <c r="D447" s="70"/>
      <c r="E447" s="70"/>
    </row>
    <row r="448" spans="2:5" ht="12.75" customHeight="1" x14ac:dyDescent="0.2">
      <c r="B448" s="70"/>
      <c r="C448" s="70"/>
      <c r="D448" s="70"/>
      <c r="E448" s="70"/>
    </row>
    <row r="449" spans="2:5" ht="12.75" customHeight="1" x14ac:dyDescent="0.2">
      <c r="B449" s="70"/>
      <c r="C449" s="70"/>
      <c r="D449" s="70"/>
      <c r="E449" s="70"/>
    </row>
    <row r="450" spans="2:5" ht="12.75" customHeight="1" x14ac:dyDescent="0.2">
      <c r="B450" s="70"/>
      <c r="C450" s="70"/>
      <c r="D450" s="70"/>
      <c r="E450" s="70"/>
    </row>
    <row r="451" spans="2:5" ht="12.75" customHeight="1" x14ac:dyDescent="0.2">
      <c r="B451" s="70"/>
      <c r="C451" s="70"/>
      <c r="D451" s="70"/>
      <c r="E451" s="70"/>
    </row>
    <row r="452" spans="2:5" ht="12.75" customHeight="1" x14ac:dyDescent="0.2">
      <c r="B452" s="70"/>
      <c r="C452" s="70"/>
      <c r="D452" s="70"/>
      <c r="E452" s="70"/>
    </row>
    <row r="453" spans="2:5" ht="12.75" customHeight="1" x14ac:dyDescent="0.2">
      <c r="B453" s="70"/>
      <c r="C453" s="70"/>
      <c r="D453" s="70"/>
      <c r="E453" s="70"/>
    </row>
    <row r="454" spans="2:5" ht="12.75" customHeight="1" x14ac:dyDescent="0.2">
      <c r="B454" s="70"/>
      <c r="C454" s="70"/>
      <c r="D454" s="70"/>
      <c r="E454" s="70"/>
    </row>
    <row r="455" spans="2:5" ht="12.75" customHeight="1" x14ac:dyDescent="0.2">
      <c r="B455" s="70"/>
      <c r="C455" s="70"/>
      <c r="D455" s="70"/>
      <c r="E455" s="70"/>
    </row>
    <row r="456" spans="2:5" ht="12.75" customHeight="1" x14ac:dyDescent="0.2">
      <c r="B456" s="70"/>
      <c r="C456" s="70"/>
      <c r="D456" s="70"/>
      <c r="E456" s="70"/>
    </row>
    <row r="457" spans="2:5" ht="12.75" customHeight="1" x14ac:dyDescent="0.2">
      <c r="B457" s="70"/>
      <c r="C457" s="70"/>
      <c r="D457" s="70"/>
      <c r="E457" s="70"/>
    </row>
    <row r="458" spans="2:5" ht="12.75" customHeight="1" x14ac:dyDescent="0.2">
      <c r="B458" s="70"/>
      <c r="C458" s="70"/>
      <c r="D458" s="70"/>
      <c r="E458" s="70"/>
    </row>
    <row r="459" spans="2:5" ht="12.75" customHeight="1" x14ac:dyDescent="0.2">
      <c r="B459" s="70"/>
      <c r="C459" s="70"/>
      <c r="D459" s="70"/>
      <c r="E459" s="70"/>
    </row>
    <row r="460" spans="2:5" ht="12.75" customHeight="1" x14ac:dyDescent="0.2">
      <c r="B460" s="70"/>
      <c r="C460" s="70"/>
      <c r="D460" s="70"/>
      <c r="E460" s="70"/>
    </row>
    <row r="461" spans="2:5" ht="12.75" customHeight="1" x14ac:dyDescent="0.2">
      <c r="B461" s="70"/>
      <c r="C461" s="70"/>
      <c r="D461" s="70"/>
      <c r="E461" s="70"/>
    </row>
    <row r="462" spans="2:5" ht="12.75" customHeight="1" x14ac:dyDescent="0.2">
      <c r="B462" s="70"/>
      <c r="C462" s="70"/>
      <c r="D462" s="70"/>
      <c r="E462" s="70"/>
    </row>
    <row r="463" spans="2:5" ht="12.75" customHeight="1" x14ac:dyDescent="0.2">
      <c r="B463" s="70"/>
      <c r="C463" s="70"/>
      <c r="D463" s="70"/>
      <c r="E463" s="70"/>
    </row>
    <row r="464" spans="2:5" ht="12.75" customHeight="1" x14ac:dyDescent="0.2">
      <c r="B464" s="70"/>
      <c r="C464" s="70"/>
      <c r="D464" s="70"/>
      <c r="E464" s="70"/>
    </row>
    <row r="465" spans="2:5" ht="12.75" customHeight="1" x14ac:dyDescent="0.2">
      <c r="B465" s="70"/>
      <c r="C465" s="70"/>
      <c r="D465" s="70"/>
      <c r="E465" s="70"/>
    </row>
    <row r="466" spans="2:5" ht="12.75" customHeight="1" x14ac:dyDescent="0.2">
      <c r="B466" s="70"/>
      <c r="C466" s="70"/>
      <c r="D466" s="70"/>
      <c r="E466" s="70"/>
    </row>
    <row r="467" spans="2:5" ht="12.75" customHeight="1" x14ac:dyDescent="0.2">
      <c r="B467" s="70"/>
      <c r="C467" s="70"/>
      <c r="D467" s="70"/>
      <c r="E467" s="70"/>
    </row>
    <row r="468" spans="2:5" ht="12.75" customHeight="1" x14ac:dyDescent="0.2">
      <c r="B468" s="70"/>
      <c r="C468" s="70"/>
      <c r="D468" s="70"/>
      <c r="E468" s="70"/>
    </row>
    <row r="469" spans="2:5" ht="12.75" customHeight="1" x14ac:dyDescent="0.2">
      <c r="B469" s="70"/>
      <c r="C469" s="70"/>
      <c r="D469" s="70"/>
      <c r="E469" s="70"/>
    </row>
    <row r="470" spans="2:5" ht="12.75" customHeight="1" x14ac:dyDescent="0.2">
      <c r="B470" s="70"/>
      <c r="C470" s="70"/>
      <c r="D470" s="70"/>
      <c r="E470" s="70"/>
    </row>
    <row r="471" spans="2:5" ht="12.75" customHeight="1" x14ac:dyDescent="0.2">
      <c r="B471" s="70"/>
      <c r="C471" s="70"/>
      <c r="D471" s="70"/>
      <c r="E471" s="70"/>
    </row>
    <row r="472" spans="2:5" ht="12.75" customHeight="1" x14ac:dyDescent="0.2">
      <c r="B472" s="70"/>
      <c r="C472" s="70"/>
      <c r="D472" s="70"/>
      <c r="E472" s="70"/>
    </row>
    <row r="473" spans="2:5" ht="12.75" customHeight="1" x14ac:dyDescent="0.2">
      <c r="B473" s="70"/>
      <c r="C473" s="70"/>
      <c r="D473" s="70"/>
      <c r="E473" s="70"/>
    </row>
    <row r="474" spans="2:5" ht="12.75" customHeight="1" x14ac:dyDescent="0.2">
      <c r="B474" s="70"/>
      <c r="C474" s="70"/>
      <c r="D474" s="70"/>
      <c r="E474" s="70"/>
    </row>
    <row r="475" spans="2:5" ht="12.75" customHeight="1" x14ac:dyDescent="0.2">
      <c r="B475" s="70"/>
      <c r="C475" s="70"/>
      <c r="D475" s="70"/>
      <c r="E475" s="70"/>
    </row>
    <row r="476" spans="2:5" ht="12.75" customHeight="1" x14ac:dyDescent="0.2">
      <c r="B476" s="70"/>
      <c r="C476" s="70"/>
      <c r="D476" s="70"/>
      <c r="E476" s="70"/>
    </row>
    <row r="477" spans="2:5" ht="12.75" customHeight="1" x14ac:dyDescent="0.2">
      <c r="B477" s="70"/>
      <c r="C477" s="70"/>
      <c r="D477" s="70"/>
      <c r="E477" s="70"/>
    </row>
    <row r="478" spans="2:5" ht="12.75" customHeight="1" x14ac:dyDescent="0.2">
      <c r="B478" s="70"/>
      <c r="C478" s="70"/>
      <c r="D478" s="70"/>
      <c r="E478" s="70"/>
    </row>
    <row r="479" spans="2:5" ht="12.75" customHeight="1" x14ac:dyDescent="0.2">
      <c r="B479" s="70"/>
      <c r="C479" s="70"/>
      <c r="D479" s="70"/>
      <c r="E479" s="70"/>
    </row>
    <row r="480" spans="2:5" ht="12.75" customHeight="1" x14ac:dyDescent="0.2">
      <c r="B480" s="70"/>
      <c r="C480" s="70"/>
      <c r="D480" s="70"/>
      <c r="E480" s="70"/>
    </row>
    <row r="481" spans="2:5" ht="12.75" customHeight="1" x14ac:dyDescent="0.2">
      <c r="B481" s="70"/>
      <c r="C481" s="70"/>
      <c r="D481" s="70"/>
      <c r="E481" s="70"/>
    </row>
    <row r="482" spans="2:5" ht="12.75" customHeight="1" x14ac:dyDescent="0.2">
      <c r="B482" s="70"/>
      <c r="C482" s="70"/>
      <c r="D482" s="70"/>
      <c r="E482" s="70"/>
    </row>
    <row r="483" spans="2:5" ht="12.75" customHeight="1" x14ac:dyDescent="0.2">
      <c r="B483" s="70"/>
      <c r="C483" s="70"/>
      <c r="D483" s="70"/>
      <c r="E483" s="70"/>
    </row>
    <row r="484" spans="2:5" ht="12.75" customHeight="1" x14ac:dyDescent="0.2">
      <c r="B484" s="70"/>
      <c r="C484" s="70"/>
      <c r="D484" s="70"/>
      <c r="E484" s="70"/>
    </row>
    <row r="485" spans="2:5" ht="12.75" customHeight="1" x14ac:dyDescent="0.2">
      <c r="B485" s="70"/>
      <c r="C485" s="70"/>
      <c r="D485" s="70"/>
      <c r="E485" s="70"/>
    </row>
    <row r="486" spans="2:5" ht="12.75" customHeight="1" x14ac:dyDescent="0.2">
      <c r="B486" s="70"/>
      <c r="C486" s="70"/>
      <c r="D486" s="70"/>
      <c r="E486" s="70"/>
    </row>
    <row r="487" spans="2:5" ht="12.75" customHeight="1" x14ac:dyDescent="0.2">
      <c r="B487" s="70"/>
      <c r="C487" s="70"/>
      <c r="D487" s="70"/>
      <c r="E487" s="70"/>
    </row>
    <row r="488" spans="2:5" ht="12.75" customHeight="1" x14ac:dyDescent="0.2">
      <c r="B488" s="70"/>
      <c r="C488" s="70"/>
      <c r="D488" s="70"/>
      <c r="E488" s="70"/>
    </row>
    <row r="489" spans="2:5" ht="12.75" customHeight="1" x14ac:dyDescent="0.2">
      <c r="B489" s="70"/>
      <c r="C489" s="70"/>
      <c r="D489" s="70"/>
      <c r="E489" s="70"/>
    </row>
    <row r="490" spans="2:5" ht="12.75" customHeight="1" x14ac:dyDescent="0.2">
      <c r="B490" s="70"/>
      <c r="C490" s="70"/>
      <c r="D490" s="70"/>
      <c r="E490" s="70"/>
    </row>
    <row r="491" spans="2:5" ht="12.75" customHeight="1" x14ac:dyDescent="0.2">
      <c r="B491" s="70"/>
      <c r="C491" s="70"/>
      <c r="D491" s="70"/>
      <c r="E491" s="70"/>
    </row>
    <row r="492" spans="2:5" ht="12.75" customHeight="1" x14ac:dyDescent="0.2">
      <c r="B492" s="70"/>
      <c r="C492" s="70"/>
      <c r="D492" s="70"/>
      <c r="E492" s="70"/>
    </row>
    <row r="493" spans="2:5" ht="12.75" customHeight="1" x14ac:dyDescent="0.2">
      <c r="B493" s="70"/>
      <c r="C493" s="70"/>
      <c r="D493" s="70"/>
      <c r="E493" s="70"/>
    </row>
    <row r="494" spans="2:5" ht="12.75" customHeight="1" x14ac:dyDescent="0.2">
      <c r="B494" s="70"/>
      <c r="C494" s="70"/>
      <c r="D494" s="70"/>
      <c r="E494" s="70"/>
    </row>
    <row r="495" spans="2:5" ht="12.75" customHeight="1" x14ac:dyDescent="0.2">
      <c r="B495" s="70"/>
      <c r="C495" s="70"/>
      <c r="D495" s="70"/>
      <c r="E495" s="70"/>
    </row>
    <row r="496" spans="2:5" ht="12.75" customHeight="1" x14ac:dyDescent="0.2">
      <c r="B496" s="70"/>
      <c r="C496" s="70"/>
      <c r="D496" s="70"/>
      <c r="E496" s="70"/>
    </row>
    <row r="497" spans="2:5" ht="12.75" customHeight="1" x14ac:dyDescent="0.2">
      <c r="B497" s="70"/>
      <c r="C497" s="70"/>
      <c r="D497" s="70"/>
      <c r="E497" s="70"/>
    </row>
    <row r="498" spans="2:5" ht="12.75" customHeight="1" x14ac:dyDescent="0.2">
      <c r="B498" s="70"/>
      <c r="C498" s="70"/>
      <c r="D498" s="70"/>
      <c r="E498" s="70"/>
    </row>
    <row r="499" spans="2:5" ht="12.75" customHeight="1" x14ac:dyDescent="0.2">
      <c r="B499" s="70"/>
      <c r="C499" s="70"/>
      <c r="D499" s="70"/>
      <c r="E499" s="70"/>
    </row>
    <row r="500" spans="2:5" ht="12.75" customHeight="1" x14ac:dyDescent="0.2">
      <c r="B500" s="70"/>
      <c r="C500" s="70"/>
      <c r="D500" s="70"/>
      <c r="E500" s="70"/>
    </row>
    <row r="501" spans="2:5" ht="12.75" customHeight="1" x14ac:dyDescent="0.2">
      <c r="B501" s="70"/>
      <c r="C501" s="70"/>
      <c r="D501" s="70"/>
      <c r="E501" s="70"/>
    </row>
    <row r="502" spans="2:5" ht="12.75" customHeight="1" x14ac:dyDescent="0.2">
      <c r="B502" s="70"/>
      <c r="C502" s="70"/>
      <c r="D502" s="70"/>
      <c r="E502" s="70"/>
    </row>
    <row r="503" spans="2:5" ht="12.75" customHeight="1" x14ac:dyDescent="0.2">
      <c r="B503" s="70"/>
      <c r="C503" s="70"/>
      <c r="D503" s="70"/>
      <c r="E503" s="70"/>
    </row>
    <row r="504" spans="2:5" ht="12.75" customHeight="1" x14ac:dyDescent="0.2">
      <c r="B504" s="70"/>
      <c r="C504" s="70"/>
      <c r="D504" s="70"/>
      <c r="E504" s="70"/>
    </row>
    <row r="505" spans="2:5" ht="12.75" customHeight="1" x14ac:dyDescent="0.2">
      <c r="B505" s="70"/>
      <c r="C505" s="70"/>
      <c r="D505" s="70"/>
      <c r="E505" s="70"/>
    </row>
    <row r="506" spans="2:5" ht="12.75" customHeight="1" x14ac:dyDescent="0.2">
      <c r="B506" s="70"/>
      <c r="C506" s="70"/>
      <c r="D506" s="70"/>
      <c r="E506" s="70"/>
    </row>
    <row r="507" spans="2:5" ht="12.75" customHeight="1" x14ac:dyDescent="0.2">
      <c r="B507" s="70"/>
      <c r="C507" s="70"/>
      <c r="D507" s="70"/>
      <c r="E507" s="70"/>
    </row>
    <row r="508" spans="2:5" ht="12.75" customHeight="1" x14ac:dyDescent="0.2">
      <c r="B508" s="70"/>
      <c r="C508" s="70"/>
      <c r="D508" s="70"/>
      <c r="E508" s="70"/>
    </row>
    <row r="509" spans="2:5" ht="12.75" customHeight="1" x14ac:dyDescent="0.2">
      <c r="B509" s="70"/>
      <c r="C509" s="70"/>
      <c r="D509" s="70"/>
      <c r="E509" s="70"/>
    </row>
    <row r="510" spans="2:5" ht="12.75" customHeight="1" x14ac:dyDescent="0.2">
      <c r="B510" s="70"/>
      <c r="C510" s="70"/>
      <c r="D510" s="70"/>
      <c r="E510" s="70"/>
    </row>
    <row r="511" spans="2:5" ht="12.75" customHeight="1" x14ac:dyDescent="0.2">
      <c r="B511" s="70"/>
      <c r="C511" s="70"/>
      <c r="D511" s="70"/>
      <c r="E511" s="70"/>
    </row>
    <row r="512" spans="2:5" ht="12.75" customHeight="1" x14ac:dyDescent="0.2">
      <c r="B512" s="70"/>
      <c r="C512" s="70"/>
      <c r="D512" s="70"/>
      <c r="E512" s="70"/>
    </row>
    <row r="513" spans="2:5" ht="12.75" customHeight="1" x14ac:dyDescent="0.2">
      <c r="B513" s="70"/>
      <c r="C513" s="70"/>
      <c r="D513" s="70"/>
      <c r="E513" s="70"/>
    </row>
    <row r="514" spans="2:5" ht="12.75" customHeight="1" x14ac:dyDescent="0.2">
      <c r="B514" s="70"/>
      <c r="C514" s="70"/>
      <c r="D514" s="70"/>
      <c r="E514" s="70"/>
    </row>
    <row r="515" spans="2:5" ht="12.75" customHeight="1" x14ac:dyDescent="0.2">
      <c r="B515" s="70"/>
      <c r="C515" s="70"/>
      <c r="D515" s="70"/>
      <c r="E515" s="70"/>
    </row>
    <row r="516" spans="2:5" ht="12.75" customHeight="1" x14ac:dyDescent="0.2">
      <c r="B516" s="70"/>
      <c r="C516" s="70"/>
      <c r="D516" s="70"/>
      <c r="E516" s="70"/>
    </row>
    <row r="517" spans="2:5" ht="12.75" customHeight="1" x14ac:dyDescent="0.2">
      <c r="B517" s="70"/>
      <c r="C517" s="70"/>
      <c r="D517" s="70"/>
      <c r="E517" s="70"/>
    </row>
    <row r="518" spans="2:5" ht="12.75" customHeight="1" x14ac:dyDescent="0.2">
      <c r="B518" s="70"/>
      <c r="C518" s="70"/>
      <c r="D518" s="70"/>
      <c r="E518" s="70"/>
    </row>
    <row r="519" spans="2:5" ht="12.75" customHeight="1" x14ac:dyDescent="0.2">
      <c r="B519" s="70"/>
      <c r="C519" s="70"/>
      <c r="D519" s="70"/>
      <c r="E519" s="70"/>
    </row>
    <row r="520" spans="2:5" ht="12.75" customHeight="1" x14ac:dyDescent="0.2">
      <c r="B520" s="70"/>
      <c r="C520" s="70"/>
      <c r="D520" s="70"/>
      <c r="E520" s="70"/>
    </row>
    <row r="521" spans="2:5" ht="12.75" customHeight="1" x14ac:dyDescent="0.2">
      <c r="B521" s="70"/>
      <c r="C521" s="70"/>
      <c r="D521" s="70"/>
      <c r="E521" s="70"/>
    </row>
    <row r="522" spans="2:5" ht="12.75" customHeight="1" x14ac:dyDescent="0.2">
      <c r="B522" s="70"/>
      <c r="C522" s="70"/>
      <c r="D522" s="70"/>
      <c r="E522" s="70"/>
    </row>
    <row r="523" spans="2:5" ht="12.75" customHeight="1" x14ac:dyDescent="0.2">
      <c r="B523" s="70"/>
      <c r="C523" s="70"/>
      <c r="D523" s="70"/>
      <c r="E523" s="70"/>
    </row>
    <row r="524" spans="2:5" ht="12.75" customHeight="1" x14ac:dyDescent="0.2">
      <c r="B524" s="70"/>
      <c r="C524" s="70"/>
      <c r="D524" s="70"/>
      <c r="E524" s="70"/>
    </row>
    <row r="525" spans="2:5" ht="12.75" customHeight="1" x14ac:dyDescent="0.2">
      <c r="B525" s="70"/>
      <c r="C525" s="70"/>
      <c r="D525" s="70"/>
      <c r="E525" s="70"/>
    </row>
    <row r="526" spans="2:5" ht="12.75" customHeight="1" x14ac:dyDescent="0.2">
      <c r="B526" s="70"/>
      <c r="C526" s="70"/>
      <c r="D526" s="70"/>
      <c r="E526" s="70"/>
    </row>
    <row r="527" spans="2:5" ht="12.75" customHeight="1" x14ac:dyDescent="0.2">
      <c r="B527" s="70"/>
      <c r="C527" s="70"/>
      <c r="D527" s="70"/>
      <c r="E527" s="70"/>
    </row>
    <row r="528" spans="2:5" ht="12.75" customHeight="1" x14ac:dyDescent="0.2">
      <c r="B528" s="70"/>
      <c r="C528" s="70"/>
      <c r="D528" s="70"/>
      <c r="E528" s="70"/>
    </row>
    <row r="529" spans="2:5" ht="12.75" customHeight="1" x14ac:dyDescent="0.2">
      <c r="B529" s="70"/>
      <c r="C529" s="70"/>
      <c r="D529" s="70"/>
      <c r="E529" s="70"/>
    </row>
    <row r="530" spans="2:5" ht="12.75" customHeight="1" x14ac:dyDescent="0.2">
      <c r="B530" s="70"/>
      <c r="C530" s="70"/>
      <c r="D530" s="70"/>
      <c r="E530" s="70"/>
    </row>
    <row r="531" spans="2:5" ht="12.75" customHeight="1" x14ac:dyDescent="0.2">
      <c r="B531" s="70"/>
      <c r="C531" s="70"/>
      <c r="D531" s="70"/>
      <c r="E531" s="70"/>
    </row>
    <row r="532" spans="2:5" ht="12.75" customHeight="1" x14ac:dyDescent="0.2">
      <c r="B532" s="70"/>
      <c r="C532" s="70"/>
      <c r="D532" s="70"/>
      <c r="E532" s="70"/>
    </row>
    <row r="533" spans="2:5" ht="12.75" customHeight="1" x14ac:dyDescent="0.2">
      <c r="B533" s="70"/>
      <c r="C533" s="70"/>
      <c r="D533" s="70"/>
      <c r="E533" s="70"/>
    </row>
    <row r="534" spans="2:5" ht="12.75" customHeight="1" x14ac:dyDescent="0.2">
      <c r="B534" s="70"/>
      <c r="C534" s="70"/>
      <c r="D534" s="70"/>
      <c r="E534" s="70"/>
    </row>
    <row r="535" spans="2:5" ht="12.75" customHeight="1" x14ac:dyDescent="0.2">
      <c r="B535" s="70"/>
      <c r="C535" s="70"/>
      <c r="D535" s="70"/>
      <c r="E535" s="70"/>
    </row>
    <row r="536" spans="2:5" ht="12.75" customHeight="1" x14ac:dyDescent="0.2">
      <c r="B536" s="70"/>
      <c r="C536" s="70"/>
      <c r="D536" s="70"/>
      <c r="E536" s="70"/>
    </row>
    <row r="537" spans="2:5" ht="12.75" customHeight="1" x14ac:dyDescent="0.2">
      <c r="B537" s="70"/>
      <c r="C537" s="70"/>
      <c r="D537" s="70"/>
      <c r="E537" s="70"/>
    </row>
    <row r="538" spans="2:5" ht="12.75" customHeight="1" x14ac:dyDescent="0.2">
      <c r="B538" s="70"/>
      <c r="C538" s="70"/>
      <c r="D538" s="70"/>
      <c r="E538" s="70"/>
    </row>
    <row r="539" spans="2:5" ht="12.75" customHeight="1" x14ac:dyDescent="0.2">
      <c r="B539" s="70"/>
      <c r="C539" s="70"/>
      <c r="D539" s="70"/>
      <c r="E539" s="70"/>
    </row>
    <row r="540" spans="2:5" ht="12.75" customHeight="1" x14ac:dyDescent="0.2">
      <c r="B540" s="70"/>
      <c r="C540" s="70"/>
      <c r="D540" s="70"/>
      <c r="E540" s="70"/>
    </row>
    <row r="541" spans="2:5" ht="12.75" customHeight="1" x14ac:dyDescent="0.2">
      <c r="B541" s="70"/>
      <c r="C541" s="70"/>
      <c r="D541" s="70"/>
      <c r="E541" s="70"/>
    </row>
    <row r="542" spans="2:5" ht="12.75" customHeight="1" x14ac:dyDescent="0.2">
      <c r="B542" s="70"/>
      <c r="C542" s="70"/>
      <c r="D542" s="70"/>
      <c r="E542" s="70"/>
    </row>
    <row r="543" spans="2:5" ht="12.75" customHeight="1" x14ac:dyDescent="0.2">
      <c r="B543" s="70"/>
      <c r="C543" s="70"/>
      <c r="D543" s="70"/>
      <c r="E543" s="70"/>
    </row>
    <row r="544" spans="2:5" ht="12.75" customHeight="1" x14ac:dyDescent="0.2">
      <c r="B544" s="70"/>
      <c r="C544" s="70"/>
      <c r="D544" s="70"/>
      <c r="E544" s="70"/>
    </row>
    <row r="545" spans="2:5" ht="12.75" customHeight="1" x14ac:dyDescent="0.2">
      <c r="B545" s="70"/>
      <c r="C545" s="70"/>
      <c r="D545" s="70"/>
      <c r="E545" s="70"/>
    </row>
    <row r="546" spans="2:5" ht="12.75" customHeight="1" x14ac:dyDescent="0.2">
      <c r="B546" s="70"/>
      <c r="C546" s="70"/>
      <c r="D546" s="70"/>
      <c r="E546" s="70"/>
    </row>
    <row r="547" spans="2:5" ht="12.75" customHeight="1" x14ac:dyDescent="0.2">
      <c r="B547" s="70"/>
      <c r="C547" s="70"/>
      <c r="D547" s="70"/>
      <c r="E547" s="70"/>
    </row>
    <row r="548" spans="2:5" ht="12.75" customHeight="1" x14ac:dyDescent="0.2">
      <c r="B548" s="70"/>
      <c r="C548" s="70"/>
      <c r="D548" s="70"/>
      <c r="E548" s="70"/>
    </row>
    <row r="549" spans="2:5" ht="12.75" customHeight="1" x14ac:dyDescent="0.2">
      <c r="B549" s="70"/>
      <c r="C549" s="70"/>
      <c r="D549" s="70"/>
      <c r="E549" s="70"/>
    </row>
    <row r="550" spans="2:5" ht="12.75" customHeight="1" x14ac:dyDescent="0.2">
      <c r="B550" s="70"/>
      <c r="C550" s="70"/>
      <c r="D550" s="70"/>
      <c r="E550" s="70"/>
    </row>
    <row r="551" spans="2:5" ht="12.75" customHeight="1" x14ac:dyDescent="0.2">
      <c r="B551" s="70"/>
      <c r="C551" s="70"/>
      <c r="D551" s="70"/>
      <c r="E551" s="70"/>
    </row>
    <row r="552" spans="2:5" ht="12.75" customHeight="1" x14ac:dyDescent="0.2">
      <c r="B552" s="70"/>
      <c r="C552" s="70"/>
      <c r="D552" s="70"/>
      <c r="E552" s="70"/>
    </row>
    <row r="553" spans="2:5" ht="12.75" customHeight="1" x14ac:dyDescent="0.2">
      <c r="B553" s="70"/>
      <c r="C553" s="70"/>
      <c r="D553" s="70"/>
      <c r="E553" s="70"/>
    </row>
    <row r="554" spans="2:5" ht="12.75" customHeight="1" x14ac:dyDescent="0.2">
      <c r="B554" s="70"/>
      <c r="C554" s="70"/>
      <c r="D554" s="70"/>
      <c r="E554" s="70"/>
    </row>
    <row r="555" spans="2:5" ht="12.75" customHeight="1" x14ac:dyDescent="0.2">
      <c r="B555" s="70"/>
      <c r="C555" s="70"/>
      <c r="D555" s="70"/>
      <c r="E555" s="70"/>
    </row>
    <row r="556" spans="2:5" ht="12.75" customHeight="1" x14ac:dyDescent="0.2">
      <c r="B556" s="70"/>
      <c r="C556" s="70"/>
      <c r="D556" s="70"/>
      <c r="E556" s="70"/>
    </row>
    <row r="557" spans="2:5" ht="12.75" customHeight="1" x14ac:dyDescent="0.2">
      <c r="B557" s="70"/>
      <c r="C557" s="70"/>
      <c r="D557" s="70"/>
      <c r="E557" s="70"/>
    </row>
    <row r="558" spans="2:5" ht="12.75" customHeight="1" x14ac:dyDescent="0.2">
      <c r="B558" s="70"/>
      <c r="C558" s="70"/>
      <c r="D558" s="70"/>
      <c r="E558" s="70"/>
    </row>
    <row r="559" spans="2:5" ht="12.75" customHeight="1" x14ac:dyDescent="0.2">
      <c r="B559" s="70"/>
      <c r="C559" s="70"/>
      <c r="D559" s="70"/>
      <c r="E559" s="70"/>
    </row>
    <row r="560" spans="2:5" ht="12.75" customHeight="1" x14ac:dyDescent="0.2">
      <c r="B560" s="70"/>
      <c r="C560" s="70"/>
      <c r="D560" s="70"/>
      <c r="E560" s="70"/>
    </row>
    <row r="561" spans="2:5" ht="12.75" customHeight="1" x14ac:dyDescent="0.2">
      <c r="B561" s="70"/>
      <c r="C561" s="70"/>
      <c r="D561" s="70"/>
      <c r="E561" s="70"/>
    </row>
    <row r="562" spans="2:5" ht="12.75" customHeight="1" x14ac:dyDescent="0.2">
      <c r="B562" s="70"/>
      <c r="C562" s="70"/>
      <c r="D562" s="70"/>
      <c r="E562" s="70"/>
    </row>
    <row r="563" spans="2:5" ht="12.75" customHeight="1" x14ac:dyDescent="0.2">
      <c r="B563" s="70"/>
      <c r="C563" s="70"/>
      <c r="D563" s="70"/>
      <c r="E563" s="70"/>
    </row>
    <row r="564" spans="2:5" ht="12.75" customHeight="1" x14ac:dyDescent="0.2">
      <c r="B564" s="70"/>
      <c r="C564" s="70"/>
      <c r="D564" s="70"/>
      <c r="E564" s="70"/>
    </row>
    <row r="565" spans="2:5" ht="12.75" customHeight="1" x14ac:dyDescent="0.2">
      <c r="B565" s="70"/>
      <c r="C565" s="70"/>
      <c r="D565" s="70"/>
      <c r="E565" s="70"/>
    </row>
    <row r="566" spans="2:5" ht="12.75" customHeight="1" x14ac:dyDescent="0.2">
      <c r="B566" s="70"/>
      <c r="C566" s="70"/>
      <c r="D566" s="70"/>
      <c r="E566" s="70"/>
    </row>
    <row r="567" spans="2:5" ht="12.75" customHeight="1" x14ac:dyDescent="0.2">
      <c r="B567" s="70"/>
      <c r="C567" s="70"/>
      <c r="D567" s="70"/>
      <c r="E567" s="70"/>
    </row>
    <row r="568" spans="2:5" ht="12.75" customHeight="1" x14ac:dyDescent="0.2">
      <c r="B568" s="70"/>
      <c r="C568" s="70"/>
      <c r="D568" s="70"/>
      <c r="E568" s="70"/>
    </row>
    <row r="569" spans="2:5" ht="12.75" customHeight="1" x14ac:dyDescent="0.2">
      <c r="B569" s="70"/>
      <c r="C569" s="70"/>
      <c r="D569" s="70"/>
      <c r="E569" s="70"/>
    </row>
    <row r="570" spans="2:5" ht="12.75" customHeight="1" x14ac:dyDescent="0.2">
      <c r="B570" s="70"/>
      <c r="C570" s="70"/>
      <c r="D570" s="70"/>
      <c r="E570" s="70"/>
    </row>
    <row r="571" spans="2:5" ht="12.75" customHeight="1" x14ac:dyDescent="0.2">
      <c r="B571" s="70"/>
      <c r="C571" s="70"/>
      <c r="D571" s="70"/>
      <c r="E571" s="70"/>
    </row>
    <row r="572" spans="2:5" ht="12.75" customHeight="1" x14ac:dyDescent="0.2">
      <c r="B572" s="70"/>
      <c r="C572" s="70"/>
      <c r="D572" s="70"/>
      <c r="E572" s="70"/>
    </row>
    <row r="573" spans="2:5" ht="12.75" customHeight="1" x14ac:dyDescent="0.2">
      <c r="B573" s="70"/>
      <c r="C573" s="70"/>
      <c r="D573" s="70"/>
      <c r="E573" s="70"/>
    </row>
    <row r="574" spans="2:5" ht="12.75" customHeight="1" x14ac:dyDescent="0.2">
      <c r="B574" s="70"/>
      <c r="C574" s="70"/>
      <c r="D574" s="70"/>
      <c r="E574" s="70"/>
    </row>
    <row r="575" spans="2:5" ht="12.75" customHeight="1" x14ac:dyDescent="0.2">
      <c r="B575" s="70"/>
      <c r="C575" s="70"/>
      <c r="D575" s="70"/>
      <c r="E575" s="70"/>
    </row>
    <row r="576" spans="2:5" ht="12.75" customHeight="1" x14ac:dyDescent="0.2">
      <c r="B576" s="70"/>
      <c r="C576" s="70"/>
      <c r="D576" s="70"/>
      <c r="E576" s="70"/>
    </row>
    <row r="577" spans="2:5" ht="12.75" customHeight="1" x14ac:dyDescent="0.2">
      <c r="B577" s="70"/>
      <c r="C577" s="70"/>
      <c r="D577" s="70"/>
      <c r="E577" s="70"/>
    </row>
    <row r="578" spans="2:5" ht="12.75" customHeight="1" x14ac:dyDescent="0.2">
      <c r="B578" s="70"/>
      <c r="C578" s="70"/>
      <c r="D578" s="70"/>
      <c r="E578" s="70"/>
    </row>
    <row r="579" spans="2:5" ht="12.75" customHeight="1" x14ac:dyDescent="0.2">
      <c r="B579" s="70"/>
      <c r="C579" s="70"/>
      <c r="D579" s="70"/>
      <c r="E579" s="70"/>
    </row>
    <row r="580" spans="2:5" ht="12.75" customHeight="1" x14ac:dyDescent="0.2">
      <c r="B580" s="70"/>
      <c r="C580" s="70"/>
      <c r="D580" s="70"/>
      <c r="E580" s="70"/>
    </row>
    <row r="581" spans="2:5" ht="12.75" customHeight="1" x14ac:dyDescent="0.2">
      <c r="B581" s="70"/>
      <c r="C581" s="70"/>
      <c r="D581" s="70"/>
      <c r="E581" s="70"/>
    </row>
    <row r="582" spans="2:5" ht="12.75" customHeight="1" x14ac:dyDescent="0.2">
      <c r="B582" s="70"/>
      <c r="C582" s="70"/>
      <c r="D582" s="70"/>
      <c r="E582" s="70"/>
    </row>
    <row r="583" spans="2:5" ht="12.75" customHeight="1" x14ac:dyDescent="0.2">
      <c r="B583" s="70"/>
      <c r="C583" s="70"/>
      <c r="D583" s="70"/>
      <c r="E583" s="70"/>
    </row>
    <row r="584" spans="2:5" ht="12.75" customHeight="1" x14ac:dyDescent="0.2">
      <c r="B584" s="70"/>
      <c r="C584" s="70"/>
      <c r="D584" s="70"/>
      <c r="E584" s="70"/>
    </row>
    <row r="585" spans="2:5" ht="12.75" customHeight="1" x14ac:dyDescent="0.2">
      <c r="B585" s="70"/>
      <c r="C585" s="70"/>
      <c r="D585" s="70"/>
      <c r="E585" s="70"/>
    </row>
    <row r="586" spans="2:5" ht="12.75" customHeight="1" x14ac:dyDescent="0.2">
      <c r="B586" s="70"/>
      <c r="C586" s="70"/>
      <c r="D586" s="70"/>
      <c r="E586" s="70"/>
    </row>
    <row r="587" spans="2:5" ht="12.75" customHeight="1" x14ac:dyDescent="0.2">
      <c r="B587" s="70"/>
      <c r="C587" s="70"/>
      <c r="D587" s="70"/>
      <c r="E587" s="70"/>
    </row>
    <row r="588" spans="2:5" ht="12.75" customHeight="1" x14ac:dyDescent="0.2">
      <c r="B588" s="70"/>
      <c r="C588" s="70"/>
      <c r="D588" s="70"/>
      <c r="E588" s="70"/>
    </row>
    <row r="589" spans="2:5" ht="12.75" customHeight="1" x14ac:dyDescent="0.2">
      <c r="B589" s="70"/>
      <c r="C589" s="70"/>
      <c r="D589" s="70"/>
      <c r="E589" s="70"/>
    </row>
    <row r="590" spans="2:5" ht="12.75" customHeight="1" x14ac:dyDescent="0.2">
      <c r="B590" s="70"/>
      <c r="C590" s="70"/>
      <c r="D590" s="70"/>
      <c r="E590" s="70"/>
    </row>
    <row r="591" spans="2:5" ht="12.75" customHeight="1" x14ac:dyDescent="0.2">
      <c r="B591" s="70"/>
      <c r="C591" s="70"/>
      <c r="D591" s="70"/>
      <c r="E591" s="70"/>
    </row>
    <row r="592" spans="2:5" ht="12.75" customHeight="1" x14ac:dyDescent="0.2">
      <c r="B592" s="70"/>
      <c r="C592" s="70"/>
      <c r="D592" s="70"/>
      <c r="E592" s="70"/>
    </row>
    <row r="593" spans="2:5" ht="12.75" customHeight="1" x14ac:dyDescent="0.2">
      <c r="B593" s="70"/>
      <c r="C593" s="70"/>
      <c r="D593" s="70"/>
      <c r="E593" s="70"/>
    </row>
    <row r="594" spans="2:5" ht="12.75" customHeight="1" x14ac:dyDescent="0.2">
      <c r="B594" s="70"/>
      <c r="C594" s="70"/>
      <c r="D594" s="70"/>
      <c r="E594" s="70"/>
    </row>
    <row r="595" spans="2:5" ht="12.75" customHeight="1" x14ac:dyDescent="0.2">
      <c r="B595" s="70"/>
      <c r="C595" s="70"/>
      <c r="D595" s="70"/>
      <c r="E595" s="70"/>
    </row>
    <row r="596" spans="2:5" ht="12.75" customHeight="1" x14ac:dyDescent="0.2">
      <c r="B596" s="70"/>
      <c r="C596" s="70"/>
      <c r="D596" s="70"/>
      <c r="E596" s="70"/>
    </row>
    <row r="597" spans="2:5" ht="12.75" customHeight="1" x14ac:dyDescent="0.2">
      <c r="B597" s="70"/>
      <c r="C597" s="70"/>
      <c r="D597" s="70"/>
      <c r="E597" s="70"/>
    </row>
    <row r="598" spans="2:5" ht="12.75" customHeight="1" x14ac:dyDescent="0.2">
      <c r="B598" s="70"/>
      <c r="C598" s="70"/>
      <c r="D598" s="70"/>
      <c r="E598" s="70"/>
    </row>
    <row r="599" spans="2:5" ht="12.75" customHeight="1" x14ac:dyDescent="0.2">
      <c r="B599" s="70"/>
      <c r="C599" s="70"/>
      <c r="D599" s="70"/>
      <c r="E599" s="70"/>
    </row>
    <row r="600" spans="2:5" ht="12.75" customHeight="1" x14ac:dyDescent="0.2">
      <c r="B600" s="70"/>
      <c r="C600" s="70"/>
      <c r="D600" s="70"/>
      <c r="E600" s="70"/>
    </row>
    <row r="601" spans="2:5" ht="12.75" customHeight="1" x14ac:dyDescent="0.2">
      <c r="B601" s="70"/>
      <c r="C601" s="70"/>
      <c r="D601" s="70"/>
      <c r="E601" s="70"/>
    </row>
    <row r="602" spans="2:5" ht="12.75" customHeight="1" x14ac:dyDescent="0.2">
      <c r="B602" s="70"/>
      <c r="C602" s="70"/>
      <c r="D602" s="70"/>
      <c r="E602" s="70"/>
    </row>
    <row r="603" spans="2:5" ht="12.75" customHeight="1" x14ac:dyDescent="0.2">
      <c r="B603" s="70"/>
      <c r="C603" s="70"/>
      <c r="D603" s="70"/>
      <c r="E603" s="70"/>
    </row>
    <row r="604" spans="2:5" ht="12.75" customHeight="1" x14ac:dyDescent="0.2">
      <c r="B604" s="70"/>
      <c r="C604" s="70"/>
      <c r="D604" s="70"/>
      <c r="E604" s="70"/>
    </row>
    <row r="605" spans="2:5" ht="12.75" customHeight="1" x14ac:dyDescent="0.2">
      <c r="B605" s="70"/>
      <c r="C605" s="70"/>
      <c r="D605" s="70"/>
      <c r="E605" s="70"/>
    </row>
    <row r="606" spans="2:5" ht="12.75" customHeight="1" x14ac:dyDescent="0.2">
      <c r="B606" s="70"/>
      <c r="C606" s="70"/>
      <c r="D606" s="70"/>
      <c r="E606" s="70"/>
    </row>
    <row r="607" spans="2:5" ht="12.75" customHeight="1" x14ac:dyDescent="0.2">
      <c r="B607" s="70"/>
      <c r="C607" s="70"/>
      <c r="D607" s="70"/>
      <c r="E607" s="70"/>
    </row>
    <row r="608" spans="2:5" ht="12.75" customHeight="1" x14ac:dyDescent="0.2">
      <c r="B608" s="70"/>
      <c r="C608" s="70"/>
      <c r="D608" s="70"/>
      <c r="E608" s="70"/>
    </row>
    <row r="609" spans="2:5" ht="12.75" customHeight="1" x14ac:dyDescent="0.2">
      <c r="B609" s="70"/>
      <c r="C609" s="70"/>
      <c r="D609" s="70"/>
      <c r="E609" s="70"/>
    </row>
    <row r="610" spans="2:5" ht="12.75" customHeight="1" x14ac:dyDescent="0.2">
      <c r="B610" s="70"/>
      <c r="C610" s="70"/>
      <c r="D610" s="70"/>
      <c r="E610" s="70"/>
    </row>
    <row r="611" spans="2:5" ht="12.75" customHeight="1" x14ac:dyDescent="0.2">
      <c r="B611" s="70"/>
      <c r="C611" s="70"/>
      <c r="D611" s="70"/>
      <c r="E611" s="70"/>
    </row>
    <row r="612" spans="2:5" ht="12.75" customHeight="1" x14ac:dyDescent="0.2">
      <c r="B612" s="70"/>
      <c r="C612" s="70"/>
      <c r="D612" s="70"/>
      <c r="E612" s="70"/>
    </row>
    <row r="613" spans="2:5" ht="12.75" customHeight="1" x14ac:dyDescent="0.2">
      <c r="B613" s="70"/>
      <c r="C613" s="70"/>
      <c r="D613" s="70"/>
      <c r="E613" s="70"/>
    </row>
    <row r="614" spans="2:5" ht="12.75" customHeight="1" x14ac:dyDescent="0.2">
      <c r="B614" s="70"/>
      <c r="C614" s="70"/>
      <c r="D614" s="70"/>
      <c r="E614" s="70"/>
    </row>
    <row r="615" spans="2:5" ht="12.75" customHeight="1" x14ac:dyDescent="0.2">
      <c r="B615" s="70"/>
      <c r="C615" s="70"/>
      <c r="D615" s="70"/>
      <c r="E615" s="70"/>
    </row>
    <row r="616" spans="2:5" ht="12.75" customHeight="1" x14ac:dyDescent="0.2">
      <c r="B616" s="70"/>
      <c r="C616" s="70"/>
      <c r="D616" s="70"/>
      <c r="E616" s="70"/>
    </row>
    <row r="617" spans="2:5" ht="12.75" customHeight="1" x14ac:dyDescent="0.2">
      <c r="B617" s="70"/>
      <c r="C617" s="70"/>
      <c r="D617" s="70"/>
      <c r="E617" s="70"/>
    </row>
    <row r="618" spans="2:5" ht="12.75" customHeight="1" x14ac:dyDescent="0.2">
      <c r="B618" s="70"/>
      <c r="C618" s="70"/>
      <c r="D618" s="70"/>
      <c r="E618" s="70"/>
    </row>
    <row r="619" spans="2:5" ht="12.75" customHeight="1" x14ac:dyDescent="0.2">
      <c r="B619" s="70"/>
      <c r="C619" s="70"/>
      <c r="D619" s="70"/>
      <c r="E619" s="70"/>
    </row>
    <row r="620" spans="2:5" ht="12.75" customHeight="1" x14ac:dyDescent="0.2">
      <c r="B620" s="70"/>
      <c r="C620" s="70"/>
      <c r="D620" s="70"/>
      <c r="E620" s="70"/>
    </row>
    <row r="621" spans="2:5" ht="12.75" customHeight="1" x14ac:dyDescent="0.2">
      <c r="B621" s="70"/>
      <c r="C621" s="70"/>
      <c r="D621" s="70"/>
      <c r="E621" s="70"/>
    </row>
    <row r="622" spans="2:5" ht="12.75" customHeight="1" x14ac:dyDescent="0.2">
      <c r="B622" s="70"/>
      <c r="C622" s="70"/>
      <c r="D622" s="70"/>
      <c r="E622" s="70"/>
    </row>
    <row r="623" spans="2:5" ht="12.75" customHeight="1" x14ac:dyDescent="0.2">
      <c r="B623" s="70"/>
      <c r="C623" s="70"/>
      <c r="D623" s="70"/>
      <c r="E623" s="70"/>
    </row>
    <row r="624" spans="2:5" ht="12.75" customHeight="1" x14ac:dyDescent="0.2">
      <c r="B624" s="70"/>
      <c r="C624" s="70"/>
      <c r="D624" s="70"/>
      <c r="E624" s="70"/>
    </row>
    <row r="625" spans="2:5" ht="12.75" customHeight="1" x14ac:dyDescent="0.2">
      <c r="B625" s="70"/>
      <c r="C625" s="70"/>
      <c r="D625" s="70"/>
      <c r="E625" s="70"/>
    </row>
    <row r="626" spans="2:5" ht="12.75" customHeight="1" x14ac:dyDescent="0.2">
      <c r="B626" s="70"/>
      <c r="C626" s="70"/>
      <c r="D626" s="70"/>
      <c r="E626" s="70"/>
    </row>
    <row r="627" spans="2:5" ht="12.75" customHeight="1" x14ac:dyDescent="0.2">
      <c r="B627" s="70"/>
      <c r="C627" s="70"/>
      <c r="D627" s="70"/>
      <c r="E627" s="70"/>
    </row>
    <row r="628" spans="2:5" ht="12.75" customHeight="1" x14ac:dyDescent="0.2">
      <c r="B628" s="70"/>
      <c r="C628" s="70"/>
      <c r="D628" s="70"/>
      <c r="E628" s="70"/>
    </row>
    <row r="629" spans="2:5" ht="12.75" customHeight="1" x14ac:dyDescent="0.2">
      <c r="B629" s="70"/>
      <c r="C629" s="70"/>
      <c r="D629" s="70"/>
      <c r="E629" s="70"/>
    </row>
    <row r="630" spans="2:5" ht="12.75" customHeight="1" x14ac:dyDescent="0.2">
      <c r="B630" s="70"/>
      <c r="C630" s="70"/>
      <c r="D630" s="70"/>
      <c r="E630" s="70"/>
    </row>
    <row r="631" spans="2:5" ht="12.75" customHeight="1" x14ac:dyDescent="0.2">
      <c r="B631" s="70"/>
      <c r="C631" s="70"/>
      <c r="D631" s="70"/>
      <c r="E631" s="70"/>
    </row>
    <row r="632" spans="2:5" ht="12.75" customHeight="1" x14ac:dyDescent="0.2">
      <c r="B632" s="70"/>
      <c r="C632" s="70"/>
      <c r="D632" s="70"/>
      <c r="E632" s="70"/>
    </row>
    <row r="633" spans="2:5" ht="12.75" customHeight="1" x14ac:dyDescent="0.2">
      <c r="B633" s="70"/>
      <c r="C633" s="70"/>
      <c r="D633" s="70"/>
      <c r="E633" s="70"/>
    </row>
    <row r="634" spans="2:5" ht="12.75" customHeight="1" x14ac:dyDescent="0.2">
      <c r="B634" s="70"/>
      <c r="C634" s="70"/>
      <c r="D634" s="70"/>
      <c r="E634" s="70"/>
    </row>
    <row r="635" spans="2:5" ht="12.75" customHeight="1" x14ac:dyDescent="0.2">
      <c r="B635" s="70"/>
      <c r="C635" s="70"/>
      <c r="D635" s="70"/>
      <c r="E635" s="70"/>
    </row>
    <row r="636" spans="2:5" ht="12.75" customHeight="1" x14ac:dyDescent="0.2">
      <c r="B636" s="70"/>
      <c r="C636" s="70"/>
      <c r="D636" s="70"/>
      <c r="E636" s="70"/>
    </row>
    <row r="637" spans="2:5" ht="12.75" customHeight="1" x14ac:dyDescent="0.2">
      <c r="B637" s="70"/>
      <c r="C637" s="70"/>
      <c r="D637" s="70"/>
      <c r="E637" s="70"/>
    </row>
    <row r="638" spans="2:5" ht="12.75" customHeight="1" x14ac:dyDescent="0.2">
      <c r="B638" s="70"/>
      <c r="C638" s="70"/>
      <c r="D638" s="70"/>
      <c r="E638" s="70"/>
    </row>
    <row r="639" spans="2:5" ht="12.75" customHeight="1" x14ac:dyDescent="0.2">
      <c r="B639" s="70"/>
      <c r="C639" s="70"/>
      <c r="D639" s="70"/>
      <c r="E639" s="70"/>
    </row>
    <row r="640" spans="2:5" ht="12.75" customHeight="1" x14ac:dyDescent="0.2">
      <c r="B640" s="70"/>
      <c r="C640" s="70"/>
      <c r="D640" s="70"/>
      <c r="E640" s="70"/>
    </row>
    <row r="641" spans="2:5" ht="12.75" customHeight="1" x14ac:dyDescent="0.2">
      <c r="B641" s="70"/>
      <c r="C641" s="70"/>
      <c r="D641" s="70"/>
      <c r="E641" s="70"/>
    </row>
    <row r="642" spans="2:5" ht="12.75" customHeight="1" x14ac:dyDescent="0.2">
      <c r="B642" s="70"/>
      <c r="C642" s="70"/>
      <c r="D642" s="70"/>
      <c r="E642" s="70"/>
    </row>
    <row r="643" spans="2:5" ht="12.75" customHeight="1" x14ac:dyDescent="0.2">
      <c r="B643" s="70"/>
      <c r="C643" s="70"/>
      <c r="D643" s="70"/>
      <c r="E643" s="70"/>
    </row>
    <row r="644" spans="2:5" ht="12.75" customHeight="1" x14ac:dyDescent="0.2">
      <c r="B644" s="70"/>
      <c r="C644" s="70"/>
      <c r="D644" s="70"/>
      <c r="E644" s="70"/>
    </row>
    <row r="645" spans="2:5" ht="12.75" customHeight="1" x14ac:dyDescent="0.2">
      <c r="B645" s="70"/>
      <c r="C645" s="70"/>
      <c r="D645" s="70"/>
      <c r="E645" s="70"/>
    </row>
    <row r="646" spans="2:5" ht="12.75" customHeight="1" x14ac:dyDescent="0.2">
      <c r="B646" s="70"/>
      <c r="C646" s="70"/>
      <c r="D646" s="70"/>
      <c r="E646" s="70"/>
    </row>
    <row r="647" spans="2:5" ht="12.75" customHeight="1" x14ac:dyDescent="0.2">
      <c r="B647" s="70"/>
      <c r="C647" s="70"/>
      <c r="D647" s="70"/>
      <c r="E647" s="70"/>
    </row>
    <row r="648" spans="2:5" ht="12.75" customHeight="1" x14ac:dyDescent="0.2">
      <c r="B648" s="70"/>
      <c r="C648" s="70"/>
      <c r="D648" s="70"/>
      <c r="E648" s="70"/>
    </row>
    <row r="649" spans="2:5" ht="12.75" customHeight="1" x14ac:dyDescent="0.2">
      <c r="B649" s="70"/>
      <c r="C649" s="70"/>
      <c r="D649" s="70"/>
      <c r="E649" s="70"/>
    </row>
    <row r="650" spans="2:5" ht="12.75" customHeight="1" x14ac:dyDescent="0.2">
      <c r="B650" s="70"/>
      <c r="C650" s="70"/>
      <c r="D650" s="70"/>
      <c r="E650" s="70"/>
    </row>
    <row r="651" spans="2:5" ht="12.75" customHeight="1" x14ac:dyDescent="0.2">
      <c r="B651" s="70"/>
      <c r="C651" s="70"/>
      <c r="D651" s="70"/>
      <c r="E651" s="70"/>
    </row>
    <row r="652" spans="2:5" ht="12.75" customHeight="1" x14ac:dyDescent="0.2">
      <c r="B652" s="70"/>
      <c r="C652" s="70"/>
      <c r="D652" s="70"/>
      <c r="E652" s="70"/>
    </row>
    <row r="653" spans="2:5" ht="12.75" customHeight="1" x14ac:dyDescent="0.2">
      <c r="B653" s="70"/>
      <c r="C653" s="70"/>
      <c r="D653" s="70"/>
      <c r="E653" s="70"/>
    </row>
    <row r="654" spans="2:5" ht="12.75" customHeight="1" x14ac:dyDescent="0.2">
      <c r="B654" s="70"/>
      <c r="C654" s="70"/>
      <c r="D654" s="70"/>
      <c r="E654" s="70"/>
    </row>
    <row r="655" spans="2:5" ht="12.75" customHeight="1" x14ac:dyDescent="0.2">
      <c r="B655" s="70"/>
      <c r="C655" s="70"/>
      <c r="D655" s="70"/>
      <c r="E655" s="70"/>
    </row>
    <row r="656" spans="2:5" ht="12.75" customHeight="1" x14ac:dyDescent="0.2">
      <c r="B656" s="70"/>
      <c r="C656" s="70"/>
      <c r="D656" s="70"/>
      <c r="E656" s="70"/>
    </row>
    <row r="657" spans="2:5" ht="12.75" customHeight="1" x14ac:dyDescent="0.2">
      <c r="B657" s="70"/>
      <c r="C657" s="70"/>
      <c r="D657" s="70"/>
      <c r="E657" s="70"/>
    </row>
    <row r="658" spans="2:5" ht="12.75" customHeight="1" x14ac:dyDescent="0.2">
      <c r="B658" s="70"/>
      <c r="C658" s="70"/>
      <c r="D658" s="70"/>
      <c r="E658" s="70"/>
    </row>
    <row r="659" spans="2:5" ht="12.75" customHeight="1" x14ac:dyDescent="0.2">
      <c r="B659" s="70"/>
      <c r="C659" s="70"/>
      <c r="D659" s="70"/>
      <c r="E659" s="70"/>
    </row>
    <row r="660" spans="2:5" ht="12.75" customHeight="1" x14ac:dyDescent="0.2">
      <c r="B660" s="70"/>
      <c r="C660" s="70"/>
      <c r="D660" s="70"/>
      <c r="E660" s="70"/>
    </row>
    <row r="661" spans="2:5" ht="12.75" customHeight="1" x14ac:dyDescent="0.2">
      <c r="B661" s="70"/>
      <c r="C661" s="70"/>
      <c r="D661" s="70"/>
      <c r="E661" s="70"/>
    </row>
    <row r="662" spans="2:5" ht="12.75" customHeight="1" x14ac:dyDescent="0.2">
      <c r="B662" s="70"/>
      <c r="C662" s="70"/>
      <c r="D662" s="70"/>
      <c r="E662" s="70"/>
    </row>
    <row r="663" spans="2:5" ht="12.75" customHeight="1" x14ac:dyDescent="0.2">
      <c r="B663" s="70"/>
      <c r="C663" s="70"/>
      <c r="D663" s="70"/>
      <c r="E663" s="70"/>
    </row>
    <row r="664" spans="2:5" ht="12.75" customHeight="1" x14ac:dyDescent="0.2">
      <c r="B664" s="70"/>
      <c r="C664" s="70"/>
      <c r="D664" s="70"/>
      <c r="E664" s="70"/>
    </row>
    <row r="665" spans="2:5" ht="12.75" customHeight="1" x14ac:dyDescent="0.2">
      <c r="B665" s="70"/>
      <c r="C665" s="70"/>
      <c r="D665" s="70"/>
      <c r="E665" s="70"/>
    </row>
    <row r="666" spans="2:5" ht="12.75" customHeight="1" x14ac:dyDescent="0.2">
      <c r="B666" s="70"/>
      <c r="C666" s="70"/>
      <c r="D666" s="70"/>
      <c r="E666" s="70"/>
    </row>
    <row r="667" spans="2:5" ht="12.75" customHeight="1" x14ac:dyDescent="0.2">
      <c r="B667" s="70"/>
      <c r="C667" s="70"/>
      <c r="D667" s="70"/>
      <c r="E667" s="70"/>
    </row>
    <row r="668" spans="2:5" ht="12.75" customHeight="1" x14ac:dyDescent="0.2">
      <c r="B668" s="70"/>
      <c r="C668" s="70"/>
      <c r="D668" s="70"/>
      <c r="E668" s="70"/>
    </row>
    <row r="669" spans="2:5" ht="12.75" customHeight="1" x14ac:dyDescent="0.2">
      <c r="B669" s="70"/>
      <c r="C669" s="70"/>
      <c r="D669" s="70"/>
      <c r="E669" s="70"/>
    </row>
    <row r="670" spans="2:5" ht="12.75" customHeight="1" x14ac:dyDescent="0.2">
      <c r="B670" s="70"/>
      <c r="C670" s="70"/>
      <c r="D670" s="70"/>
      <c r="E670" s="70"/>
    </row>
    <row r="671" spans="2:5" ht="12.75" customHeight="1" x14ac:dyDescent="0.2">
      <c r="B671" s="70"/>
      <c r="C671" s="70"/>
      <c r="D671" s="70"/>
      <c r="E671" s="70"/>
    </row>
    <row r="672" spans="2:5" ht="12.75" customHeight="1" x14ac:dyDescent="0.2">
      <c r="B672" s="70"/>
      <c r="C672" s="70"/>
      <c r="D672" s="70"/>
      <c r="E672" s="70"/>
    </row>
    <row r="673" spans="2:5" ht="12.75" customHeight="1" x14ac:dyDescent="0.2">
      <c r="B673" s="70"/>
      <c r="C673" s="70"/>
      <c r="D673" s="70"/>
      <c r="E673" s="70"/>
    </row>
    <row r="674" spans="2:5" ht="12.75" customHeight="1" x14ac:dyDescent="0.2">
      <c r="B674" s="70"/>
      <c r="C674" s="70"/>
      <c r="D674" s="70"/>
      <c r="E674" s="70"/>
    </row>
    <row r="675" spans="2:5" ht="12.75" customHeight="1" x14ac:dyDescent="0.2">
      <c r="B675" s="70"/>
      <c r="C675" s="70"/>
      <c r="D675" s="70"/>
      <c r="E675" s="70"/>
    </row>
    <row r="676" spans="2:5" ht="12.75" customHeight="1" x14ac:dyDescent="0.2">
      <c r="B676" s="70"/>
      <c r="C676" s="70"/>
      <c r="D676" s="70"/>
      <c r="E676" s="70"/>
    </row>
    <row r="677" spans="2:5" ht="12.75" customHeight="1" x14ac:dyDescent="0.2">
      <c r="B677" s="70"/>
      <c r="C677" s="70"/>
      <c r="D677" s="70"/>
      <c r="E677" s="70"/>
    </row>
    <row r="678" spans="2:5" ht="12.75" customHeight="1" x14ac:dyDescent="0.2">
      <c r="B678" s="70"/>
      <c r="C678" s="70"/>
      <c r="D678" s="70"/>
      <c r="E678" s="70"/>
    </row>
    <row r="679" spans="2:5" ht="12.75" customHeight="1" x14ac:dyDescent="0.2">
      <c r="B679" s="70"/>
      <c r="C679" s="70"/>
      <c r="D679" s="70"/>
      <c r="E679" s="70"/>
    </row>
    <row r="680" spans="2:5" ht="12.75" customHeight="1" x14ac:dyDescent="0.2">
      <c r="B680" s="70"/>
      <c r="C680" s="70"/>
      <c r="D680" s="70"/>
      <c r="E680" s="70"/>
    </row>
    <row r="681" spans="2:5" ht="12.75" customHeight="1" x14ac:dyDescent="0.2">
      <c r="B681" s="70"/>
      <c r="C681" s="70"/>
      <c r="D681" s="70"/>
      <c r="E681" s="70"/>
    </row>
    <row r="682" spans="2:5" ht="12.75" customHeight="1" x14ac:dyDescent="0.2">
      <c r="B682" s="70"/>
      <c r="C682" s="70"/>
      <c r="D682" s="70"/>
      <c r="E682" s="70"/>
    </row>
    <row r="683" spans="2:5" ht="12.75" customHeight="1" x14ac:dyDescent="0.2">
      <c r="B683" s="70"/>
      <c r="C683" s="70"/>
      <c r="D683" s="70"/>
      <c r="E683" s="70"/>
    </row>
    <row r="684" spans="2:5" ht="12.75" customHeight="1" x14ac:dyDescent="0.2">
      <c r="B684" s="70"/>
      <c r="C684" s="70"/>
      <c r="D684" s="70"/>
      <c r="E684" s="70"/>
    </row>
    <row r="685" spans="2:5" ht="12.75" customHeight="1" x14ac:dyDescent="0.2">
      <c r="B685" s="70"/>
      <c r="C685" s="70"/>
      <c r="D685" s="70"/>
      <c r="E685" s="70"/>
    </row>
    <row r="686" spans="2:5" ht="12.75" customHeight="1" x14ac:dyDescent="0.2">
      <c r="B686" s="70"/>
      <c r="C686" s="70"/>
      <c r="D686" s="70"/>
      <c r="E686" s="70"/>
    </row>
    <row r="687" spans="2:5" ht="12.75" customHeight="1" x14ac:dyDescent="0.2">
      <c r="B687" s="70"/>
      <c r="C687" s="70"/>
      <c r="D687" s="70"/>
      <c r="E687" s="70"/>
    </row>
    <row r="688" spans="2:5" ht="12.75" customHeight="1" x14ac:dyDescent="0.2">
      <c r="B688" s="70"/>
      <c r="C688" s="70"/>
      <c r="D688" s="70"/>
      <c r="E688" s="70"/>
    </row>
    <row r="689" spans="2:5" ht="12.75" customHeight="1" x14ac:dyDescent="0.2">
      <c r="B689" s="70"/>
      <c r="C689" s="70"/>
      <c r="D689" s="70"/>
      <c r="E689" s="70"/>
    </row>
    <row r="690" spans="2:5" ht="12.75" customHeight="1" x14ac:dyDescent="0.2">
      <c r="B690" s="70"/>
      <c r="C690" s="70"/>
      <c r="D690" s="70"/>
      <c r="E690" s="70"/>
    </row>
    <row r="691" spans="2:5" ht="12.75" customHeight="1" x14ac:dyDescent="0.2">
      <c r="B691" s="70"/>
      <c r="C691" s="70"/>
      <c r="D691" s="70"/>
      <c r="E691" s="70"/>
    </row>
    <row r="692" spans="2:5" ht="12.75" customHeight="1" x14ac:dyDescent="0.2">
      <c r="B692" s="70"/>
      <c r="C692" s="70"/>
      <c r="D692" s="70"/>
      <c r="E692" s="70"/>
    </row>
    <row r="693" spans="2:5" ht="12.75" customHeight="1" x14ac:dyDescent="0.2">
      <c r="B693" s="70"/>
      <c r="C693" s="70"/>
      <c r="D693" s="70"/>
      <c r="E693" s="70"/>
    </row>
    <row r="694" spans="2:5" ht="12.75" customHeight="1" x14ac:dyDescent="0.2">
      <c r="B694" s="70"/>
      <c r="C694" s="70"/>
      <c r="D694" s="70"/>
      <c r="E694" s="70"/>
    </row>
    <row r="695" spans="2:5" ht="12.75" customHeight="1" x14ac:dyDescent="0.2">
      <c r="B695" s="70"/>
      <c r="C695" s="70"/>
      <c r="D695" s="70"/>
      <c r="E695" s="70"/>
    </row>
    <row r="696" spans="2:5" ht="12.75" customHeight="1" x14ac:dyDescent="0.2">
      <c r="B696" s="70"/>
      <c r="C696" s="70"/>
      <c r="D696" s="70"/>
      <c r="E696" s="70"/>
    </row>
    <row r="697" spans="2:5" ht="12.75" customHeight="1" x14ac:dyDescent="0.2">
      <c r="B697" s="70"/>
      <c r="C697" s="70"/>
      <c r="D697" s="70"/>
      <c r="E697" s="70"/>
    </row>
    <row r="698" spans="2:5" ht="12.75" customHeight="1" x14ac:dyDescent="0.2">
      <c r="B698" s="70"/>
      <c r="C698" s="70"/>
      <c r="D698" s="70"/>
      <c r="E698" s="70"/>
    </row>
    <row r="699" spans="2:5" ht="12.75" customHeight="1" x14ac:dyDescent="0.2">
      <c r="B699" s="70"/>
      <c r="C699" s="70"/>
      <c r="D699" s="70"/>
      <c r="E699" s="70"/>
    </row>
    <row r="700" spans="2:5" ht="12.75" customHeight="1" x14ac:dyDescent="0.2">
      <c r="B700" s="70"/>
      <c r="C700" s="70"/>
      <c r="D700" s="70"/>
      <c r="E700" s="70"/>
    </row>
    <row r="701" spans="2:5" ht="12.75" customHeight="1" x14ac:dyDescent="0.2">
      <c r="B701" s="70"/>
      <c r="C701" s="70"/>
      <c r="D701" s="70"/>
      <c r="E701" s="70"/>
    </row>
    <row r="702" spans="2:5" ht="12.75" customHeight="1" x14ac:dyDescent="0.2">
      <c r="B702" s="70"/>
      <c r="C702" s="70"/>
      <c r="D702" s="70"/>
      <c r="E702" s="70"/>
    </row>
    <row r="703" spans="2:5" ht="12.75" customHeight="1" x14ac:dyDescent="0.2">
      <c r="B703" s="70"/>
      <c r="C703" s="70"/>
      <c r="D703" s="70"/>
      <c r="E703" s="70"/>
    </row>
    <row r="704" spans="2:5" ht="12.75" customHeight="1" x14ac:dyDescent="0.2">
      <c r="B704" s="70"/>
      <c r="C704" s="70"/>
      <c r="D704" s="70"/>
      <c r="E704" s="70"/>
    </row>
    <row r="705" spans="2:5" ht="12.75" customHeight="1" x14ac:dyDescent="0.2">
      <c r="B705" s="70"/>
      <c r="C705" s="70"/>
      <c r="D705" s="70"/>
      <c r="E705" s="70"/>
    </row>
    <row r="706" spans="2:5" ht="12.75" customHeight="1" x14ac:dyDescent="0.2">
      <c r="B706" s="70"/>
      <c r="C706" s="70"/>
      <c r="D706" s="70"/>
      <c r="E706" s="70"/>
    </row>
    <row r="707" spans="2:5" ht="12.75" customHeight="1" x14ac:dyDescent="0.2">
      <c r="B707" s="70"/>
      <c r="C707" s="70"/>
      <c r="D707" s="70"/>
      <c r="E707" s="70"/>
    </row>
    <row r="708" spans="2:5" ht="12.75" customHeight="1" x14ac:dyDescent="0.2">
      <c r="B708" s="70"/>
      <c r="C708" s="70"/>
      <c r="D708" s="70"/>
      <c r="E708" s="70"/>
    </row>
    <row r="709" spans="2:5" ht="12.75" customHeight="1" x14ac:dyDescent="0.2">
      <c r="B709" s="70"/>
      <c r="C709" s="70"/>
      <c r="D709" s="70"/>
      <c r="E709" s="70"/>
    </row>
    <row r="710" spans="2:5" ht="12.75" customHeight="1" x14ac:dyDescent="0.2">
      <c r="B710" s="70"/>
      <c r="C710" s="70"/>
      <c r="D710" s="70"/>
      <c r="E710" s="70"/>
    </row>
    <row r="711" spans="2:5" ht="12.75" customHeight="1" x14ac:dyDescent="0.2">
      <c r="B711" s="70"/>
      <c r="C711" s="70"/>
      <c r="D711" s="70"/>
      <c r="E711" s="70"/>
    </row>
    <row r="712" spans="2:5" ht="12.75" customHeight="1" x14ac:dyDescent="0.2">
      <c r="B712" s="70"/>
      <c r="C712" s="70"/>
      <c r="D712" s="70"/>
      <c r="E712" s="70"/>
    </row>
    <row r="713" spans="2:5" ht="12.75" customHeight="1" x14ac:dyDescent="0.2">
      <c r="B713" s="70"/>
      <c r="C713" s="70"/>
      <c r="D713" s="70"/>
      <c r="E713" s="70"/>
    </row>
    <row r="714" spans="2:5" ht="12.75" customHeight="1" x14ac:dyDescent="0.2">
      <c r="B714" s="70"/>
      <c r="C714" s="70"/>
      <c r="D714" s="70"/>
      <c r="E714" s="70"/>
    </row>
    <row r="715" spans="2:5" ht="12.75" customHeight="1" x14ac:dyDescent="0.2">
      <c r="B715" s="70"/>
      <c r="C715" s="70"/>
      <c r="D715" s="70"/>
      <c r="E715" s="70"/>
    </row>
    <row r="716" spans="2:5" ht="12.75" customHeight="1" x14ac:dyDescent="0.2">
      <c r="B716" s="70"/>
      <c r="C716" s="70"/>
      <c r="D716" s="70"/>
      <c r="E716" s="70"/>
    </row>
    <row r="717" spans="2:5" ht="12.75" customHeight="1" x14ac:dyDescent="0.2">
      <c r="B717" s="70"/>
      <c r="C717" s="70"/>
      <c r="D717" s="70"/>
      <c r="E717" s="70"/>
    </row>
    <row r="718" spans="2:5" ht="12.75" customHeight="1" x14ac:dyDescent="0.2">
      <c r="B718" s="70"/>
      <c r="C718" s="70"/>
      <c r="D718" s="70"/>
      <c r="E718" s="70"/>
    </row>
    <row r="719" spans="2:5" ht="12.75" customHeight="1" x14ac:dyDescent="0.2">
      <c r="B719" s="70"/>
      <c r="C719" s="70"/>
      <c r="D719" s="70"/>
      <c r="E719" s="70"/>
    </row>
    <row r="720" spans="2:5" ht="12.75" customHeight="1" x14ac:dyDescent="0.2">
      <c r="B720" s="70"/>
      <c r="C720" s="70"/>
      <c r="D720" s="70"/>
      <c r="E720" s="70"/>
    </row>
    <row r="721" spans="2:5" ht="12.75" customHeight="1" x14ac:dyDescent="0.2">
      <c r="B721" s="70"/>
      <c r="C721" s="70"/>
      <c r="D721" s="70"/>
      <c r="E721" s="70"/>
    </row>
    <row r="722" spans="2:5" ht="12.75" customHeight="1" x14ac:dyDescent="0.2">
      <c r="B722" s="70"/>
      <c r="C722" s="70"/>
      <c r="D722" s="70"/>
      <c r="E722" s="70"/>
    </row>
    <row r="723" spans="2:5" ht="12.75" customHeight="1" x14ac:dyDescent="0.2">
      <c r="B723" s="70"/>
      <c r="C723" s="70"/>
      <c r="D723" s="70"/>
      <c r="E723" s="70"/>
    </row>
    <row r="724" spans="2:5" ht="12.75" customHeight="1" x14ac:dyDescent="0.2">
      <c r="B724" s="70"/>
      <c r="C724" s="70"/>
      <c r="D724" s="70"/>
      <c r="E724" s="70"/>
    </row>
    <row r="725" spans="2:5" ht="12.75" customHeight="1" x14ac:dyDescent="0.2">
      <c r="B725" s="70"/>
      <c r="C725" s="70"/>
      <c r="D725" s="70"/>
      <c r="E725" s="70"/>
    </row>
    <row r="726" spans="2:5" ht="12.75" customHeight="1" x14ac:dyDescent="0.2">
      <c r="B726" s="70"/>
      <c r="C726" s="70"/>
      <c r="D726" s="70"/>
      <c r="E726" s="70"/>
    </row>
    <row r="727" spans="2:5" ht="12.75" customHeight="1" x14ac:dyDescent="0.2">
      <c r="B727" s="70"/>
      <c r="C727" s="70"/>
      <c r="D727" s="70"/>
      <c r="E727" s="70"/>
    </row>
    <row r="728" spans="2:5" ht="12.75" customHeight="1" x14ac:dyDescent="0.2">
      <c r="B728" s="70"/>
      <c r="C728" s="70"/>
      <c r="D728" s="70"/>
      <c r="E728" s="70"/>
    </row>
    <row r="729" spans="2:5" ht="12.75" customHeight="1" x14ac:dyDescent="0.2">
      <c r="B729" s="70"/>
      <c r="C729" s="70"/>
      <c r="D729" s="70"/>
      <c r="E729" s="70"/>
    </row>
    <row r="730" spans="2:5" ht="12.75" customHeight="1" x14ac:dyDescent="0.2">
      <c r="B730" s="70"/>
      <c r="C730" s="70"/>
      <c r="D730" s="70"/>
      <c r="E730" s="70"/>
    </row>
    <row r="731" spans="2:5" ht="12.75" customHeight="1" x14ac:dyDescent="0.2">
      <c r="B731" s="70"/>
      <c r="C731" s="70"/>
      <c r="D731" s="70"/>
      <c r="E731" s="70"/>
    </row>
    <row r="732" spans="2:5" ht="12.75" customHeight="1" x14ac:dyDescent="0.2">
      <c r="B732" s="70"/>
      <c r="C732" s="70"/>
      <c r="D732" s="70"/>
      <c r="E732" s="70"/>
    </row>
    <row r="733" spans="2:5" ht="12.75" customHeight="1" x14ac:dyDescent="0.2">
      <c r="B733" s="70"/>
      <c r="C733" s="70"/>
      <c r="D733" s="70"/>
      <c r="E733" s="70"/>
    </row>
    <row r="734" spans="2:5" ht="12.75" customHeight="1" x14ac:dyDescent="0.2">
      <c r="B734" s="70"/>
      <c r="C734" s="70"/>
      <c r="D734" s="70"/>
      <c r="E734" s="70"/>
    </row>
    <row r="735" spans="2:5" ht="12.75" customHeight="1" x14ac:dyDescent="0.2">
      <c r="B735" s="70"/>
      <c r="C735" s="70"/>
      <c r="D735" s="70"/>
      <c r="E735" s="70"/>
    </row>
    <row r="736" spans="2:5" ht="12.75" customHeight="1" x14ac:dyDescent="0.2">
      <c r="B736" s="70"/>
      <c r="C736" s="70"/>
      <c r="D736" s="70"/>
      <c r="E736" s="70"/>
    </row>
    <row r="737" spans="2:5" ht="12.75" customHeight="1" x14ac:dyDescent="0.2">
      <c r="B737" s="70"/>
      <c r="C737" s="70"/>
      <c r="D737" s="70"/>
      <c r="E737" s="70"/>
    </row>
    <row r="738" spans="2:5" ht="12.75" customHeight="1" x14ac:dyDescent="0.2">
      <c r="B738" s="70"/>
      <c r="C738" s="70"/>
      <c r="D738" s="70"/>
      <c r="E738" s="70"/>
    </row>
    <row r="739" spans="2:5" ht="12.75" customHeight="1" x14ac:dyDescent="0.2">
      <c r="B739" s="70"/>
      <c r="C739" s="70"/>
      <c r="D739" s="70"/>
      <c r="E739" s="70"/>
    </row>
    <row r="740" spans="2:5" ht="12.75" customHeight="1" x14ac:dyDescent="0.2">
      <c r="B740" s="70"/>
      <c r="C740" s="70"/>
      <c r="D740" s="70"/>
      <c r="E740" s="70"/>
    </row>
    <row r="741" spans="2:5" ht="12.75" customHeight="1" x14ac:dyDescent="0.2">
      <c r="B741" s="70"/>
      <c r="C741" s="70"/>
      <c r="D741" s="70"/>
      <c r="E741" s="70"/>
    </row>
    <row r="742" spans="2:5" ht="12.75" customHeight="1" x14ac:dyDescent="0.2">
      <c r="B742" s="70"/>
      <c r="C742" s="70"/>
      <c r="D742" s="70"/>
      <c r="E742" s="70"/>
    </row>
    <row r="743" spans="2:5" ht="12.75" customHeight="1" x14ac:dyDescent="0.2">
      <c r="B743" s="70"/>
      <c r="C743" s="70"/>
      <c r="D743" s="70"/>
      <c r="E743" s="70"/>
    </row>
    <row r="744" spans="2:5" ht="12.75" customHeight="1" x14ac:dyDescent="0.2">
      <c r="B744" s="70"/>
      <c r="C744" s="70"/>
      <c r="D744" s="70"/>
      <c r="E744" s="70"/>
    </row>
    <row r="745" spans="2:5" ht="12.75" customHeight="1" x14ac:dyDescent="0.2">
      <c r="B745" s="70"/>
      <c r="C745" s="70"/>
      <c r="D745" s="70"/>
      <c r="E745" s="70"/>
    </row>
    <row r="746" spans="2:5" ht="12.75" customHeight="1" x14ac:dyDescent="0.2">
      <c r="B746" s="70"/>
      <c r="C746" s="70"/>
      <c r="D746" s="70"/>
      <c r="E746" s="70"/>
    </row>
    <row r="747" spans="2:5" ht="12.75" customHeight="1" x14ac:dyDescent="0.2">
      <c r="B747" s="70"/>
      <c r="C747" s="70"/>
      <c r="D747" s="70"/>
      <c r="E747" s="70"/>
    </row>
    <row r="748" spans="2:5" ht="12.75" customHeight="1" x14ac:dyDescent="0.2">
      <c r="B748" s="70"/>
      <c r="C748" s="70"/>
      <c r="D748" s="70"/>
      <c r="E748" s="70"/>
    </row>
    <row r="749" spans="2:5" ht="12.75" customHeight="1" x14ac:dyDescent="0.2">
      <c r="B749" s="70"/>
      <c r="C749" s="70"/>
      <c r="D749" s="70"/>
      <c r="E749" s="70"/>
    </row>
    <row r="750" spans="2:5" ht="12.75" customHeight="1" x14ac:dyDescent="0.2">
      <c r="B750" s="70"/>
      <c r="C750" s="70"/>
      <c r="D750" s="70"/>
      <c r="E750" s="70"/>
    </row>
    <row r="751" spans="2:5" ht="12.75" customHeight="1" x14ac:dyDescent="0.2">
      <c r="B751" s="70"/>
      <c r="C751" s="70"/>
      <c r="D751" s="70"/>
      <c r="E751" s="70"/>
    </row>
    <row r="752" spans="2:5" ht="12.75" customHeight="1" x14ac:dyDescent="0.2">
      <c r="B752" s="70"/>
      <c r="C752" s="70"/>
      <c r="D752" s="70"/>
      <c r="E752" s="70"/>
    </row>
    <row r="753" spans="2:5" ht="12.75" customHeight="1" x14ac:dyDescent="0.2">
      <c r="B753" s="70"/>
      <c r="C753" s="70"/>
      <c r="D753" s="70"/>
      <c r="E753" s="70"/>
    </row>
    <row r="754" spans="2:5" ht="12.75" customHeight="1" x14ac:dyDescent="0.2">
      <c r="B754" s="70"/>
      <c r="C754" s="70"/>
      <c r="D754" s="70"/>
      <c r="E754" s="70"/>
    </row>
    <row r="755" spans="2:5" ht="12.75" customHeight="1" x14ac:dyDescent="0.2">
      <c r="B755" s="70"/>
      <c r="C755" s="70"/>
      <c r="D755" s="70"/>
      <c r="E755" s="70"/>
    </row>
    <row r="756" spans="2:5" ht="12.75" customHeight="1" x14ac:dyDescent="0.2">
      <c r="B756" s="70"/>
      <c r="C756" s="70"/>
      <c r="D756" s="70"/>
      <c r="E756" s="70"/>
    </row>
    <row r="757" spans="2:5" ht="12.75" customHeight="1" x14ac:dyDescent="0.2">
      <c r="B757" s="70"/>
      <c r="C757" s="70"/>
      <c r="D757" s="70"/>
      <c r="E757" s="70"/>
    </row>
    <row r="758" spans="2:5" ht="12.75" customHeight="1" x14ac:dyDescent="0.2">
      <c r="B758" s="70"/>
      <c r="C758" s="70"/>
      <c r="D758" s="70"/>
      <c r="E758" s="70"/>
    </row>
    <row r="759" spans="2:5" ht="12.75" customHeight="1" x14ac:dyDescent="0.2">
      <c r="B759" s="70"/>
      <c r="C759" s="70"/>
      <c r="D759" s="70"/>
      <c r="E759" s="70"/>
    </row>
    <row r="760" spans="2:5" ht="12.75" customHeight="1" x14ac:dyDescent="0.2">
      <c r="B760" s="70"/>
      <c r="C760" s="70"/>
      <c r="D760" s="70"/>
      <c r="E760" s="70"/>
    </row>
    <row r="761" spans="2:5" ht="12.75" customHeight="1" x14ac:dyDescent="0.2">
      <c r="B761" s="70"/>
      <c r="C761" s="70"/>
      <c r="D761" s="70"/>
      <c r="E761" s="70"/>
    </row>
    <row r="762" spans="2:5" ht="12.75" customHeight="1" x14ac:dyDescent="0.2">
      <c r="B762" s="70"/>
      <c r="C762" s="70"/>
      <c r="D762" s="70"/>
      <c r="E762" s="70"/>
    </row>
    <row r="763" spans="2:5" ht="12.75" customHeight="1" x14ac:dyDescent="0.2">
      <c r="B763" s="70"/>
      <c r="C763" s="70"/>
      <c r="D763" s="70"/>
      <c r="E763" s="70"/>
    </row>
    <row r="764" spans="2:5" ht="12.75" customHeight="1" x14ac:dyDescent="0.2">
      <c r="B764" s="70"/>
      <c r="C764" s="70"/>
      <c r="D764" s="70"/>
      <c r="E764" s="70"/>
    </row>
    <row r="765" spans="2:5" ht="12.75" customHeight="1" x14ac:dyDescent="0.2">
      <c r="B765" s="70"/>
      <c r="C765" s="70"/>
      <c r="D765" s="70"/>
      <c r="E765" s="70"/>
    </row>
    <row r="766" spans="2:5" ht="12.75" customHeight="1" x14ac:dyDescent="0.2">
      <c r="B766" s="70"/>
      <c r="C766" s="70"/>
      <c r="D766" s="70"/>
      <c r="E766" s="70"/>
    </row>
    <row r="767" spans="2:5" ht="12.75" customHeight="1" x14ac:dyDescent="0.2">
      <c r="B767" s="70"/>
      <c r="C767" s="70"/>
      <c r="D767" s="70"/>
      <c r="E767" s="70"/>
    </row>
    <row r="768" spans="2:5" ht="12.75" customHeight="1" x14ac:dyDescent="0.2">
      <c r="B768" s="70"/>
      <c r="C768" s="70"/>
      <c r="D768" s="70"/>
      <c r="E768" s="70"/>
    </row>
    <row r="769" spans="2:5" ht="12.75" customHeight="1" x14ac:dyDescent="0.2">
      <c r="B769" s="70"/>
      <c r="C769" s="70"/>
      <c r="D769" s="70"/>
      <c r="E769" s="70"/>
    </row>
    <row r="770" spans="2:5" ht="12.75" customHeight="1" x14ac:dyDescent="0.2">
      <c r="B770" s="70"/>
      <c r="C770" s="70"/>
      <c r="D770" s="70"/>
      <c r="E770" s="70"/>
    </row>
    <row r="771" spans="2:5" ht="12.75" customHeight="1" x14ac:dyDescent="0.2">
      <c r="B771" s="70"/>
      <c r="C771" s="70"/>
      <c r="D771" s="70"/>
      <c r="E771" s="70"/>
    </row>
    <row r="772" spans="2:5" ht="12.75" customHeight="1" x14ac:dyDescent="0.2">
      <c r="B772" s="70"/>
      <c r="C772" s="70"/>
      <c r="D772" s="70"/>
      <c r="E772" s="70"/>
    </row>
    <row r="773" spans="2:5" ht="12.75" customHeight="1" x14ac:dyDescent="0.2">
      <c r="B773" s="70"/>
      <c r="C773" s="70"/>
      <c r="D773" s="70"/>
      <c r="E773" s="70"/>
    </row>
    <row r="774" spans="2:5" ht="12.75" customHeight="1" x14ac:dyDescent="0.2">
      <c r="B774" s="70"/>
      <c r="C774" s="70"/>
      <c r="D774" s="70"/>
      <c r="E774" s="70"/>
    </row>
    <row r="775" spans="2:5" ht="12.75" customHeight="1" x14ac:dyDescent="0.2">
      <c r="B775" s="70"/>
      <c r="C775" s="70"/>
      <c r="D775" s="70"/>
      <c r="E775" s="70"/>
    </row>
    <row r="776" spans="2:5" ht="12.75" customHeight="1" x14ac:dyDescent="0.2">
      <c r="B776" s="70"/>
      <c r="C776" s="70"/>
      <c r="D776" s="70"/>
      <c r="E776" s="70"/>
    </row>
    <row r="777" spans="2:5" ht="12.75" customHeight="1" x14ac:dyDescent="0.2">
      <c r="B777" s="70"/>
      <c r="C777" s="70"/>
      <c r="D777" s="70"/>
      <c r="E777" s="70"/>
    </row>
    <row r="778" spans="2:5" ht="12.75" customHeight="1" x14ac:dyDescent="0.2">
      <c r="B778" s="70"/>
      <c r="C778" s="70"/>
      <c r="D778" s="70"/>
      <c r="E778" s="70"/>
    </row>
    <row r="779" spans="2:5" ht="12.75" customHeight="1" x14ac:dyDescent="0.2">
      <c r="B779" s="70"/>
      <c r="C779" s="70"/>
      <c r="D779" s="70"/>
      <c r="E779" s="70"/>
    </row>
    <row r="780" spans="2:5" ht="12.75" customHeight="1" x14ac:dyDescent="0.2">
      <c r="B780" s="70"/>
      <c r="C780" s="70"/>
      <c r="D780" s="70"/>
      <c r="E780" s="70"/>
    </row>
    <row r="781" spans="2:5" ht="12.75" customHeight="1" x14ac:dyDescent="0.2">
      <c r="B781" s="70"/>
      <c r="C781" s="70"/>
      <c r="D781" s="70"/>
      <c r="E781" s="70"/>
    </row>
    <row r="782" spans="2:5" ht="12.75" customHeight="1" x14ac:dyDescent="0.2">
      <c r="B782" s="70"/>
      <c r="C782" s="70"/>
      <c r="D782" s="70"/>
      <c r="E782" s="70"/>
    </row>
    <row r="783" spans="2:5" ht="12.75" customHeight="1" x14ac:dyDescent="0.2">
      <c r="B783" s="70"/>
      <c r="C783" s="70"/>
      <c r="D783" s="70"/>
      <c r="E783" s="70"/>
    </row>
    <row r="784" spans="2:5" ht="12.75" customHeight="1" x14ac:dyDescent="0.2">
      <c r="B784" s="70"/>
      <c r="C784" s="70"/>
      <c r="D784" s="70"/>
      <c r="E784" s="70"/>
    </row>
    <row r="785" spans="2:5" ht="12.75" customHeight="1" x14ac:dyDescent="0.2">
      <c r="B785" s="70"/>
      <c r="C785" s="70"/>
      <c r="D785" s="70"/>
      <c r="E785" s="70"/>
    </row>
    <row r="786" spans="2:5" ht="12.75" customHeight="1" x14ac:dyDescent="0.2">
      <c r="B786" s="70"/>
      <c r="C786" s="70"/>
      <c r="D786" s="70"/>
      <c r="E786" s="70"/>
    </row>
    <row r="787" spans="2:5" ht="12.75" customHeight="1" x14ac:dyDescent="0.2">
      <c r="B787" s="70"/>
      <c r="C787" s="70"/>
      <c r="D787" s="70"/>
      <c r="E787" s="70"/>
    </row>
    <row r="788" spans="2:5" ht="12.75" customHeight="1" x14ac:dyDescent="0.2">
      <c r="B788" s="70"/>
      <c r="C788" s="70"/>
      <c r="D788" s="70"/>
      <c r="E788" s="70"/>
    </row>
    <row r="789" spans="2:5" ht="12.75" customHeight="1" x14ac:dyDescent="0.2">
      <c r="B789" s="70"/>
      <c r="C789" s="70"/>
      <c r="D789" s="70"/>
      <c r="E789" s="70"/>
    </row>
    <row r="790" spans="2:5" ht="12.75" customHeight="1" x14ac:dyDescent="0.2">
      <c r="B790" s="70"/>
      <c r="C790" s="70"/>
      <c r="D790" s="70"/>
      <c r="E790" s="70"/>
    </row>
    <row r="791" spans="2:5" ht="12.75" customHeight="1" x14ac:dyDescent="0.2">
      <c r="B791" s="70"/>
      <c r="C791" s="70"/>
      <c r="D791" s="70"/>
      <c r="E791" s="70"/>
    </row>
    <row r="792" spans="2:5" ht="12.75" customHeight="1" x14ac:dyDescent="0.2">
      <c r="B792" s="70"/>
      <c r="C792" s="70"/>
      <c r="D792" s="70"/>
      <c r="E792" s="70"/>
    </row>
    <row r="793" spans="2:5" ht="12.75" customHeight="1" x14ac:dyDescent="0.2">
      <c r="B793" s="70"/>
      <c r="C793" s="70"/>
      <c r="D793" s="70"/>
      <c r="E793" s="70"/>
    </row>
    <row r="794" spans="2:5" ht="12.75" customHeight="1" x14ac:dyDescent="0.2">
      <c r="B794" s="70"/>
      <c r="C794" s="70"/>
      <c r="D794" s="70"/>
      <c r="E794" s="70"/>
    </row>
    <row r="795" spans="2:5" ht="12.75" customHeight="1" x14ac:dyDescent="0.2">
      <c r="B795" s="70"/>
      <c r="C795" s="70"/>
      <c r="D795" s="70"/>
      <c r="E795" s="70"/>
    </row>
    <row r="796" spans="2:5" ht="12.75" customHeight="1" x14ac:dyDescent="0.2">
      <c r="B796" s="70"/>
      <c r="C796" s="70"/>
      <c r="D796" s="70"/>
      <c r="E796" s="70"/>
    </row>
    <row r="797" spans="2:5" ht="12.75" customHeight="1" x14ac:dyDescent="0.2">
      <c r="B797" s="70"/>
      <c r="C797" s="70"/>
      <c r="D797" s="70"/>
      <c r="E797" s="70"/>
    </row>
    <row r="798" spans="2:5" ht="12.75" customHeight="1" x14ac:dyDescent="0.2">
      <c r="B798" s="70"/>
      <c r="C798" s="70"/>
      <c r="D798" s="70"/>
      <c r="E798" s="70"/>
    </row>
    <row r="799" spans="2:5" ht="12.75" customHeight="1" x14ac:dyDescent="0.2">
      <c r="B799" s="70"/>
      <c r="C799" s="70"/>
      <c r="D799" s="70"/>
      <c r="E799" s="70"/>
    </row>
    <row r="800" spans="2:5" ht="12.75" customHeight="1" x14ac:dyDescent="0.2">
      <c r="B800" s="70"/>
      <c r="C800" s="70"/>
      <c r="D800" s="70"/>
      <c r="E800" s="70"/>
    </row>
    <row r="801" spans="2:5" ht="12.75" customHeight="1" x14ac:dyDescent="0.2">
      <c r="B801" s="70"/>
      <c r="C801" s="70"/>
      <c r="D801" s="70"/>
      <c r="E801" s="70"/>
    </row>
    <row r="802" spans="2:5" ht="12.75" customHeight="1" x14ac:dyDescent="0.2">
      <c r="B802" s="70"/>
      <c r="C802" s="70"/>
      <c r="D802" s="70"/>
      <c r="E802" s="70"/>
    </row>
    <row r="803" spans="2:5" ht="12.75" customHeight="1" x14ac:dyDescent="0.2">
      <c r="B803" s="70"/>
      <c r="C803" s="70"/>
      <c r="D803" s="70"/>
      <c r="E803" s="70"/>
    </row>
    <row r="804" spans="2:5" ht="12.75" customHeight="1" x14ac:dyDescent="0.2">
      <c r="B804" s="70"/>
      <c r="C804" s="70"/>
      <c r="D804" s="70"/>
      <c r="E804" s="70"/>
    </row>
    <row r="805" spans="2:5" ht="12.75" customHeight="1" x14ac:dyDescent="0.2">
      <c r="B805" s="70"/>
      <c r="C805" s="70"/>
      <c r="D805" s="70"/>
      <c r="E805" s="70"/>
    </row>
    <row r="806" spans="2:5" ht="12.75" customHeight="1" x14ac:dyDescent="0.2">
      <c r="B806" s="70"/>
      <c r="C806" s="70"/>
      <c r="D806" s="70"/>
      <c r="E806" s="70"/>
    </row>
    <row r="807" spans="2:5" ht="12.75" customHeight="1" x14ac:dyDescent="0.2">
      <c r="B807" s="70"/>
      <c r="C807" s="70"/>
      <c r="D807" s="70"/>
      <c r="E807" s="70"/>
    </row>
    <row r="808" spans="2:5" ht="12.75" customHeight="1" x14ac:dyDescent="0.2">
      <c r="B808" s="70"/>
      <c r="C808" s="70"/>
      <c r="D808" s="70"/>
      <c r="E808" s="70"/>
    </row>
    <row r="809" spans="2:5" ht="12.75" customHeight="1" x14ac:dyDescent="0.2">
      <c r="B809" s="70"/>
      <c r="C809" s="70"/>
      <c r="D809" s="70"/>
      <c r="E809" s="70"/>
    </row>
    <row r="810" spans="2:5" ht="12.75" customHeight="1" x14ac:dyDescent="0.2">
      <c r="B810" s="70"/>
      <c r="C810" s="70"/>
      <c r="D810" s="70"/>
      <c r="E810" s="70"/>
    </row>
    <row r="811" spans="2:5" ht="12.75" customHeight="1" x14ac:dyDescent="0.2">
      <c r="B811" s="70"/>
      <c r="C811" s="70"/>
      <c r="D811" s="70"/>
      <c r="E811" s="70"/>
    </row>
    <row r="812" spans="2:5" ht="12.75" customHeight="1" x14ac:dyDescent="0.2">
      <c r="B812" s="70"/>
      <c r="C812" s="70"/>
      <c r="D812" s="70"/>
      <c r="E812" s="70"/>
    </row>
    <row r="813" spans="2:5" ht="12.75" customHeight="1" x14ac:dyDescent="0.2">
      <c r="B813" s="70"/>
      <c r="C813" s="70"/>
      <c r="D813" s="70"/>
      <c r="E813" s="70"/>
    </row>
    <row r="814" spans="2:5" ht="12.75" customHeight="1" x14ac:dyDescent="0.2">
      <c r="B814" s="70"/>
      <c r="C814" s="70"/>
      <c r="D814" s="70"/>
      <c r="E814" s="70"/>
    </row>
    <row r="815" spans="2:5" ht="12.75" customHeight="1" x14ac:dyDescent="0.2">
      <c r="B815" s="70"/>
      <c r="C815" s="70"/>
      <c r="D815" s="70"/>
      <c r="E815" s="70"/>
    </row>
    <row r="816" spans="2:5" ht="12.75" customHeight="1" x14ac:dyDescent="0.2">
      <c r="B816" s="70"/>
      <c r="C816" s="70"/>
      <c r="D816" s="70"/>
      <c r="E816" s="70"/>
    </row>
    <row r="817" spans="2:5" ht="12.75" customHeight="1" x14ac:dyDescent="0.2">
      <c r="B817" s="70"/>
      <c r="C817" s="70"/>
      <c r="D817" s="70"/>
      <c r="E817" s="70"/>
    </row>
    <row r="818" spans="2:5" ht="12.75" customHeight="1" x14ac:dyDescent="0.2">
      <c r="B818" s="70"/>
      <c r="C818" s="70"/>
      <c r="D818" s="70"/>
      <c r="E818" s="70"/>
    </row>
    <row r="819" spans="2:5" ht="12.75" customHeight="1" x14ac:dyDescent="0.2">
      <c r="B819" s="70"/>
      <c r="C819" s="70"/>
      <c r="D819" s="70"/>
      <c r="E819" s="70"/>
    </row>
    <row r="820" spans="2:5" ht="12.75" customHeight="1" x14ac:dyDescent="0.2">
      <c r="B820" s="70"/>
      <c r="C820" s="70"/>
      <c r="D820" s="70"/>
      <c r="E820" s="70"/>
    </row>
    <row r="821" spans="2:5" ht="12.75" customHeight="1" x14ac:dyDescent="0.2">
      <c r="B821" s="70"/>
      <c r="C821" s="70"/>
      <c r="D821" s="70"/>
      <c r="E821" s="70"/>
    </row>
    <row r="822" spans="2:5" ht="12.75" customHeight="1" x14ac:dyDescent="0.2">
      <c r="B822" s="70"/>
      <c r="C822" s="70"/>
      <c r="D822" s="70"/>
      <c r="E822" s="70"/>
    </row>
    <row r="823" spans="2:5" ht="12.75" customHeight="1" x14ac:dyDescent="0.2">
      <c r="B823" s="70"/>
      <c r="C823" s="70"/>
      <c r="D823" s="70"/>
      <c r="E823" s="70"/>
    </row>
    <row r="824" spans="2:5" ht="12.75" customHeight="1" x14ac:dyDescent="0.2">
      <c r="B824" s="70"/>
      <c r="C824" s="70"/>
      <c r="D824" s="70"/>
      <c r="E824" s="70"/>
    </row>
    <row r="825" spans="2:5" ht="12.75" customHeight="1" x14ac:dyDescent="0.2">
      <c r="B825" s="70"/>
      <c r="C825" s="70"/>
      <c r="D825" s="70"/>
      <c r="E825" s="70"/>
    </row>
    <row r="826" spans="2:5" ht="12.75" customHeight="1" x14ac:dyDescent="0.2">
      <c r="B826" s="70"/>
      <c r="C826" s="70"/>
      <c r="D826" s="70"/>
      <c r="E826" s="70"/>
    </row>
    <row r="827" spans="2:5" ht="12.75" customHeight="1" x14ac:dyDescent="0.2">
      <c r="B827" s="70"/>
      <c r="C827" s="70"/>
      <c r="D827" s="70"/>
      <c r="E827" s="70"/>
    </row>
    <row r="828" spans="2:5" ht="12.75" customHeight="1" x14ac:dyDescent="0.2">
      <c r="B828" s="70"/>
      <c r="C828" s="70"/>
      <c r="D828" s="70"/>
      <c r="E828" s="70"/>
    </row>
    <row r="829" spans="2:5" ht="12.75" customHeight="1" x14ac:dyDescent="0.2">
      <c r="B829" s="70"/>
      <c r="C829" s="70"/>
      <c r="D829" s="70"/>
      <c r="E829" s="70"/>
    </row>
    <row r="830" spans="2:5" ht="12.75" customHeight="1" x14ac:dyDescent="0.2">
      <c r="B830" s="70"/>
      <c r="C830" s="70"/>
      <c r="D830" s="70"/>
      <c r="E830" s="70"/>
    </row>
    <row r="831" spans="2:5" ht="12.75" customHeight="1" x14ac:dyDescent="0.2">
      <c r="B831" s="70"/>
      <c r="C831" s="70"/>
      <c r="D831" s="70"/>
      <c r="E831" s="70"/>
    </row>
    <row r="832" spans="2:5" ht="12.75" customHeight="1" x14ac:dyDescent="0.2">
      <c r="B832" s="70"/>
      <c r="C832" s="70"/>
      <c r="D832" s="70"/>
      <c r="E832" s="70"/>
    </row>
    <row r="833" spans="2:5" ht="12.75" customHeight="1" x14ac:dyDescent="0.2">
      <c r="B833" s="70"/>
      <c r="C833" s="70"/>
      <c r="D833" s="70"/>
      <c r="E833" s="70"/>
    </row>
    <row r="834" spans="2:5" ht="12.75" customHeight="1" x14ac:dyDescent="0.2">
      <c r="B834" s="70"/>
      <c r="C834" s="70"/>
      <c r="D834" s="70"/>
      <c r="E834" s="70"/>
    </row>
    <row r="835" spans="2:5" ht="12.75" customHeight="1" x14ac:dyDescent="0.2">
      <c r="B835" s="70"/>
      <c r="C835" s="70"/>
      <c r="D835" s="70"/>
      <c r="E835" s="70"/>
    </row>
    <row r="836" spans="2:5" ht="12.75" customHeight="1" x14ac:dyDescent="0.2">
      <c r="B836" s="70"/>
      <c r="C836" s="70"/>
      <c r="D836" s="70"/>
      <c r="E836" s="70"/>
    </row>
    <row r="837" spans="2:5" ht="12.75" customHeight="1" x14ac:dyDescent="0.2">
      <c r="B837" s="70"/>
      <c r="C837" s="70"/>
      <c r="D837" s="70"/>
      <c r="E837" s="70"/>
    </row>
    <row r="838" spans="2:5" ht="12.75" customHeight="1" x14ac:dyDescent="0.2">
      <c r="B838" s="70"/>
      <c r="C838" s="70"/>
      <c r="D838" s="70"/>
      <c r="E838" s="70"/>
    </row>
    <row r="839" spans="2:5" ht="12.75" customHeight="1" x14ac:dyDescent="0.2">
      <c r="B839" s="70"/>
      <c r="C839" s="70"/>
      <c r="D839" s="70"/>
      <c r="E839" s="70"/>
    </row>
    <row r="840" spans="2:5" ht="12.75" customHeight="1" x14ac:dyDescent="0.2">
      <c r="B840" s="70"/>
      <c r="C840" s="70"/>
      <c r="D840" s="70"/>
      <c r="E840" s="70"/>
    </row>
    <row r="841" spans="2:5" ht="12.75" customHeight="1" x14ac:dyDescent="0.2">
      <c r="B841" s="70"/>
      <c r="C841" s="70"/>
      <c r="D841" s="70"/>
      <c r="E841" s="70"/>
    </row>
    <row r="842" spans="2:5" ht="12.75" customHeight="1" x14ac:dyDescent="0.2">
      <c r="B842" s="70"/>
      <c r="C842" s="70"/>
      <c r="D842" s="70"/>
      <c r="E842" s="70"/>
    </row>
    <row r="843" spans="2:5" ht="12.75" customHeight="1" x14ac:dyDescent="0.2">
      <c r="B843" s="70"/>
      <c r="C843" s="70"/>
      <c r="D843" s="70"/>
      <c r="E843" s="70"/>
    </row>
    <row r="844" spans="2:5" ht="12.75" customHeight="1" x14ac:dyDescent="0.2">
      <c r="B844" s="70"/>
      <c r="C844" s="70"/>
      <c r="D844" s="70"/>
      <c r="E844" s="70"/>
    </row>
    <row r="845" spans="2:5" ht="12.75" customHeight="1" x14ac:dyDescent="0.2">
      <c r="B845" s="70"/>
      <c r="C845" s="70"/>
      <c r="D845" s="70"/>
      <c r="E845" s="70"/>
    </row>
    <row r="846" spans="2:5" ht="12.75" customHeight="1" x14ac:dyDescent="0.2">
      <c r="B846" s="70"/>
      <c r="C846" s="70"/>
      <c r="D846" s="70"/>
      <c r="E846" s="70"/>
    </row>
    <row r="847" spans="2:5" ht="12.75" customHeight="1" x14ac:dyDescent="0.2">
      <c r="B847" s="70"/>
      <c r="C847" s="70"/>
      <c r="D847" s="70"/>
      <c r="E847" s="70"/>
    </row>
    <row r="848" spans="2:5" ht="12.75" customHeight="1" x14ac:dyDescent="0.2">
      <c r="B848" s="70"/>
      <c r="C848" s="70"/>
      <c r="D848" s="70"/>
      <c r="E848" s="70"/>
    </row>
    <row r="849" spans="2:5" ht="12.75" customHeight="1" x14ac:dyDescent="0.2">
      <c r="B849" s="70"/>
      <c r="C849" s="70"/>
      <c r="D849" s="70"/>
      <c r="E849" s="70"/>
    </row>
    <row r="850" spans="2:5" ht="12.75" customHeight="1" x14ac:dyDescent="0.2">
      <c r="B850" s="70"/>
      <c r="C850" s="70"/>
      <c r="D850" s="70"/>
      <c r="E850" s="70"/>
    </row>
    <row r="851" spans="2:5" ht="12.75" customHeight="1" x14ac:dyDescent="0.2">
      <c r="B851" s="70"/>
      <c r="C851" s="70"/>
      <c r="D851" s="70"/>
      <c r="E851" s="70"/>
    </row>
    <row r="852" spans="2:5" ht="12.75" customHeight="1" x14ac:dyDescent="0.2">
      <c r="B852" s="70"/>
      <c r="C852" s="70"/>
      <c r="D852" s="70"/>
      <c r="E852" s="70"/>
    </row>
    <row r="853" spans="2:5" ht="12.75" customHeight="1" x14ac:dyDescent="0.2">
      <c r="B853" s="70"/>
      <c r="C853" s="70"/>
      <c r="D853" s="70"/>
      <c r="E853" s="70"/>
    </row>
    <row r="854" spans="2:5" ht="12.75" customHeight="1" x14ac:dyDescent="0.2">
      <c r="B854" s="70"/>
      <c r="C854" s="70"/>
      <c r="D854" s="70"/>
      <c r="E854" s="70"/>
    </row>
    <row r="855" spans="2:5" ht="12.75" customHeight="1" x14ac:dyDescent="0.2">
      <c r="B855" s="70"/>
      <c r="C855" s="70"/>
      <c r="D855" s="70"/>
      <c r="E855" s="70"/>
    </row>
    <row r="856" spans="2:5" ht="12.75" customHeight="1" x14ac:dyDescent="0.2">
      <c r="B856" s="70"/>
      <c r="C856" s="70"/>
      <c r="D856" s="70"/>
      <c r="E856" s="70"/>
    </row>
    <row r="857" spans="2:5" ht="12.75" customHeight="1" x14ac:dyDescent="0.2">
      <c r="B857" s="70"/>
      <c r="C857" s="70"/>
      <c r="D857" s="70"/>
      <c r="E857" s="70"/>
    </row>
    <row r="858" spans="2:5" ht="12.75" customHeight="1" x14ac:dyDescent="0.2">
      <c r="B858" s="70"/>
      <c r="C858" s="70"/>
      <c r="D858" s="70"/>
      <c r="E858" s="70"/>
    </row>
    <row r="859" spans="2:5" ht="12.75" customHeight="1" x14ac:dyDescent="0.2">
      <c r="B859" s="70"/>
      <c r="C859" s="70"/>
      <c r="D859" s="70"/>
      <c r="E859" s="70"/>
    </row>
    <row r="860" spans="2:5" ht="12.75" customHeight="1" x14ac:dyDescent="0.2">
      <c r="B860" s="70"/>
      <c r="C860" s="70"/>
      <c r="D860" s="70"/>
      <c r="E860" s="70"/>
    </row>
    <row r="861" spans="2:5" ht="12.75" customHeight="1" x14ac:dyDescent="0.2">
      <c r="B861" s="70"/>
      <c r="C861" s="70"/>
      <c r="D861" s="70"/>
      <c r="E861" s="70"/>
    </row>
    <row r="862" spans="2:5" ht="12.75" customHeight="1" x14ac:dyDescent="0.2">
      <c r="B862" s="70"/>
      <c r="C862" s="70"/>
      <c r="D862" s="70"/>
      <c r="E862" s="70"/>
    </row>
    <row r="863" spans="2:5" ht="12.75" customHeight="1" x14ac:dyDescent="0.2">
      <c r="B863" s="70"/>
      <c r="C863" s="70"/>
      <c r="D863" s="70"/>
      <c r="E863" s="70"/>
    </row>
    <row r="864" spans="2:5" ht="12.75" customHeight="1" x14ac:dyDescent="0.2">
      <c r="B864" s="70"/>
      <c r="C864" s="70"/>
      <c r="D864" s="70"/>
      <c r="E864" s="70"/>
    </row>
    <row r="865" spans="2:5" ht="12.75" customHeight="1" x14ac:dyDescent="0.2">
      <c r="B865" s="70"/>
      <c r="C865" s="70"/>
      <c r="D865" s="70"/>
      <c r="E865" s="70"/>
    </row>
    <row r="866" spans="2:5" ht="12.75" customHeight="1" x14ac:dyDescent="0.2">
      <c r="B866" s="70"/>
      <c r="C866" s="70"/>
      <c r="D866" s="70"/>
      <c r="E866" s="70"/>
    </row>
    <row r="867" spans="2:5" ht="12.75" customHeight="1" x14ac:dyDescent="0.2">
      <c r="B867" s="70"/>
      <c r="C867" s="70"/>
      <c r="D867" s="70"/>
      <c r="E867" s="70"/>
    </row>
    <row r="868" spans="2:5" ht="12.75" customHeight="1" x14ac:dyDescent="0.2">
      <c r="B868" s="70"/>
      <c r="C868" s="70"/>
      <c r="D868" s="70"/>
      <c r="E868" s="70"/>
    </row>
    <row r="869" spans="2:5" ht="12.75" customHeight="1" x14ac:dyDescent="0.2">
      <c r="B869" s="70"/>
      <c r="C869" s="70"/>
      <c r="D869" s="70"/>
      <c r="E869" s="70"/>
    </row>
    <row r="870" spans="2:5" ht="12.75" customHeight="1" x14ac:dyDescent="0.2">
      <c r="B870" s="70"/>
      <c r="C870" s="70"/>
      <c r="D870" s="70"/>
      <c r="E870" s="70"/>
    </row>
    <row r="871" spans="2:5" ht="12.75" customHeight="1" x14ac:dyDescent="0.2">
      <c r="B871" s="70"/>
      <c r="C871" s="70"/>
      <c r="D871" s="70"/>
      <c r="E871" s="70"/>
    </row>
    <row r="872" spans="2:5" ht="12.75" customHeight="1" x14ac:dyDescent="0.2">
      <c r="B872" s="70"/>
      <c r="C872" s="70"/>
      <c r="D872" s="70"/>
      <c r="E872" s="70"/>
    </row>
    <row r="873" spans="2:5" ht="12.75" customHeight="1" x14ac:dyDescent="0.2">
      <c r="B873" s="70"/>
      <c r="C873" s="70"/>
      <c r="D873" s="70"/>
      <c r="E873" s="70"/>
    </row>
    <row r="874" spans="2:5" ht="12.75" customHeight="1" x14ac:dyDescent="0.2">
      <c r="B874" s="70"/>
      <c r="C874" s="70"/>
      <c r="D874" s="70"/>
      <c r="E874" s="70"/>
    </row>
    <row r="875" spans="2:5" ht="12.75" customHeight="1" x14ac:dyDescent="0.2">
      <c r="B875" s="70"/>
      <c r="C875" s="70"/>
      <c r="D875" s="70"/>
      <c r="E875" s="70"/>
    </row>
    <row r="876" spans="2:5" ht="12.75" customHeight="1" x14ac:dyDescent="0.2">
      <c r="B876" s="70"/>
      <c r="C876" s="70"/>
      <c r="D876" s="70"/>
      <c r="E876" s="70"/>
    </row>
    <row r="877" spans="2:5" ht="12.75" customHeight="1" x14ac:dyDescent="0.2">
      <c r="B877" s="70"/>
      <c r="C877" s="70"/>
      <c r="D877" s="70"/>
      <c r="E877" s="70"/>
    </row>
    <row r="878" spans="2:5" ht="12.75" customHeight="1" x14ac:dyDescent="0.2">
      <c r="B878" s="70"/>
      <c r="C878" s="70"/>
      <c r="D878" s="70"/>
      <c r="E878" s="70"/>
    </row>
    <row r="879" spans="2:5" ht="12.75" customHeight="1" x14ac:dyDescent="0.2">
      <c r="B879" s="70"/>
      <c r="C879" s="70"/>
      <c r="D879" s="70"/>
      <c r="E879" s="70"/>
    </row>
    <row r="880" spans="2:5" ht="12.75" customHeight="1" x14ac:dyDescent="0.2">
      <c r="B880" s="70"/>
      <c r="C880" s="70"/>
      <c r="D880" s="70"/>
      <c r="E880" s="70"/>
    </row>
    <row r="881" spans="2:5" ht="12.75" customHeight="1" x14ac:dyDescent="0.2">
      <c r="B881" s="70"/>
      <c r="C881" s="70"/>
      <c r="D881" s="70"/>
      <c r="E881" s="70"/>
    </row>
    <row r="882" spans="2:5" ht="12.75" customHeight="1" x14ac:dyDescent="0.2">
      <c r="B882" s="70"/>
      <c r="C882" s="70"/>
      <c r="D882" s="70"/>
      <c r="E882" s="70"/>
    </row>
    <row r="883" spans="2:5" ht="12.75" customHeight="1" x14ac:dyDescent="0.2">
      <c r="B883" s="70"/>
      <c r="C883" s="70"/>
      <c r="D883" s="70"/>
      <c r="E883" s="70"/>
    </row>
    <row r="884" spans="2:5" ht="12.75" customHeight="1" x14ac:dyDescent="0.2">
      <c r="B884" s="70"/>
      <c r="C884" s="70"/>
      <c r="D884" s="70"/>
      <c r="E884" s="70"/>
    </row>
    <row r="885" spans="2:5" ht="12.75" customHeight="1" x14ac:dyDescent="0.2">
      <c r="B885" s="70"/>
      <c r="C885" s="70"/>
      <c r="D885" s="70"/>
      <c r="E885" s="70"/>
    </row>
    <row r="886" spans="2:5" ht="12.75" customHeight="1" x14ac:dyDescent="0.2">
      <c r="B886" s="70"/>
      <c r="C886" s="70"/>
      <c r="D886" s="70"/>
      <c r="E886" s="70"/>
    </row>
    <row r="887" spans="2:5" ht="12.75" customHeight="1" x14ac:dyDescent="0.2">
      <c r="B887" s="70"/>
      <c r="C887" s="70"/>
      <c r="D887" s="70"/>
      <c r="E887" s="70"/>
    </row>
    <row r="888" spans="2:5" ht="12.75" customHeight="1" x14ac:dyDescent="0.2">
      <c r="B888" s="70"/>
      <c r="C888" s="70"/>
      <c r="D888" s="70"/>
      <c r="E888" s="70"/>
    </row>
    <row r="889" spans="2:5" ht="12.75" customHeight="1" x14ac:dyDescent="0.2">
      <c r="B889" s="70"/>
      <c r="C889" s="70"/>
      <c r="D889" s="70"/>
      <c r="E889" s="70"/>
    </row>
    <row r="890" spans="2:5" ht="12.75" customHeight="1" x14ac:dyDescent="0.2">
      <c r="B890" s="70"/>
      <c r="C890" s="70"/>
      <c r="D890" s="70"/>
      <c r="E890" s="70"/>
    </row>
    <row r="891" spans="2:5" ht="12.75" customHeight="1" x14ac:dyDescent="0.2">
      <c r="B891" s="70"/>
      <c r="C891" s="70"/>
      <c r="D891" s="70"/>
      <c r="E891" s="70"/>
    </row>
    <row r="892" spans="2:5" ht="12.75" customHeight="1" x14ac:dyDescent="0.2">
      <c r="B892" s="70"/>
      <c r="C892" s="70"/>
      <c r="D892" s="70"/>
      <c r="E892" s="70"/>
    </row>
    <row r="893" spans="2:5" ht="12.75" customHeight="1" x14ac:dyDescent="0.2">
      <c r="B893" s="70"/>
      <c r="C893" s="70"/>
      <c r="D893" s="70"/>
      <c r="E893" s="70"/>
    </row>
    <row r="894" spans="2:5" ht="12.75" customHeight="1" x14ac:dyDescent="0.2">
      <c r="B894" s="70"/>
      <c r="C894" s="70"/>
      <c r="D894" s="70"/>
      <c r="E894" s="70"/>
    </row>
    <row r="895" spans="2:5" ht="12.75" customHeight="1" x14ac:dyDescent="0.2">
      <c r="B895" s="70"/>
      <c r="C895" s="70"/>
      <c r="D895" s="70"/>
      <c r="E895" s="70"/>
    </row>
    <row r="896" spans="2:5" ht="12.75" customHeight="1" x14ac:dyDescent="0.2">
      <c r="B896" s="70"/>
      <c r="C896" s="70"/>
      <c r="D896" s="70"/>
      <c r="E896" s="70"/>
    </row>
    <row r="897" spans="2:5" ht="12.75" customHeight="1" x14ac:dyDescent="0.2">
      <c r="B897" s="70"/>
      <c r="C897" s="70"/>
      <c r="D897" s="70"/>
      <c r="E897" s="70"/>
    </row>
    <row r="898" spans="2:5" ht="12.75" customHeight="1" x14ac:dyDescent="0.2">
      <c r="B898" s="70"/>
      <c r="C898" s="70"/>
      <c r="D898" s="70"/>
      <c r="E898" s="70"/>
    </row>
    <row r="899" spans="2:5" ht="12.75" customHeight="1" x14ac:dyDescent="0.2">
      <c r="B899" s="70"/>
      <c r="C899" s="70"/>
      <c r="D899" s="70"/>
      <c r="E899" s="70"/>
    </row>
    <row r="900" spans="2:5" ht="12.75" customHeight="1" x14ac:dyDescent="0.2">
      <c r="B900" s="70"/>
      <c r="C900" s="70"/>
      <c r="D900" s="70"/>
      <c r="E900" s="70"/>
    </row>
    <row r="901" spans="2:5" ht="12.75" customHeight="1" x14ac:dyDescent="0.2">
      <c r="B901" s="70"/>
      <c r="C901" s="70"/>
      <c r="D901" s="70"/>
      <c r="E901" s="70"/>
    </row>
    <row r="902" spans="2:5" ht="12.75" customHeight="1" x14ac:dyDescent="0.2">
      <c r="B902" s="70"/>
      <c r="C902" s="70"/>
      <c r="D902" s="70"/>
      <c r="E902" s="70"/>
    </row>
    <row r="903" spans="2:5" ht="12.75" customHeight="1" x14ac:dyDescent="0.2">
      <c r="B903" s="70"/>
      <c r="C903" s="70"/>
      <c r="D903" s="70"/>
      <c r="E903" s="70"/>
    </row>
    <row r="904" spans="2:5" ht="12.75" customHeight="1" x14ac:dyDescent="0.2">
      <c r="B904" s="70"/>
      <c r="C904" s="70"/>
      <c r="D904" s="70"/>
      <c r="E904" s="70"/>
    </row>
    <row r="905" spans="2:5" ht="12.75" customHeight="1" x14ac:dyDescent="0.2">
      <c r="B905" s="70"/>
      <c r="C905" s="70"/>
      <c r="D905" s="70"/>
      <c r="E905" s="70"/>
    </row>
    <row r="906" spans="2:5" ht="12.75" customHeight="1" x14ac:dyDescent="0.2">
      <c r="B906" s="70"/>
      <c r="C906" s="70"/>
      <c r="D906" s="70"/>
      <c r="E906" s="70"/>
    </row>
    <row r="907" spans="2:5" ht="12.75" customHeight="1" x14ac:dyDescent="0.2">
      <c r="B907" s="70"/>
      <c r="C907" s="70"/>
      <c r="D907" s="70"/>
      <c r="E907" s="70"/>
    </row>
    <row r="908" spans="2:5" ht="12.75" customHeight="1" x14ac:dyDescent="0.2">
      <c r="B908" s="70"/>
      <c r="C908" s="70"/>
      <c r="D908" s="70"/>
      <c r="E908" s="70"/>
    </row>
    <row r="909" spans="2:5" ht="12.75" customHeight="1" x14ac:dyDescent="0.2">
      <c r="B909" s="70"/>
      <c r="C909" s="70"/>
      <c r="D909" s="70"/>
      <c r="E909" s="70"/>
    </row>
    <row r="910" spans="2:5" ht="12.75" customHeight="1" x14ac:dyDescent="0.2">
      <c r="B910" s="70"/>
      <c r="C910" s="70"/>
      <c r="D910" s="70"/>
      <c r="E910" s="70"/>
    </row>
    <row r="911" spans="2:5" ht="12.75" customHeight="1" x14ac:dyDescent="0.2">
      <c r="B911" s="70"/>
      <c r="C911" s="70"/>
      <c r="D911" s="70"/>
      <c r="E911" s="70"/>
    </row>
    <row r="912" spans="2:5" ht="12.75" customHeight="1" x14ac:dyDescent="0.2">
      <c r="B912" s="70"/>
      <c r="C912" s="70"/>
      <c r="D912" s="70"/>
      <c r="E912" s="70"/>
    </row>
    <row r="913" spans="2:5" ht="12.75" customHeight="1" x14ac:dyDescent="0.2">
      <c r="B913" s="70"/>
      <c r="C913" s="70"/>
      <c r="D913" s="70"/>
      <c r="E913" s="70"/>
    </row>
    <row r="914" spans="2:5" ht="12.75" customHeight="1" x14ac:dyDescent="0.2">
      <c r="B914" s="70"/>
      <c r="C914" s="70"/>
      <c r="D914" s="70"/>
      <c r="E914" s="70"/>
    </row>
    <row r="915" spans="2:5" ht="12.75" customHeight="1" x14ac:dyDescent="0.2">
      <c r="B915" s="70"/>
      <c r="C915" s="70"/>
      <c r="D915" s="70"/>
      <c r="E915" s="70"/>
    </row>
    <row r="916" spans="2:5" ht="12.75" customHeight="1" x14ac:dyDescent="0.2">
      <c r="B916" s="70"/>
      <c r="C916" s="70"/>
      <c r="D916" s="70"/>
      <c r="E916" s="70"/>
    </row>
    <row r="917" spans="2:5" ht="12.75" customHeight="1" x14ac:dyDescent="0.2">
      <c r="B917" s="70"/>
      <c r="C917" s="70"/>
      <c r="D917" s="70"/>
      <c r="E917" s="70"/>
    </row>
    <row r="918" spans="2:5" ht="12.75" customHeight="1" x14ac:dyDescent="0.2">
      <c r="B918" s="70"/>
      <c r="C918" s="70"/>
      <c r="D918" s="70"/>
      <c r="E918" s="70"/>
    </row>
    <row r="919" spans="2:5" ht="12.75" customHeight="1" x14ac:dyDescent="0.2">
      <c r="B919" s="70"/>
      <c r="C919" s="70"/>
      <c r="D919" s="70"/>
      <c r="E919" s="70"/>
    </row>
    <row r="920" spans="2:5" ht="12.75" customHeight="1" x14ac:dyDescent="0.2">
      <c r="B920" s="70"/>
      <c r="C920" s="70"/>
      <c r="D920" s="70"/>
      <c r="E920" s="70"/>
    </row>
    <row r="921" spans="2:5" ht="12.75" customHeight="1" x14ac:dyDescent="0.2">
      <c r="B921" s="70"/>
      <c r="C921" s="70"/>
      <c r="D921" s="70"/>
      <c r="E921" s="70"/>
    </row>
    <row r="922" spans="2:5" ht="12.75" customHeight="1" x14ac:dyDescent="0.2">
      <c r="B922" s="70"/>
      <c r="C922" s="70"/>
      <c r="D922" s="70"/>
      <c r="E922" s="70"/>
    </row>
    <row r="923" spans="2:5" ht="12.75" customHeight="1" x14ac:dyDescent="0.2">
      <c r="B923" s="70"/>
      <c r="C923" s="70"/>
      <c r="D923" s="70"/>
      <c r="E923" s="70"/>
    </row>
    <row r="924" spans="2:5" ht="12.75" customHeight="1" x14ac:dyDescent="0.2">
      <c r="B924" s="70"/>
      <c r="C924" s="70"/>
      <c r="D924" s="70"/>
      <c r="E924" s="70"/>
    </row>
    <row r="925" spans="2:5" ht="12.75" customHeight="1" x14ac:dyDescent="0.2">
      <c r="B925" s="70"/>
      <c r="C925" s="70"/>
      <c r="D925" s="70"/>
      <c r="E925" s="70"/>
    </row>
    <row r="926" spans="2:5" ht="12.75" customHeight="1" x14ac:dyDescent="0.2">
      <c r="B926" s="70"/>
      <c r="C926" s="70"/>
      <c r="D926" s="70"/>
      <c r="E926" s="70"/>
    </row>
    <row r="927" spans="2:5" ht="12.75" customHeight="1" x14ac:dyDescent="0.2">
      <c r="B927" s="70"/>
      <c r="C927" s="70"/>
      <c r="D927" s="70"/>
      <c r="E927" s="70"/>
    </row>
    <row r="928" spans="2:5" ht="12.75" customHeight="1" x14ac:dyDescent="0.2">
      <c r="B928" s="70"/>
      <c r="C928" s="70"/>
      <c r="D928" s="70"/>
      <c r="E928" s="70"/>
    </row>
    <row r="929" spans="2:5" ht="12.75" customHeight="1" x14ac:dyDescent="0.2">
      <c r="B929" s="70"/>
      <c r="C929" s="70"/>
      <c r="D929" s="70"/>
      <c r="E929" s="70"/>
    </row>
    <row r="930" spans="2:5" ht="12.75" customHeight="1" x14ac:dyDescent="0.2">
      <c r="B930" s="70"/>
      <c r="C930" s="70"/>
      <c r="D930" s="70"/>
      <c r="E930" s="70"/>
    </row>
    <row r="931" spans="2:5" ht="12.75" customHeight="1" x14ac:dyDescent="0.2">
      <c r="B931" s="70"/>
      <c r="C931" s="70"/>
      <c r="D931" s="70"/>
      <c r="E931" s="70"/>
    </row>
    <row r="932" spans="2:5" ht="12.75" customHeight="1" x14ac:dyDescent="0.2">
      <c r="B932" s="70"/>
      <c r="C932" s="70"/>
      <c r="D932" s="70"/>
      <c r="E932" s="70"/>
    </row>
    <row r="933" spans="2:5" ht="12.75" customHeight="1" x14ac:dyDescent="0.2">
      <c r="B933" s="70"/>
      <c r="C933" s="70"/>
      <c r="D933" s="70"/>
      <c r="E933" s="70"/>
    </row>
    <row r="934" spans="2:5" ht="12.75" customHeight="1" x14ac:dyDescent="0.2">
      <c r="B934" s="70"/>
      <c r="C934" s="70"/>
      <c r="D934" s="70"/>
      <c r="E934" s="70"/>
    </row>
    <row r="935" spans="2:5" ht="12.75" customHeight="1" x14ac:dyDescent="0.2">
      <c r="B935" s="70"/>
      <c r="C935" s="70"/>
      <c r="D935" s="70"/>
      <c r="E935" s="70"/>
    </row>
    <row r="936" spans="2:5" ht="12.75" customHeight="1" x14ac:dyDescent="0.2">
      <c r="B936" s="70"/>
      <c r="C936" s="70"/>
      <c r="D936" s="70"/>
      <c r="E936" s="70"/>
    </row>
    <row r="937" spans="2:5" ht="12.75" customHeight="1" x14ac:dyDescent="0.2">
      <c r="B937" s="70"/>
      <c r="C937" s="70"/>
      <c r="D937" s="70"/>
      <c r="E937" s="70"/>
    </row>
    <row r="938" spans="2:5" ht="12.75" customHeight="1" x14ac:dyDescent="0.2">
      <c r="B938" s="70"/>
      <c r="C938" s="70"/>
      <c r="D938" s="70"/>
      <c r="E938" s="70"/>
    </row>
    <row r="939" spans="2:5" ht="12.75" customHeight="1" x14ac:dyDescent="0.2">
      <c r="B939" s="70"/>
      <c r="C939" s="70"/>
      <c r="D939" s="70"/>
      <c r="E939" s="70"/>
    </row>
    <row r="940" spans="2:5" ht="12.75" customHeight="1" x14ac:dyDescent="0.2">
      <c r="B940" s="70"/>
      <c r="C940" s="70"/>
      <c r="D940" s="70"/>
      <c r="E940" s="70"/>
    </row>
    <row r="941" spans="2:5" ht="12.75" customHeight="1" x14ac:dyDescent="0.2">
      <c r="B941" s="70"/>
      <c r="C941" s="70"/>
      <c r="D941" s="70"/>
      <c r="E941" s="70"/>
    </row>
    <row r="942" spans="2:5" ht="12.75" customHeight="1" x14ac:dyDescent="0.2">
      <c r="B942" s="70"/>
      <c r="C942" s="70"/>
      <c r="D942" s="70"/>
      <c r="E942" s="70"/>
    </row>
    <row r="943" spans="2:5" ht="12.75" customHeight="1" x14ac:dyDescent="0.2">
      <c r="B943" s="70"/>
      <c r="C943" s="70"/>
      <c r="D943" s="70"/>
      <c r="E943" s="70"/>
    </row>
    <row r="944" spans="2:5" ht="12.75" customHeight="1" x14ac:dyDescent="0.2">
      <c r="B944" s="70"/>
      <c r="C944" s="70"/>
      <c r="D944" s="70"/>
      <c r="E944" s="70"/>
    </row>
    <row r="945" spans="2:5" ht="12.75" customHeight="1" x14ac:dyDescent="0.2">
      <c r="B945" s="70"/>
      <c r="C945" s="70"/>
      <c r="D945" s="70"/>
      <c r="E945" s="70"/>
    </row>
    <row r="946" spans="2:5" ht="12.75" customHeight="1" x14ac:dyDescent="0.2">
      <c r="B946" s="70"/>
      <c r="C946" s="70"/>
      <c r="D946" s="70"/>
      <c r="E946" s="70"/>
    </row>
    <row r="947" spans="2:5" ht="12.75" customHeight="1" x14ac:dyDescent="0.2">
      <c r="B947" s="70"/>
      <c r="C947" s="70"/>
      <c r="D947" s="70"/>
      <c r="E947" s="70"/>
    </row>
    <row r="948" spans="2:5" ht="12.75" customHeight="1" x14ac:dyDescent="0.2">
      <c r="B948" s="70"/>
      <c r="C948" s="70"/>
      <c r="D948" s="70"/>
      <c r="E948" s="70"/>
    </row>
    <row r="949" spans="2:5" ht="12.75" customHeight="1" x14ac:dyDescent="0.2">
      <c r="B949" s="70"/>
      <c r="C949" s="70"/>
      <c r="D949" s="70"/>
      <c r="E949" s="70"/>
    </row>
    <row r="950" spans="2:5" ht="12.75" customHeight="1" x14ac:dyDescent="0.2">
      <c r="B950" s="70"/>
      <c r="C950" s="70"/>
      <c r="D950" s="70"/>
      <c r="E950" s="70"/>
    </row>
    <row r="951" spans="2:5" ht="12.75" customHeight="1" x14ac:dyDescent="0.2">
      <c r="B951" s="70"/>
      <c r="C951" s="70"/>
      <c r="D951" s="70"/>
      <c r="E951" s="70"/>
    </row>
    <row r="952" spans="2:5" ht="12.75" customHeight="1" x14ac:dyDescent="0.2">
      <c r="B952" s="70"/>
      <c r="C952" s="70"/>
      <c r="D952" s="70"/>
      <c r="E952" s="70"/>
    </row>
    <row r="953" spans="2:5" ht="12.75" customHeight="1" x14ac:dyDescent="0.2">
      <c r="B953" s="70"/>
      <c r="C953" s="70"/>
      <c r="D953" s="70"/>
      <c r="E953" s="70"/>
    </row>
    <row r="954" spans="2:5" ht="12.75" customHeight="1" x14ac:dyDescent="0.2">
      <c r="B954" s="70"/>
      <c r="C954" s="70"/>
      <c r="D954" s="70"/>
      <c r="E954" s="70"/>
    </row>
    <row r="955" spans="2:5" ht="12.75" customHeight="1" x14ac:dyDescent="0.2">
      <c r="B955" s="70"/>
      <c r="C955" s="70"/>
      <c r="D955" s="70"/>
      <c r="E955" s="70"/>
    </row>
    <row r="956" spans="2:5" ht="12.75" customHeight="1" x14ac:dyDescent="0.2">
      <c r="B956" s="70"/>
      <c r="C956" s="70"/>
      <c r="D956" s="70"/>
      <c r="E956" s="70"/>
    </row>
    <row r="957" spans="2:5" ht="12.75" customHeight="1" x14ac:dyDescent="0.2">
      <c r="B957" s="70"/>
      <c r="C957" s="70"/>
      <c r="D957" s="70"/>
      <c r="E957" s="70"/>
    </row>
    <row r="958" spans="2:5" ht="12.75" customHeight="1" x14ac:dyDescent="0.2">
      <c r="B958" s="70"/>
      <c r="C958" s="70"/>
      <c r="D958" s="70"/>
      <c r="E958" s="70"/>
    </row>
    <row r="959" spans="2:5" ht="12.75" customHeight="1" x14ac:dyDescent="0.2">
      <c r="B959" s="70"/>
      <c r="C959" s="70"/>
      <c r="D959" s="70"/>
      <c r="E959" s="70"/>
    </row>
    <row r="960" spans="2:5" ht="12.75" customHeight="1" x14ac:dyDescent="0.2">
      <c r="B960" s="70"/>
      <c r="C960" s="70"/>
      <c r="D960" s="70"/>
      <c r="E960" s="70"/>
    </row>
    <row r="961" spans="2:5" ht="12.75" customHeight="1" x14ac:dyDescent="0.2">
      <c r="B961" s="70"/>
      <c r="C961" s="70"/>
      <c r="D961" s="70"/>
      <c r="E961" s="70"/>
    </row>
    <row r="962" spans="2:5" ht="12.75" customHeight="1" x14ac:dyDescent="0.2">
      <c r="B962" s="70"/>
      <c r="C962" s="70"/>
      <c r="D962" s="70"/>
      <c r="E962" s="70"/>
    </row>
    <row r="963" spans="2:5" ht="12.75" customHeight="1" x14ac:dyDescent="0.2">
      <c r="B963" s="70"/>
      <c r="C963" s="70"/>
      <c r="D963" s="70"/>
      <c r="E963" s="70"/>
    </row>
    <row r="964" spans="2:5" ht="12.75" customHeight="1" x14ac:dyDescent="0.2">
      <c r="B964" s="70"/>
      <c r="C964" s="70"/>
      <c r="D964" s="70"/>
      <c r="E964" s="70"/>
    </row>
    <row r="965" spans="2:5" ht="12.75" customHeight="1" x14ac:dyDescent="0.2">
      <c r="B965" s="70"/>
      <c r="C965" s="70"/>
      <c r="D965" s="70"/>
      <c r="E965" s="70"/>
    </row>
    <row r="966" spans="2:5" ht="12.75" customHeight="1" x14ac:dyDescent="0.2">
      <c r="B966" s="70"/>
      <c r="C966" s="70"/>
      <c r="D966" s="70"/>
      <c r="E966" s="70"/>
    </row>
    <row r="967" spans="2:5" ht="12.75" customHeight="1" x14ac:dyDescent="0.2">
      <c r="B967" s="70"/>
      <c r="C967" s="70"/>
      <c r="D967" s="70"/>
      <c r="E967" s="70"/>
    </row>
    <row r="968" spans="2:5" ht="12.75" customHeight="1" x14ac:dyDescent="0.2">
      <c r="B968" s="70"/>
      <c r="C968" s="70"/>
      <c r="D968" s="70"/>
      <c r="E968" s="70"/>
    </row>
    <row r="969" spans="2:5" ht="12.75" customHeight="1" x14ac:dyDescent="0.2">
      <c r="B969" s="70"/>
      <c r="C969" s="70"/>
      <c r="D969" s="70"/>
      <c r="E969" s="70"/>
    </row>
    <row r="970" spans="2:5" ht="12.75" customHeight="1" x14ac:dyDescent="0.2">
      <c r="B970" s="70"/>
      <c r="C970" s="70"/>
      <c r="D970" s="70"/>
      <c r="E970" s="70"/>
    </row>
    <row r="971" spans="2:5" ht="12.75" customHeight="1" x14ac:dyDescent="0.2">
      <c r="B971" s="70"/>
      <c r="C971" s="70"/>
      <c r="D971" s="70"/>
      <c r="E971" s="70"/>
    </row>
    <row r="972" spans="2:5" ht="12.75" customHeight="1" x14ac:dyDescent="0.2">
      <c r="B972" s="70"/>
      <c r="C972" s="70"/>
      <c r="D972" s="70"/>
      <c r="E972" s="70"/>
    </row>
    <row r="973" spans="2:5" ht="12.75" customHeight="1" x14ac:dyDescent="0.2">
      <c r="B973" s="70"/>
      <c r="C973" s="70"/>
      <c r="D973" s="70"/>
      <c r="E973" s="70"/>
    </row>
    <row r="974" spans="2:5" ht="12.75" customHeight="1" x14ac:dyDescent="0.2">
      <c r="B974" s="70"/>
      <c r="C974" s="70"/>
      <c r="D974" s="70"/>
      <c r="E974" s="70"/>
    </row>
    <row r="975" spans="2:5" ht="12.75" customHeight="1" x14ac:dyDescent="0.2">
      <c r="B975" s="70"/>
      <c r="C975" s="70"/>
      <c r="D975" s="70"/>
      <c r="E975" s="70"/>
    </row>
    <row r="976" spans="2:5" ht="12.75" customHeight="1" x14ac:dyDescent="0.2">
      <c r="B976" s="70"/>
      <c r="C976" s="70"/>
      <c r="D976" s="70"/>
      <c r="E976" s="70"/>
    </row>
    <row r="977" spans="2:5" ht="12.75" customHeight="1" x14ac:dyDescent="0.2">
      <c r="B977" s="70"/>
      <c r="C977" s="70"/>
      <c r="D977" s="70"/>
      <c r="E977" s="70"/>
    </row>
    <row r="978" spans="2:5" ht="12.75" customHeight="1" x14ac:dyDescent="0.2">
      <c r="B978" s="70"/>
      <c r="C978" s="70"/>
      <c r="D978" s="70"/>
      <c r="E978" s="70"/>
    </row>
    <row r="979" spans="2:5" ht="12.75" customHeight="1" x14ac:dyDescent="0.2">
      <c r="B979" s="70"/>
      <c r="C979" s="70"/>
      <c r="D979" s="70"/>
      <c r="E979" s="70"/>
    </row>
    <row r="980" spans="2:5" ht="12.75" customHeight="1" x14ac:dyDescent="0.2">
      <c r="B980" s="70"/>
      <c r="C980" s="70"/>
      <c r="D980" s="70"/>
      <c r="E980" s="70"/>
    </row>
    <row r="981" spans="2:5" ht="12.75" customHeight="1" x14ac:dyDescent="0.2">
      <c r="B981" s="70"/>
      <c r="C981" s="70"/>
      <c r="D981" s="70"/>
      <c r="E981" s="70"/>
    </row>
    <row r="982" spans="2:5" ht="12.75" customHeight="1" x14ac:dyDescent="0.2">
      <c r="B982" s="70"/>
      <c r="C982" s="70"/>
      <c r="D982" s="70"/>
      <c r="E982" s="70"/>
    </row>
    <row r="983" spans="2:5" ht="12.75" customHeight="1" x14ac:dyDescent="0.2">
      <c r="B983" s="70"/>
      <c r="C983" s="70"/>
      <c r="D983" s="70"/>
      <c r="E983" s="70"/>
    </row>
    <row r="984" spans="2:5" ht="12.75" customHeight="1" x14ac:dyDescent="0.2">
      <c r="B984" s="70"/>
      <c r="C984" s="70"/>
      <c r="D984" s="70"/>
      <c r="E984" s="70"/>
    </row>
    <row r="985" spans="2:5" ht="12.75" customHeight="1" x14ac:dyDescent="0.2">
      <c r="B985" s="70"/>
      <c r="C985" s="70"/>
      <c r="D985" s="70"/>
      <c r="E985" s="70"/>
    </row>
    <row r="986" spans="2:5" ht="12.75" customHeight="1" x14ac:dyDescent="0.2">
      <c r="B986" s="70"/>
      <c r="C986" s="70"/>
      <c r="D986" s="70"/>
      <c r="E986" s="70"/>
    </row>
    <row r="987" spans="2:5" ht="12.75" customHeight="1" x14ac:dyDescent="0.2">
      <c r="B987" s="70"/>
      <c r="C987" s="70"/>
      <c r="D987" s="70"/>
      <c r="E987" s="70"/>
    </row>
    <row r="988" spans="2:5" ht="12.75" customHeight="1" x14ac:dyDescent="0.2">
      <c r="B988" s="70"/>
      <c r="C988" s="70"/>
      <c r="D988" s="70"/>
      <c r="E988" s="70"/>
    </row>
    <row r="989" spans="2:5" ht="12.75" customHeight="1" x14ac:dyDescent="0.2">
      <c r="B989" s="70"/>
      <c r="C989" s="70"/>
      <c r="D989" s="70"/>
      <c r="E989" s="70"/>
    </row>
    <row r="990" spans="2:5" ht="12.75" customHeight="1" x14ac:dyDescent="0.2">
      <c r="B990" s="70"/>
      <c r="C990" s="70"/>
      <c r="D990" s="70"/>
      <c r="E990" s="70"/>
    </row>
    <row r="991" spans="2:5" ht="12.75" customHeight="1" x14ac:dyDescent="0.2">
      <c r="B991" s="70"/>
      <c r="C991" s="70"/>
      <c r="D991" s="70"/>
      <c r="E991" s="70"/>
    </row>
    <row r="992" spans="2:5" ht="12.75" customHeight="1" x14ac:dyDescent="0.2">
      <c r="B992" s="70"/>
      <c r="C992" s="70"/>
      <c r="D992" s="70"/>
      <c r="E992" s="70"/>
    </row>
    <row r="993" spans="2:5" ht="12.75" customHeight="1" x14ac:dyDescent="0.2">
      <c r="B993" s="70"/>
      <c r="C993" s="70"/>
      <c r="D993" s="70"/>
      <c r="E993" s="70"/>
    </row>
    <row r="994" spans="2:5" ht="12.75" customHeight="1" x14ac:dyDescent="0.2">
      <c r="B994" s="70"/>
      <c r="C994" s="70"/>
      <c r="D994" s="70"/>
      <c r="E994" s="70"/>
    </row>
    <row r="995" spans="2:5" ht="12.75" customHeight="1" x14ac:dyDescent="0.2">
      <c r="B995" s="70"/>
      <c r="C995" s="70"/>
      <c r="D995" s="70"/>
      <c r="E995" s="70"/>
    </row>
    <row r="996" spans="2:5" ht="12.75" customHeight="1" x14ac:dyDescent="0.2">
      <c r="B996" s="70"/>
      <c r="C996" s="70"/>
      <c r="D996" s="70"/>
      <c r="E996" s="70"/>
    </row>
    <row r="997" spans="2:5" ht="12.75" customHeight="1" x14ac:dyDescent="0.2">
      <c r="B997" s="70"/>
      <c r="C997" s="70"/>
      <c r="D997" s="70"/>
      <c r="E997" s="70"/>
    </row>
    <row r="998" spans="2:5" ht="12.75" customHeight="1" x14ac:dyDescent="0.2">
      <c r="B998" s="70"/>
      <c r="C998" s="70"/>
      <c r="D998" s="70"/>
      <c r="E998" s="70"/>
    </row>
    <row r="999" spans="2:5" ht="12.75" customHeight="1" x14ac:dyDescent="0.2">
      <c r="B999" s="70"/>
      <c r="C999" s="70"/>
      <c r="D999" s="70"/>
      <c r="E999" s="70"/>
    </row>
    <row r="1000" spans="2:5" ht="12.75" customHeight="1" x14ac:dyDescent="0.2">
      <c r="B1000" s="70"/>
      <c r="C1000" s="70"/>
      <c r="D1000" s="70"/>
      <c r="E1000" s="70"/>
    </row>
    <row r="1001" spans="2:5" ht="12.75" customHeight="1" x14ac:dyDescent="0.2">
      <c r="B1001" s="70"/>
      <c r="C1001" s="70"/>
      <c r="D1001" s="70"/>
      <c r="E1001" s="70"/>
    </row>
    <row r="1002" spans="2:5" ht="12.75" customHeight="1" x14ac:dyDescent="0.2">
      <c r="B1002" s="70"/>
      <c r="C1002" s="70"/>
      <c r="D1002" s="70"/>
      <c r="E1002" s="70"/>
    </row>
    <row r="1003" spans="2:5" ht="12.75" customHeight="1" x14ac:dyDescent="0.2">
      <c r="B1003" s="70"/>
      <c r="C1003" s="70"/>
      <c r="D1003" s="70"/>
      <c r="E1003" s="70"/>
    </row>
    <row r="1004" spans="2:5" ht="12.75" customHeight="1" x14ac:dyDescent="0.2">
      <c r="B1004" s="70"/>
      <c r="C1004" s="70"/>
      <c r="D1004" s="70"/>
      <c r="E1004" s="70"/>
    </row>
    <row r="1005" spans="2:5" ht="12.75" customHeight="1" x14ac:dyDescent="0.2">
      <c r="B1005" s="70"/>
      <c r="C1005" s="70"/>
      <c r="D1005" s="70"/>
      <c r="E1005" s="70"/>
    </row>
    <row r="1006" spans="2:5" ht="12.75" customHeight="1" x14ac:dyDescent="0.2">
      <c r="B1006" s="70"/>
      <c r="C1006" s="70"/>
      <c r="D1006" s="70"/>
      <c r="E1006" s="70"/>
    </row>
    <row r="1007" spans="2:5" ht="12.75" customHeight="1" x14ac:dyDescent="0.2">
      <c r="B1007" s="70"/>
      <c r="C1007" s="70"/>
      <c r="D1007" s="70"/>
      <c r="E1007" s="70"/>
    </row>
    <row r="1008" spans="2:5" ht="12.75" customHeight="1" x14ac:dyDescent="0.2">
      <c r="B1008" s="70"/>
      <c r="C1008" s="70"/>
      <c r="D1008" s="70"/>
      <c r="E1008" s="70"/>
    </row>
  </sheetData>
  <pageMargins left="0.7" right="0.7" top="0.75" bottom="0.75" header="0" footer="0"/>
  <pageSetup paperSize="9" fitToHeight="0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D1000"/>
  <sheetViews>
    <sheetView zoomScaleNormal="100" workbookViewId="0">
      <selection activeCell="H20" sqref="H20"/>
    </sheetView>
  </sheetViews>
  <sheetFormatPr defaultRowHeight="15" customHeight="1" x14ac:dyDescent="0.2"/>
  <cols>
    <col min="1" max="1" width="4" style="186" bestFit="1" customWidth="1"/>
    <col min="2" max="2" width="38.83203125" style="194" customWidth="1"/>
    <col min="3" max="3" width="12.83203125" style="186" customWidth="1"/>
    <col min="4" max="4" width="10.1640625" style="186" customWidth="1"/>
    <col min="5" max="5" width="16.5" style="186" customWidth="1"/>
    <col min="6" max="6" width="25.5" style="188" customWidth="1"/>
    <col min="7" max="9" width="26.83203125" style="186" customWidth="1"/>
    <col min="10" max="1017" width="11.6640625" style="186" customWidth="1"/>
    <col min="1018" max="1022" width="11.6640625" style="187" customWidth="1"/>
    <col min="1023" max="16384" width="9.33203125" style="187"/>
  </cols>
  <sheetData>
    <row r="1" spans="1:6" ht="14.25" x14ac:dyDescent="0.2">
      <c r="A1" s="329" t="s">
        <v>136</v>
      </c>
      <c r="B1" s="329"/>
      <c r="C1" s="329"/>
      <c r="D1" s="329"/>
      <c r="E1" s="329"/>
      <c r="F1" s="329"/>
    </row>
    <row r="2" spans="1:6" ht="14.25" x14ac:dyDescent="0.2">
      <c r="A2" s="231" t="s">
        <v>206</v>
      </c>
      <c r="B2" s="230"/>
      <c r="C2" s="230"/>
      <c r="D2" s="230"/>
      <c r="E2" s="232"/>
      <c r="F2" s="233"/>
    </row>
    <row r="3" spans="1:6" ht="16.5" customHeight="1" x14ac:dyDescent="0.2">
      <c r="A3" s="330"/>
      <c r="B3" s="330"/>
      <c r="C3" s="330"/>
      <c r="D3" s="330"/>
      <c r="E3" s="330"/>
      <c r="F3" s="330"/>
    </row>
    <row r="4" spans="1:6" ht="12.75" x14ac:dyDescent="0.2">
      <c r="A4" s="331" t="s">
        <v>207</v>
      </c>
      <c r="B4" s="331"/>
      <c r="C4" s="331"/>
      <c r="D4" s="331"/>
      <c r="E4" s="331"/>
      <c r="F4" s="331"/>
    </row>
    <row r="5" spans="1:6" ht="12.75" x14ac:dyDescent="0.2">
      <c r="A5" s="318"/>
      <c r="B5" s="318"/>
      <c r="C5" s="318"/>
      <c r="D5" s="318"/>
      <c r="E5" s="318"/>
      <c r="F5" s="318"/>
    </row>
    <row r="6" spans="1:6" ht="12.75" x14ac:dyDescent="0.2">
      <c r="A6" s="316" t="s">
        <v>208</v>
      </c>
      <c r="B6" s="316"/>
      <c r="C6" s="316"/>
      <c r="D6" s="316"/>
      <c r="E6" s="316"/>
      <c r="F6" s="189"/>
    </row>
    <row r="7" spans="1:6" ht="12.75" x14ac:dyDescent="0.2">
      <c r="A7" s="316" t="s">
        <v>209</v>
      </c>
      <c r="B7" s="316"/>
      <c r="C7" s="316"/>
      <c r="D7" s="316"/>
      <c r="E7" s="316"/>
      <c r="F7" s="189"/>
    </row>
    <row r="8" spans="1:6" ht="12.75" x14ac:dyDescent="0.2">
      <c r="A8" s="318"/>
      <c r="B8" s="318"/>
      <c r="C8" s="318"/>
      <c r="D8" s="318"/>
      <c r="E8" s="318"/>
      <c r="F8" s="318"/>
    </row>
    <row r="9" spans="1:6" ht="12.75" x14ac:dyDescent="0.2">
      <c r="A9" s="309" t="s">
        <v>210</v>
      </c>
      <c r="B9" s="309"/>
      <c r="C9" s="309"/>
      <c r="D9" s="309"/>
      <c r="E9" s="309"/>
      <c r="F9" s="309"/>
    </row>
    <row r="10" spans="1:6" ht="12.75" x14ac:dyDescent="0.2">
      <c r="A10" s="190" t="s">
        <v>137</v>
      </c>
      <c r="B10" s="332" t="s">
        <v>211</v>
      </c>
      <c r="C10" s="332"/>
      <c r="D10" s="332"/>
      <c r="E10" s="332"/>
      <c r="F10" s="191"/>
    </row>
    <row r="11" spans="1:6" ht="12.75" x14ac:dyDescent="0.2">
      <c r="A11" s="190" t="s">
        <v>138</v>
      </c>
      <c r="B11" s="332" t="s">
        <v>212</v>
      </c>
      <c r="C11" s="332"/>
      <c r="D11" s="332"/>
      <c r="E11" s="332"/>
      <c r="F11" s="189"/>
    </row>
    <row r="12" spans="1:6" ht="12.75" x14ac:dyDescent="0.2">
      <c r="A12" s="190" t="s">
        <v>139</v>
      </c>
      <c r="B12" s="332" t="s">
        <v>213</v>
      </c>
      <c r="C12" s="332"/>
      <c r="D12" s="332"/>
      <c r="E12" s="332"/>
      <c r="F12" s="189"/>
    </row>
    <row r="13" spans="1:6" ht="12.75" x14ac:dyDescent="0.2">
      <c r="A13" s="190" t="s">
        <v>140</v>
      </c>
      <c r="B13" s="332" t="s">
        <v>214</v>
      </c>
      <c r="C13" s="332"/>
      <c r="D13" s="332"/>
      <c r="E13" s="332"/>
      <c r="F13" s="189"/>
    </row>
    <row r="14" spans="1:6" ht="12.75" x14ac:dyDescent="0.2">
      <c r="A14" s="318"/>
      <c r="B14" s="318"/>
      <c r="C14" s="318"/>
      <c r="D14" s="318"/>
      <c r="E14" s="318"/>
      <c r="F14" s="318"/>
    </row>
    <row r="15" spans="1:6" ht="12.75" x14ac:dyDescent="0.2">
      <c r="A15" s="309" t="s">
        <v>215</v>
      </c>
      <c r="B15" s="309"/>
      <c r="C15" s="309"/>
      <c r="D15" s="309"/>
      <c r="E15" s="309"/>
      <c r="F15" s="309"/>
    </row>
    <row r="16" spans="1:6" ht="12.75" x14ac:dyDescent="0.2">
      <c r="A16" s="316" t="s">
        <v>216</v>
      </c>
      <c r="B16" s="316"/>
      <c r="C16" s="333" t="s">
        <v>217</v>
      </c>
      <c r="D16" s="333"/>
      <c r="E16" s="333"/>
      <c r="F16" s="192" t="s">
        <v>218</v>
      </c>
    </row>
    <row r="17" spans="1:9" ht="58.5" customHeight="1" x14ac:dyDescent="0.2">
      <c r="A17" s="326" t="s">
        <v>219</v>
      </c>
      <c r="B17" s="326"/>
      <c r="C17" s="333" t="s">
        <v>220</v>
      </c>
      <c r="D17" s="333"/>
      <c r="E17" s="333"/>
      <c r="F17" s="229" t="s">
        <v>152</v>
      </c>
    </row>
    <row r="18" spans="1:9" ht="12.75" x14ac:dyDescent="0.2">
      <c r="A18" s="316" t="s">
        <v>221</v>
      </c>
      <c r="B18" s="316"/>
      <c r="C18" s="316"/>
      <c r="D18" s="316"/>
      <c r="E18" s="316"/>
      <c r="F18" s="192">
        <v>1</v>
      </c>
    </row>
    <row r="19" spans="1:9" ht="12.75" x14ac:dyDescent="0.2">
      <c r="A19" s="319" t="s">
        <v>222</v>
      </c>
      <c r="B19" s="319"/>
      <c r="C19" s="319"/>
      <c r="D19" s="319"/>
      <c r="E19" s="319"/>
      <c r="F19" s="319"/>
    </row>
    <row r="20" spans="1:9" ht="12.75" x14ac:dyDescent="0.2">
      <c r="A20" s="189">
        <v>1</v>
      </c>
      <c r="B20" s="306" t="s">
        <v>223</v>
      </c>
      <c r="C20" s="306"/>
      <c r="D20" s="306"/>
      <c r="E20" s="306"/>
      <c r="F20" s="192"/>
    </row>
    <row r="21" spans="1:9" ht="12.75" x14ac:dyDescent="0.2">
      <c r="A21" s="189">
        <v>2</v>
      </c>
      <c r="B21" s="306" t="s">
        <v>224</v>
      </c>
      <c r="C21" s="306"/>
      <c r="D21" s="306"/>
      <c r="E21" s="306"/>
      <c r="F21" s="192"/>
    </row>
    <row r="22" spans="1:9" ht="12.75" x14ac:dyDescent="0.2">
      <c r="A22" s="189">
        <v>3</v>
      </c>
      <c r="B22" s="316" t="s">
        <v>225</v>
      </c>
      <c r="C22" s="316"/>
      <c r="D22" s="316"/>
      <c r="E22" s="316"/>
      <c r="F22" s="193">
        <v>0</v>
      </c>
      <c r="G22" s="194"/>
      <c r="H22" s="195"/>
      <c r="I22" s="195"/>
    </row>
    <row r="23" spans="1:9" ht="12.75" x14ac:dyDescent="0.2">
      <c r="A23" s="189">
        <v>4</v>
      </c>
      <c r="B23" s="306" t="s">
        <v>141</v>
      </c>
      <c r="C23" s="306"/>
      <c r="D23" s="306"/>
      <c r="E23" s="306"/>
      <c r="F23" s="192"/>
    </row>
    <row r="24" spans="1:9" ht="12.75" x14ac:dyDescent="0.2">
      <c r="A24" s="189">
        <v>5</v>
      </c>
      <c r="B24" s="306" t="s">
        <v>226</v>
      </c>
      <c r="C24" s="306"/>
      <c r="D24" s="306"/>
      <c r="E24" s="306"/>
      <c r="F24" s="196"/>
    </row>
    <row r="25" spans="1:9" ht="12.75" x14ac:dyDescent="0.2">
      <c r="A25" s="318"/>
      <c r="B25" s="318"/>
      <c r="C25" s="318"/>
      <c r="D25" s="318"/>
      <c r="E25" s="318"/>
      <c r="F25" s="318"/>
    </row>
    <row r="26" spans="1:9" ht="12.75" x14ac:dyDescent="0.2">
      <c r="A26" s="318"/>
      <c r="B26" s="318"/>
      <c r="C26" s="318"/>
      <c r="D26" s="318"/>
      <c r="E26" s="318"/>
      <c r="F26" s="318"/>
    </row>
    <row r="27" spans="1:9" ht="12.75" x14ac:dyDescent="0.2">
      <c r="A27" s="309" t="s">
        <v>227</v>
      </c>
      <c r="B27" s="309"/>
      <c r="C27" s="309"/>
      <c r="D27" s="309"/>
      <c r="E27" s="309"/>
      <c r="F27" s="309"/>
    </row>
    <row r="28" spans="1:9" ht="12.75" x14ac:dyDescent="0.2">
      <c r="A28" s="197">
        <v>1</v>
      </c>
      <c r="B28" s="309" t="s">
        <v>228</v>
      </c>
      <c r="C28" s="309"/>
      <c r="D28" s="309"/>
      <c r="E28" s="309"/>
      <c r="F28" s="198" t="s">
        <v>229</v>
      </c>
    </row>
    <row r="29" spans="1:9" ht="12.75" x14ac:dyDescent="0.2">
      <c r="A29" s="190" t="s">
        <v>137</v>
      </c>
      <c r="B29" s="306" t="s">
        <v>230</v>
      </c>
      <c r="C29" s="306"/>
      <c r="D29" s="306"/>
      <c r="E29" s="306"/>
      <c r="F29" s="199">
        <f>F22</f>
        <v>0</v>
      </c>
      <c r="G29" s="200"/>
    </row>
    <row r="30" spans="1:9" ht="12.75" x14ac:dyDescent="0.2">
      <c r="A30" s="190" t="s">
        <v>138</v>
      </c>
      <c r="B30" s="306" t="s">
        <v>231</v>
      </c>
      <c r="C30" s="306"/>
      <c r="D30" s="306"/>
      <c r="E30" s="306"/>
      <c r="F30" s="199"/>
      <c r="G30" s="194"/>
    </row>
    <row r="31" spans="1:9" ht="12.75" x14ac:dyDescent="0.2">
      <c r="A31" s="197" t="s">
        <v>139</v>
      </c>
      <c r="B31" s="326" t="s">
        <v>232</v>
      </c>
      <c r="C31" s="326"/>
      <c r="D31" s="326"/>
      <c r="E31" s="326"/>
      <c r="F31" s="201"/>
      <c r="G31" s="194"/>
    </row>
    <row r="32" spans="1:9" ht="12.75" x14ac:dyDescent="0.2">
      <c r="A32" s="190" t="s">
        <v>140</v>
      </c>
      <c r="B32" s="306" t="s">
        <v>233</v>
      </c>
      <c r="C32" s="306"/>
      <c r="D32" s="306"/>
      <c r="E32" s="306"/>
      <c r="F32" s="199"/>
    </row>
    <row r="33" spans="1:7" ht="12.75" x14ac:dyDescent="0.2">
      <c r="A33" s="190" t="s">
        <v>146</v>
      </c>
      <c r="B33" s="306" t="s">
        <v>234</v>
      </c>
      <c r="C33" s="306"/>
      <c r="D33" s="306"/>
      <c r="E33" s="306"/>
      <c r="F33" s="199"/>
    </row>
    <row r="34" spans="1:7" ht="12.75" x14ac:dyDescent="0.2">
      <c r="A34" s="190" t="s">
        <v>235</v>
      </c>
      <c r="B34" s="306" t="s">
        <v>236</v>
      </c>
      <c r="C34" s="306"/>
      <c r="D34" s="306"/>
      <c r="E34" s="306"/>
      <c r="F34" s="199"/>
    </row>
    <row r="35" spans="1:7" ht="12.75" x14ac:dyDescent="0.2">
      <c r="A35" s="190" t="s">
        <v>144</v>
      </c>
      <c r="B35" s="306" t="s">
        <v>237</v>
      </c>
      <c r="C35" s="306"/>
      <c r="D35" s="306"/>
      <c r="E35" s="306"/>
      <c r="F35" s="199"/>
    </row>
    <row r="36" spans="1:7" ht="14.25" x14ac:dyDescent="0.2">
      <c r="A36" s="309" t="s">
        <v>238</v>
      </c>
      <c r="B36" s="309"/>
      <c r="C36" s="309"/>
      <c r="D36" s="309"/>
      <c r="E36" s="309"/>
      <c r="F36" s="202">
        <f>SUM(F29:F35)</f>
        <v>0</v>
      </c>
    </row>
    <row r="37" spans="1:7" ht="12.75" x14ac:dyDescent="0.2">
      <c r="B37" s="186"/>
      <c r="D37" s="186" t="s">
        <v>239</v>
      </c>
      <c r="F37" s="203"/>
    </row>
    <row r="38" spans="1:7" ht="12.75" x14ac:dyDescent="0.2">
      <c r="A38" s="309" t="s">
        <v>240</v>
      </c>
      <c r="B38" s="309"/>
      <c r="C38" s="309"/>
      <c r="D38" s="309"/>
      <c r="E38" s="309"/>
      <c r="F38" s="309"/>
    </row>
    <row r="39" spans="1:7" ht="12.75" x14ac:dyDescent="0.2">
      <c r="A39" s="204" t="s">
        <v>241</v>
      </c>
      <c r="B39" s="334" t="s">
        <v>242</v>
      </c>
      <c r="C39" s="335"/>
      <c r="D39" s="335"/>
      <c r="E39" s="336"/>
      <c r="F39" s="198" t="s">
        <v>229</v>
      </c>
    </row>
    <row r="40" spans="1:7" ht="12.75" x14ac:dyDescent="0.2">
      <c r="A40" s="190" t="s">
        <v>137</v>
      </c>
      <c r="B40" s="316" t="s">
        <v>147</v>
      </c>
      <c r="C40" s="316"/>
      <c r="D40" s="316"/>
      <c r="E40" s="316"/>
      <c r="F40" s="205">
        <f>F36/12</f>
        <v>0</v>
      </c>
    </row>
    <row r="41" spans="1:7" ht="12.75" x14ac:dyDescent="0.2">
      <c r="A41" s="197" t="s">
        <v>138</v>
      </c>
      <c r="B41" s="323" t="s">
        <v>243</v>
      </c>
      <c r="C41" s="323"/>
      <c r="D41" s="323"/>
      <c r="E41" s="323"/>
      <c r="F41" s="193">
        <f>((F36/3)/12)</f>
        <v>0</v>
      </c>
      <c r="G41" s="206"/>
    </row>
    <row r="42" spans="1:7" ht="12.75" x14ac:dyDescent="0.2">
      <c r="A42" s="319" t="s">
        <v>238</v>
      </c>
      <c r="B42" s="319"/>
      <c r="C42" s="319"/>
      <c r="D42" s="319"/>
      <c r="E42" s="319"/>
      <c r="F42" s="193">
        <f>SUM(F40:F41)</f>
        <v>0</v>
      </c>
    </row>
    <row r="43" spans="1:7" ht="12.75" x14ac:dyDescent="0.2">
      <c r="A43" s="207"/>
      <c r="B43" s="208"/>
      <c r="C43" s="208"/>
      <c r="D43" s="208"/>
      <c r="E43" s="208"/>
      <c r="F43" s="209"/>
    </row>
    <row r="44" spans="1:7" ht="12.75" x14ac:dyDescent="0.2">
      <c r="A44" s="204" t="s">
        <v>244</v>
      </c>
      <c r="B44" s="334" t="s">
        <v>245</v>
      </c>
      <c r="C44" s="336"/>
      <c r="D44" s="319" t="s">
        <v>246</v>
      </c>
      <c r="E44" s="319"/>
      <c r="F44" s="198" t="s">
        <v>229</v>
      </c>
    </row>
    <row r="45" spans="1:7" ht="12.75" x14ac:dyDescent="0.2">
      <c r="A45" s="189" t="s">
        <v>137</v>
      </c>
      <c r="B45" s="316" t="s">
        <v>247</v>
      </c>
      <c r="C45" s="316"/>
      <c r="D45" s="311">
        <v>0.2</v>
      </c>
      <c r="E45" s="311"/>
      <c r="F45" s="205">
        <f>D45*F36</f>
        <v>0</v>
      </c>
    </row>
    <row r="46" spans="1:7" ht="12.75" x14ac:dyDescent="0.2">
      <c r="A46" s="189" t="s">
        <v>138</v>
      </c>
      <c r="B46" s="316" t="s">
        <v>248</v>
      </c>
      <c r="C46" s="316"/>
      <c r="D46" s="311">
        <v>2.5000000000000001E-2</v>
      </c>
      <c r="E46" s="311"/>
      <c r="F46" s="205">
        <f>D46*F36</f>
        <v>0</v>
      </c>
    </row>
    <row r="47" spans="1:7" ht="12.75" x14ac:dyDescent="0.2">
      <c r="A47" s="204" t="s">
        <v>139</v>
      </c>
      <c r="B47" s="323" t="s">
        <v>249</v>
      </c>
      <c r="C47" s="323"/>
      <c r="D47" s="312">
        <v>0.01</v>
      </c>
      <c r="E47" s="312"/>
      <c r="F47" s="193">
        <f>D47*F36</f>
        <v>0</v>
      </c>
    </row>
    <row r="48" spans="1:7" ht="12.75" x14ac:dyDescent="0.2">
      <c r="A48" s="189" t="s">
        <v>140</v>
      </c>
      <c r="B48" s="316" t="s">
        <v>250</v>
      </c>
      <c r="C48" s="316"/>
      <c r="D48" s="311">
        <v>1.4999999999999999E-2</v>
      </c>
      <c r="E48" s="311"/>
      <c r="F48" s="205">
        <f>D48*F36</f>
        <v>0</v>
      </c>
    </row>
    <row r="49" spans="1:9" ht="12.75" x14ac:dyDescent="0.2">
      <c r="A49" s="189" t="s">
        <v>146</v>
      </c>
      <c r="B49" s="316" t="s">
        <v>251</v>
      </c>
      <c r="C49" s="316"/>
      <c r="D49" s="311">
        <v>0.01</v>
      </c>
      <c r="E49" s="311"/>
      <c r="F49" s="205">
        <f>D49*F36</f>
        <v>0</v>
      </c>
    </row>
    <row r="50" spans="1:9" ht="12.75" x14ac:dyDescent="0.2">
      <c r="A50" s="189" t="s">
        <v>235</v>
      </c>
      <c r="B50" s="316" t="s">
        <v>252</v>
      </c>
      <c r="C50" s="316"/>
      <c r="D50" s="311">
        <v>6.0000000000000001E-3</v>
      </c>
      <c r="E50" s="311"/>
      <c r="F50" s="205">
        <f>D50*F36</f>
        <v>0</v>
      </c>
    </row>
    <row r="51" spans="1:9" ht="12.75" x14ac:dyDescent="0.2">
      <c r="A51" s="189" t="s">
        <v>144</v>
      </c>
      <c r="B51" s="316" t="s">
        <v>253</v>
      </c>
      <c r="C51" s="316"/>
      <c r="D51" s="311">
        <v>2E-3</v>
      </c>
      <c r="E51" s="311"/>
      <c r="F51" s="205">
        <f>D51*F36</f>
        <v>0</v>
      </c>
    </row>
    <row r="52" spans="1:9" ht="12.75" x14ac:dyDescent="0.2">
      <c r="A52" s="189" t="s">
        <v>254</v>
      </c>
      <c r="B52" s="316" t="s">
        <v>255</v>
      </c>
      <c r="C52" s="316"/>
      <c r="D52" s="311">
        <v>0.08</v>
      </c>
      <c r="E52" s="311"/>
      <c r="F52" s="205">
        <f>D52*F36</f>
        <v>0</v>
      </c>
    </row>
    <row r="53" spans="1:9" ht="12.75" x14ac:dyDescent="0.2">
      <c r="A53" s="319" t="s">
        <v>238</v>
      </c>
      <c r="B53" s="319"/>
      <c r="C53" s="319"/>
      <c r="D53" s="312">
        <f>SUM(D45:E52)</f>
        <v>0.34800000000000003</v>
      </c>
      <c r="E53" s="312"/>
      <c r="F53" s="193">
        <f>SUM(F45:F52)</f>
        <v>0</v>
      </c>
    </row>
    <row r="54" spans="1:9" ht="12.75" x14ac:dyDescent="0.2">
      <c r="A54" s="316" t="s">
        <v>256</v>
      </c>
      <c r="B54" s="316"/>
      <c r="C54" s="316"/>
      <c r="D54" s="316"/>
      <c r="E54" s="316"/>
      <c r="F54" s="316"/>
    </row>
    <row r="55" spans="1:9" ht="12.75" x14ac:dyDescent="0.2">
      <c r="A55" s="210"/>
      <c r="B55" s="208"/>
      <c r="C55" s="208"/>
      <c r="D55" s="208"/>
      <c r="E55" s="208"/>
      <c r="F55" s="209"/>
    </row>
    <row r="56" spans="1:9" ht="12.75" x14ac:dyDescent="0.2">
      <c r="A56" s="204" t="s">
        <v>257</v>
      </c>
      <c r="B56" s="319" t="s">
        <v>145</v>
      </c>
      <c r="C56" s="319"/>
      <c r="D56" s="319"/>
      <c r="E56" s="319"/>
      <c r="F56" s="198" t="s">
        <v>229</v>
      </c>
      <c r="G56" s="194"/>
    </row>
    <row r="57" spans="1:9" ht="12.75" x14ac:dyDescent="0.2">
      <c r="A57" s="204" t="s">
        <v>137</v>
      </c>
      <c r="B57" s="326" t="s">
        <v>142</v>
      </c>
      <c r="C57" s="326"/>
      <c r="D57" s="326"/>
      <c r="E57" s="326"/>
      <c r="F57" s="205">
        <v>0</v>
      </c>
      <c r="G57" s="324"/>
      <c r="H57" s="325"/>
      <c r="I57" s="325"/>
    </row>
    <row r="58" spans="1:9" ht="12.75" x14ac:dyDescent="0.2">
      <c r="A58" s="204" t="s">
        <v>138</v>
      </c>
      <c r="B58" s="326" t="s">
        <v>258</v>
      </c>
      <c r="C58" s="326"/>
      <c r="D58" s="326"/>
      <c r="E58" s="326"/>
      <c r="F58" s="201">
        <v>0</v>
      </c>
      <c r="G58" s="327"/>
      <c r="H58" s="328"/>
      <c r="I58" s="328"/>
    </row>
    <row r="59" spans="1:9" ht="12.75" x14ac:dyDescent="0.2">
      <c r="A59" s="189" t="s">
        <v>139</v>
      </c>
      <c r="B59" s="306" t="s">
        <v>143</v>
      </c>
      <c r="C59" s="306"/>
      <c r="D59" s="306"/>
      <c r="E59" s="306"/>
      <c r="F59" s="199">
        <v>0</v>
      </c>
    </row>
    <row r="60" spans="1:9" ht="12.75" x14ac:dyDescent="0.2">
      <c r="A60" s="204" t="s">
        <v>235</v>
      </c>
      <c r="B60" s="326" t="s">
        <v>259</v>
      </c>
      <c r="C60" s="326"/>
      <c r="D60" s="326"/>
      <c r="E60" s="326"/>
      <c r="F60" s="201">
        <v>0</v>
      </c>
      <c r="G60" s="327"/>
      <c r="H60" s="328"/>
      <c r="I60" s="328"/>
    </row>
    <row r="61" spans="1:9" ht="12.75" x14ac:dyDescent="0.2">
      <c r="A61" s="319" t="s">
        <v>238</v>
      </c>
      <c r="B61" s="319"/>
      <c r="C61" s="319"/>
      <c r="D61" s="319"/>
      <c r="E61" s="319"/>
      <c r="F61" s="201">
        <f>SUM(F57:F60)</f>
        <v>0</v>
      </c>
    </row>
    <row r="62" spans="1:9" ht="12.75" x14ac:dyDescent="0.2">
      <c r="A62" s="337"/>
      <c r="B62" s="338"/>
      <c r="C62" s="338"/>
      <c r="D62" s="338"/>
      <c r="E62" s="338"/>
      <c r="F62" s="338"/>
    </row>
    <row r="63" spans="1:9" ht="12.75" x14ac:dyDescent="0.2">
      <c r="A63" s="210"/>
      <c r="B63" s="211"/>
      <c r="C63" s="211"/>
      <c r="D63" s="211"/>
      <c r="E63" s="211"/>
      <c r="F63" s="212"/>
    </row>
    <row r="64" spans="1:9" ht="12.75" x14ac:dyDescent="0.2">
      <c r="A64" s="210"/>
      <c r="B64" s="211"/>
      <c r="C64" s="211"/>
      <c r="D64" s="211"/>
      <c r="E64" s="211"/>
      <c r="F64" s="212"/>
    </row>
    <row r="65" spans="1:1018" ht="12.75" x14ac:dyDescent="0.2">
      <c r="A65" s="309" t="s">
        <v>260</v>
      </c>
      <c r="B65" s="309"/>
      <c r="C65" s="309"/>
      <c r="D65" s="309"/>
      <c r="E65" s="309"/>
      <c r="F65" s="309"/>
    </row>
    <row r="66" spans="1:1018" ht="30.75" customHeight="1" x14ac:dyDescent="0.2">
      <c r="A66" s="213">
        <v>2</v>
      </c>
      <c r="B66" s="313" t="s">
        <v>261</v>
      </c>
      <c r="C66" s="314"/>
      <c r="D66" s="314"/>
      <c r="E66" s="315"/>
      <c r="F66" s="198" t="s">
        <v>229</v>
      </c>
    </row>
    <row r="67" spans="1:1018" ht="29.25" customHeight="1" x14ac:dyDescent="0.2">
      <c r="A67" s="204" t="s">
        <v>241</v>
      </c>
      <c r="B67" s="320" t="s">
        <v>262</v>
      </c>
      <c r="C67" s="321"/>
      <c r="D67" s="321"/>
      <c r="E67" s="322"/>
      <c r="F67" s="199">
        <f>F42</f>
        <v>0</v>
      </c>
    </row>
    <row r="68" spans="1:1018" ht="12.75" x14ac:dyDescent="0.2">
      <c r="A68" s="204" t="s">
        <v>244</v>
      </c>
      <c r="B68" s="323" t="s">
        <v>263</v>
      </c>
      <c r="C68" s="323"/>
      <c r="D68" s="323"/>
      <c r="E68" s="323"/>
      <c r="F68" s="199">
        <f>F53</f>
        <v>0</v>
      </c>
    </row>
    <row r="69" spans="1:1018" ht="12.75" x14ac:dyDescent="0.2">
      <c r="A69" s="204" t="s">
        <v>257</v>
      </c>
      <c r="B69" s="323" t="s">
        <v>145</v>
      </c>
      <c r="C69" s="323"/>
      <c r="D69" s="323"/>
      <c r="E69" s="323"/>
      <c r="F69" s="199">
        <f>F61</f>
        <v>0</v>
      </c>
    </row>
    <row r="70" spans="1:1018" ht="12.75" x14ac:dyDescent="0.2">
      <c r="A70" s="319" t="s">
        <v>238</v>
      </c>
      <c r="B70" s="319"/>
      <c r="C70" s="319"/>
      <c r="D70" s="319"/>
      <c r="E70" s="319"/>
      <c r="F70" s="201">
        <f>SUM(F67:F69)</f>
        <v>0</v>
      </c>
    </row>
    <row r="71" spans="1:1018" ht="12.75" x14ac:dyDescent="0.2">
      <c r="A71" s="214"/>
      <c r="B71" s="215"/>
      <c r="C71" s="215"/>
      <c r="D71" s="215"/>
      <c r="E71" s="215"/>
      <c r="F71" s="216"/>
    </row>
    <row r="72" spans="1:1018" ht="12.75" x14ac:dyDescent="0.2">
      <c r="A72" s="309" t="s">
        <v>264</v>
      </c>
      <c r="B72" s="309"/>
      <c r="C72" s="309"/>
      <c r="D72" s="309"/>
      <c r="E72" s="309"/>
      <c r="F72" s="309"/>
    </row>
    <row r="73" spans="1:1018" ht="12.75" x14ac:dyDescent="0.2">
      <c r="A73" s="197">
        <v>3</v>
      </c>
      <c r="B73" s="309" t="s">
        <v>265</v>
      </c>
      <c r="C73" s="309"/>
      <c r="D73" s="309"/>
      <c r="E73" s="309"/>
      <c r="F73" s="198" t="s">
        <v>229</v>
      </c>
    </row>
    <row r="74" spans="1:1018" ht="12.75" x14ac:dyDescent="0.2">
      <c r="A74" s="190" t="s">
        <v>137</v>
      </c>
      <c r="B74" s="306" t="s">
        <v>266</v>
      </c>
      <c r="C74" s="306"/>
      <c r="D74" s="306"/>
      <c r="E74" s="306"/>
      <c r="F74" s="199">
        <f>(F29/12)*10%</f>
        <v>0</v>
      </c>
    </row>
    <row r="75" spans="1:1018" ht="12.75" x14ac:dyDescent="0.2">
      <c r="A75" s="190" t="s">
        <v>138</v>
      </c>
      <c r="B75" s="306" t="s">
        <v>267</v>
      </c>
      <c r="C75" s="306"/>
      <c r="D75" s="306"/>
      <c r="E75" s="306"/>
      <c r="F75" s="199">
        <f>F74*8%</f>
        <v>0</v>
      </c>
    </row>
    <row r="76" spans="1:1018" ht="12.75" x14ac:dyDescent="0.2">
      <c r="A76" s="197" t="s">
        <v>139</v>
      </c>
      <c r="B76" s="326" t="s">
        <v>268</v>
      </c>
      <c r="C76" s="326"/>
      <c r="D76" s="326"/>
      <c r="E76" s="326"/>
      <c r="F76" s="193">
        <f>((((F29*40%))*8%)*10%)+(((F29*10%)*8%)*10%)</f>
        <v>0</v>
      </c>
      <c r="G76" s="206"/>
      <c r="H76" s="206"/>
    </row>
    <row r="77" spans="1:1018" ht="12.75" x14ac:dyDescent="0.2">
      <c r="A77" s="190" t="s">
        <v>140</v>
      </c>
      <c r="B77" s="306" t="s">
        <v>269</v>
      </c>
      <c r="C77" s="306"/>
      <c r="D77" s="306"/>
      <c r="E77" s="306"/>
      <c r="F77" s="205">
        <f>(((F29/30)/12)*7)*10%</f>
        <v>0</v>
      </c>
    </row>
    <row r="78" spans="1:1018" ht="12.75" x14ac:dyDescent="0.2">
      <c r="A78" s="190" t="s">
        <v>146</v>
      </c>
      <c r="B78" s="306" t="s">
        <v>270</v>
      </c>
      <c r="C78" s="306"/>
      <c r="D78" s="306"/>
      <c r="E78" s="306"/>
      <c r="F78" s="199">
        <f>F77*D53</f>
        <v>0</v>
      </c>
    </row>
    <row r="79" spans="1:1018" ht="12.75" x14ac:dyDescent="0.2">
      <c r="A79" s="197" t="s">
        <v>235</v>
      </c>
      <c r="B79" s="339" t="s">
        <v>271</v>
      </c>
      <c r="C79" s="339"/>
      <c r="D79" s="339"/>
      <c r="E79" s="339"/>
      <c r="F79" s="201">
        <f>(((F29*40%)*8%)*2%)+(((F29*10%)*8%)*2%)</f>
        <v>0</v>
      </c>
      <c r="G79" s="206"/>
    </row>
    <row r="80" spans="1:1018" ht="12.75" x14ac:dyDescent="0.2">
      <c r="A80" s="309" t="s">
        <v>238</v>
      </c>
      <c r="B80" s="309"/>
      <c r="C80" s="309"/>
      <c r="D80" s="309"/>
      <c r="E80" s="309"/>
      <c r="F80" s="201">
        <f>SUM(F74:F79)</f>
        <v>0</v>
      </c>
      <c r="AMD80" s="186"/>
    </row>
    <row r="81" spans="1:7" ht="12.75" x14ac:dyDescent="0.2">
      <c r="A81" s="214"/>
      <c r="B81" s="215"/>
      <c r="C81" s="215"/>
      <c r="D81" s="215"/>
      <c r="E81" s="215"/>
      <c r="F81" s="217"/>
    </row>
    <row r="82" spans="1:7" ht="12.75" x14ac:dyDescent="0.2">
      <c r="A82" s="309" t="s">
        <v>272</v>
      </c>
      <c r="B82" s="309"/>
      <c r="C82" s="309"/>
      <c r="D82" s="309"/>
      <c r="E82" s="309"/>
      <c r="F82" s="309"/>
    </row>
    <row r="83" spans="1:7" ht="12.75" x14ac:dyDescent="0.2">
      <c r="A83" s="318"/>
      <c r="B83" s="318"/>
      <c r="C83" s="318"/>
      <c r="D83" s="318"/>
      <c r="E83" s="318"/>
      <c r="F83" s="318"/>
    </row>
    <row r="84" spans="1:7" ht="12.75" x14ac:dyDescent="0.2">
      <c r="A84" s="309" t="s">
        <v>273</v>
      </c>
      <c r="B84" s="309"/>
      <c r="C84" s="309"/>
      <c r="D84" s="309"/>
      <c r="E84" s="309"/>
      <c r="F84" s="309"/>
    </row>
    <row r="85" spans="1:7" ht="12.75" x14ac:dyDescent="0.2">
      <c r="A85" s="197" t="s">
        <v>274</v>
      </c>
      <c r="B85" s="317" t="s">
        <v>275</v>
      </c>
      <c r="C85" s="317"/>
      <c r="D85" s="317"/>
      <c r="E85" s="317"/>
      <c r="F85" s="198" t="s">
        <v>229</v>
      </c>
    </row>
    <row r="86" spans="1:7" ht="12.75" x14ac:dyDescent="0.2">
      <c r="A86" s="197" t="s">
        <v>137</v>
      </c>
      <c r="B86" s="323" t="s">
        <v>276</v>
      </c>
      <c r="C86" s="323"/>
      <c r="D86" s="323"/>
      <c r="E86" s="323"/>
      <c r="F86" s="193">
        <f>F36/12</f>
        <v>0</v>
      </c>
      <c r="G86" s="206"/>
    </row>
    <row r="87" spans="1:7" ht="12.75" x14ac:dyDescent="0.2">
      <c r="A87" s="190" t="s">
        <v>138</v>
      </c>
      <c r="B87" s="316" t="s">
        <v>275</v>
      </c>
      <c r="C87" s="316"/>
      <c r="D87" s="316"/>
      <c r="E87" s="316"/>
      <c r="F87" s="205">
        <f>F36*0.278%</f>
        <v>0</v>
      </c>
    </row>
    <row r="88" spans="1:7" ht="12.75" x14ac:dyDescent="0.2">
      <c r="A88" s="190" t="s">
        <v>139</v>
      </c>
      <c r="B88" s="316" t="s">
        <v>277</v>
      </c>
      <c r="C88" s="316"/>
      <c r="D88" s="316"/>
      <c r="E88" s="316"/>
      <c r="F88" s="205">
        <f>((((F36/30)/12)*5)*1.5%)*93.33%</f>
        <v>0</v>
      </c>
    </row>
    <row r="89" spans="1:7" ht="12.75" x14ac:dyDescent="0.2">
      <c r="A89" s="190" t="s">
        <v>140</v>
      </c>
      <c r="B89" s="316" t="s">
        <v>278</v>
      </c>
      <c r="C89" s="316"/>
      <c r="D89" s="316"/>
      <c r="E89" s="316"/>
      <c r="F89" s="205">
        <f>F36*0.03%</f>
        <v>0</v>
      </c>
    </row>
    <row r="90" spans="1:7" ht="12.75" x14ac:dyDescent="0.2">
      <c r="A90" s="190" t="s">
        <v>146</v>
      </c>
      <c r="B90" s="316" t="s">
        <v>279</v>
      </c>
      <c r="C90" s="316"/>
      <c r="D90" s="316"/>
      <c r="E90" s="316"/>
      <c r="F90" s="205">
        <v>0</v>
      </c>
    </row>
    <row r="91" spans="1:7" ht="12.75" x14ac:dyDescent="0.2">
      <c r="A91" s="190" t="s">
        <v>235</v>
      </c>
      <c r="B91" s="316" t="s">
        <v>280</v>
      </c>
      <c r="C91" s="316"/>
      <c r="D91" s="316"/>
      <c r="E91" s="316"/>
      <c r="F91" s="205">
        <v>0</v>
      </c>
    </row>
    <row r="92" spans="1:7" ht="12.75" x14ac:dyDescent="0.2">
      <c r="A92" s="309" t="s">
        <v>281</v>
      </c>
      <c r="B92" s="309"/>
      <c r="C92" s="309"/>
      <c r="D92" s="309"/>
      <c r="E92" s="309"/>
      <c r="F92" s="193">
        <f>SUM(F86:F91)</f>
        <v>0</v>
      </c>
    </row>
    <row r="93" spans="1:7" ht="12.75" x14ac:dyDescent="0.2">
      <c r="A93" s="214"/>
      <c r="B93" s="215"/>
      <c r="C93" s="215"/>
      <c r="D93" s="215"/>
      <c r="E93" s="215"/>
      <c r="F93" s="216"/>
    </row>
    <row r="94" spans="1:7" ht="12.75" x14ac:dyDescent="0.2">
      <c r="A94" s="309" t="s">
        <v>282</v>
      </c>
      <c r="B94" s="309"/>
      <c r="C94" s="309"/>
      <c r="D94" s="309"/>
      <c r="E94" s="309"/>
      <c r="F94" s="309"/>
    </row>
    <row r="95" spans="1:7" ht="12.75" x14ac:dyDescent="0.2">
      <c r="A95" s="197" t="s">
        <v>283</v>
      </c>
      <c r="B95" s="317" t="s">
        <v>284</v>
      </c>
      <c r="C95" s="317"/>
      <c r="D95" s="317"/>
      <c r="E95" s="317"/>
      <c r="F95" s="198" t="s">
        <v>229</v>
      </c>
    </row>
    <row r="96" spans="1:7" ht="12.75" x14ac:dyDescent="0.2">
      <c r="A96" s="190" t="s">
        <v>137</v>
      </c>
      <c r="B96" s="306" t="s">
        <v>285</v>
      </c>
      <c r="C96" s="306"/>
      <c r="D96" s="306"/>
      <c r="E96" s="306"/>
      <c r="F96" s="205">
        <v>0</v>
      </c>
    </row>
    <row r="97" spans="1:7" ht="12.75" x14ac:dyDescent="0.2">
      <c r="A97" s="309" t="s">
        <v>286</v>
      </c>
      <c r="B97" s="309"/>
      <c r="C97" s="309"/>
      <c r="D97" s="309"/>
      <c r="E97" s="309"/>
      <c r="F97" s="193">
        <f>F96</f>
        <v>0</v>
      </c>
    </row>
    <row r="98" spans="1:7" ht="12.75" x14ac:dyDescent="0.2">
      <c r="A98" s="318"/>
      <c r="B98" s="318"/>
      <c r="C98" s="318"/>
      <c r="D98" s="318"/>
      <c r="E98" s="318"/>
      <c r="F98" s="318"/>
    </row>
    <row r="99" spans="1:7" ht="12.75" x14ac:dyDescent="0.2">
      <c r="A99" s="309" t="s">
        <v>287</v>
      </c>
      <c r="B99" s="309"/>
      <c r="C99" s="309"/>
      <c r="D99" s="309"/>
      <c r="E99" s="309"/>
      <c r="F99" s="309"/>
    </row>
    <row r="100" spans="1:7" ht="32.25" customHeight="1" x14ac:dyDescent="0.2">
      <c r="A100" s="197">
        <v>4</v>
      </c>
      <c r="B100" s="313" t="s">
        <v>288</v>
      </c>
      <c r="C100" s="314"/>
      <c r="D100" s="314"/>
      <c r="E100" s="315"/>
      <c r="F100" s="198" t="s">
        <v>229</v>
      </c>
    </row>
    <row r="101" spans="1:7" ht="12.75" x14ac:dyDescent="0.2">
      <c r="A101" s="190" t="s">
        <v>274</v>
      </c>
      <c r="B101" s="316" t="s">
        <v>275</v>
      </c>
      <c r="C101" s="316"/>
      <c r="D101" s="316"/>
      <c r="E101" s="316"/>
      <c r="F101" s="205">
        <f>F92</f>
        <v>0</v>
      </c>
    </row>
    <row r="102" spans="1:7" ht="12.75" x14ac:dyDescent="0.2">
      <c r="A102" s="190" t="s">
        <v>283</v>
      </c>
      <c r="B102" s="306" t="s">
        <v>284</v>
      </c>
      <c r="C102" s="306"/>
      <c r="D102" s="306"/>
      <c r="E102" s="306"/>
      <c r="F102" s="205">
        <f>F96</f>
        <v>0</v>
      </c>
    </row>
    <row r="103" spans="1:7" ht="12.75" x14ac:dyDescent="0.2">
      <c r="A103" s="309" t="s">
        <v>286</v>
      </c>
      <c r="B103" s="309"/>
      <c r="C103" s="309"/>
      <c r="D103" s="309"/>
      <c r="E103" s="309"/>
      <c r="F103" s="193">
        <f>F101</f>
        <v>0</v>
      </c>
    </row>
    <row r="104" spans="1:7" ht="12.75" x14ac:dyDescent="0.2">
      <c r="A104" s="214"/>
      <c r="B104" s="215"/>
      <c r="C104" s="215"/>
      <c r="D104" s="215"/>
      <c r="E104" s="215"/>
      <c r="F104" s="217"/>
    </row>
    <row r="105" spans="1:7" ht="12.75" x14ac:dyDescent="0.2">
      <c r="A105" s="309" t="s">
        <v>289</v>
      </c>
      <c r="B105" s="309"/>
      <c r="C105" s="309"/>
      <c r="D105" s="309"/>
      <c r="E105" s="309"/>
      <c r="F105" s="309"/>
    </row>
    <row r="106" spans="1:7" ht="12.75" x14ac:dyDescent="0.2">
      <c r="A106" s="197" t="s">
        <v>290</v>
      </c>
      <c r="B106" s="319" t="s">
        <v>291</v>
      </c>
      <c r="C106" s="319"/>
      <c r="D106" s="319"/>
      <c r="E106" s="319"/>
      <c r="F106" s="198" t="s">
        <v>229</v>
      </c>
    </row>
    <row r="107" spans="1:7" ht="12.75" x14ac:dyDescent="0.2">
      <c r="A107" s="190" t="s">
        <v>137</v>
      </c>
      <c r="B107" s="316" t="s">
        <v>292</v>
      </c>
      <c r="C107" s="316"/>
      <c r="D107" s="316"/>
      <c r="E107" s="316"/>
      <c r="F107" s="205">
        <v>0</v>
      </c>
      <c r="G107" s="218"/>
    </row>
    <row r="108" spans="1:7" ht="12.75" x14ac:dyDescent="0.2">
      <c r="A108" s="197" t="s">
        <v>138</v>
      </c>
      <c r="B108" s="323" t="s">
        <v>293</v>
      </c>
      <c r="C108" s="323"/>
      <c r="D108" s="323"/>
      <c r="E108" s="323"/>
      <c r="F108" s="193">
        <v>0</v>
      </c>
      <c r="G108" s="194"/>
    </row>
    <row r="109" spans="1:7" ht="12.75" x14ac:dyDescent="0.2">
      <c r="A109" s="197" t="s">
        <v>139</v>
      </c>
      <c r="B109" s="323" t="s">
        <v>294</v>
      </c>
      <c r="C109" s="323"/>
      <c r="D109" s="323"/>
      <c r="E109" s="323"/>
      <c r="F109" s="193">
        <v>0</v>
      </c>
      <c r="G109" s="194"/>
    </row>
    <row r="110" spans="1:7" ht="12.75" x14ac:dyDescent="0.2">
      <c r="A110" s="190" t="s">
        <v>140</v>
      </c>
      <c r="B110" s="316" t="s">
        <v>280</v>
      </c>
      <c r="C110" s="316"/>
      <c r="D110" s="316"/>
      <c r="E110" s="316"/>
      <c r="F110" s="205">
        <v>0</v>
      </c>
    </row>
    <row r="111" spans="1:7" ht="12.75" x14ac:dyDescent="0.2">
      <c r="A111" s="309" t="s">
        <v>295</v>
      </c>
      <c r="B111" s="309"/>
      <c r="C111" s="309"/>
      <c r="D111" s="309"/>
      <c r="E111" s="309"/>
      <c r="F111" s="193">
        <f>SUM(F107:F110)</f>
        <v>0</v>
      </c>
    </row>
    <row r="112" spans="1:7" ht="12.75" x14ac:dyDescent="0.2">
      <c r="A112" s="214"/>
      <c r="B112" s="215"/>
      <c r="C112" s="215"/>
      <c r="D112" s="219"/>
      <c r="E112" s="219"/>
      <c r="F112" s="209"/>
    </row>
    <row r="113" spans="1:7" ht="12.75" x14ac:dyDescent="0.2">
      <c r="A113" s="309" t="s">
        <v>296</v>
      </c>
      <c r="B113" s="309"/>
      <c r="C113" s="309"/>
      <c r="D113" s="309"/>
      <c r="E113" s="309"/>
      <c r="F113" s="309"/>
    </row>
    <row r="114" spans="1:7" ht="12.75" x14ac:dyDescent="0.2">
      <c r="A114" s="197">
        <v>6</v>
      </c>
      <c r="B114" s="309" t="s">
        <v>297</v>
      </c>
      <c r="C114" s="309"/>
      <c r="D114" s="312" t="s">
        <v>246</v>
      </c>
      <c r="E114" s="312"/>
      <c r="F114" s="198" t="s">
        <v>229</v>
      </c>
    </row>
    <row r="115" spans="1:7" ht="12.75" x14ac:dyDescent="0.2">
      <c r="A115" s="190" t="s">
        <v>137</v>
      </c>
      <c r="B115" s="310" t="s">
        <v>298</v>
      </c>
      <c r="C115" s="310"/>
      <c r="D115" s="311">
        <v>0.04</v>
      </c>
      <c r="E115" s="311"/>
      <c r="F115" s="205">
        <f>D115*F132</f>
        <v>0</v>
      </c>
      <c r="G115" s="220"/>
    </row>
    <row r="116" spans="1:7" ht="12.75" x14ac:dyDescent="0.2">
      <c r="A116" s="190" t="s">
        <v>138</v>
      </c>
      <c r="B116" s="310" t="s">
        <v>299</v>
      </c>
      <c r="C116" s="310"/>
      <c r="D116" s="311">
        <v>7.2322150000000002E-2</v>
      </c>
      <c r="E116" s="311"/>
      <c r="F116" s="205">
        <v>0</v>
      </c>
      <c r="G116" s="220"/>
    </row>
    <row r="117" spans="1:7" ht="12.75" x14ac:dyDescent="0.2">
      <c r="A117" s="190" t="s">
        <v>139</v>
      </c>
      <c r="B117" s="310" t="s">
        <v>300</v>
      </c>
      <c r="C117" s="310"/>
      <c r="D117" s="311">
        <f>D118+D120</f>
        <v>8.6499999999999994E-2</v>
      </c>
      <c r="E117" s="311"/>
      <c r="F117" s="205"/>
    </row>
    <row r="118" spans="1:7" ht="12.75" x14ac:dyDescent="0.2">
      <c r="A118" s="190"/>
      <c r="B118" s="310" t="s">
        <v>301</v>
      </c>
      <c r="C118" s="310"/>
      <c r="D118" s="311">
        <v>3.6499999999999998E-2</v>
      </c>
      <c r="E118" s="311"/>
      <c r="F118" s="205">
        <v>0</v>
      </c>
    </row>
    <row r="119" spans="1:7" ht="12.75" x14ac:dyDescent="0.2">
      <c r="A119" s="190"/>
      <c r="B119" s="310" t="s">
        <v>302</v>
      </c>
      <c r="C119" s="310"/>
      <c r="D119" s="311">
        <v>0</v>
      </c>
      <c r="E119" s="311"/>
      <c r="F119" s="205"/>
    </row>
    <row r="120" spans="1:7" ht="12.75" x14ac:dyDescent="0.2">
      <c r="A120" s="190"/>
      <c r="B120" s="310" t="s">
        <v>303</v>
      </c>
      <c r="C120" s="310"/>
      <c r="D120" s="311">
        <v>0.05</v>
      </c>
      <c r="E120" s="311"/>
      <c r="F120" s="205">
        <f>D120*F134</f>
        <v>0</v>
      </c>
    </row>
    <row r="121" spans="1:7" ht="12.75" x14ac:dyDescent="0.2">
      <c r="A121" s="309" t="s">
        <v>238</v>
      </c>
      <c r="B121" s="309"/>
      <c r="C121" s="309"/>
      <c r="D121" s="312">
        <f>SUM(D115:E117)</f>
        <v>0.19882215</v>
      </c>
      <c r="E121" s="312"/>
      <c r="F121" s="193">
        <f>SUM(F115:F120)</f>
        <v>0</v>
      </c>
    </row>
    <row r="122" spans="1:7" ht="12.75" x14ac:dyDescent="0.2">
      <c r="A122" s="214"/>
      <c r="B122" s="215"/>
      <c r="C122" s="215"/>
      <c r="D122" s="215"/>
      <c r="E122" s="212"/>
      <c r="F122" s="221"/>
    </row>
    <row r="123" spans="1:7" ht="12.75" x14ac:dyDescent="0.2">
      <c r="A123" s="214"/>
      <c r="B123" s="215"/>
      <c r="C123" s="215"/>
      <c r="D123" s="215"/>
      <c r="E123" s="212"/>
      <c r="F123" s="221"/>
    </row>
    <row r="124" spans="1:7" ht="12.75" x14ac:dyDescent="0.2">
      <c r="A124" s="340"/>
      <c r="B124" s="340"/>
      <c r="C124" s="340"/>
      <c r="D124" s="340"/>
      <c r="E124" s="340"/>
      <c r="F124" s="217"/>
    </row>
    <row r="125" spans="1:7" ht="12.75" x14ac:dyDescent="0.2">
      <c r="A125" s="309" t="s">
        <v>304</v>
      </c>
      <c r="B125" s="309"/>
      <c r="C125" s="309"/>
      <c r="D125" s="309"/>
      <c r="E125" s="309"/>
      <c r="F125" s="309"/>
    </row>
    <row r="126" spans="1:7" ht="12.75" x14ac:dyDescent="0.2">
      <c r="A126" s="309" t="s">
        <v>305</v>
      </c>
      <c r="B126" s="309"/>
      <c r="C126" s="309"/>
      <c r="D126" s="309"/>
      <c r="E126" s="309"/>
      <c r="F126" s="222" t="s">
        <v>229</v>
      </c>
    </row>
    <row r="127" spans="1:7" ht="12.75" x14ac:dyDescent="0.2">
      <c r="A127" s="190" t="s">
        <v>137</v>
      </c>
      <c r="B127" s="306" t="s">
        <v>306</v>
      </c>
      <c r="C127" s="306"/>
      <c r="D127" s="306"/>
      <c r="E127" s="306"/>
      <c r="F127" s="205">
        <f>F36</f>
        <v>0</v>
      </c>
    </row>
    <row r="128" spans="1:7" ht="12.75" x14ac:dyDescent="0.2">
      <c r="A128" s="190" t="s">
        <v>138</v>
      </c>
      <c r="B128" s="306" t="s">
        <v>307</v>
      </c>
      <c r="C128" s="306"/>
      <c r="D128" s="306"/>
      <c r="E128" s="306"/>
      <c r="F128" s="205">
        <f>F70</f>
        <v>0</v>
      </c>
    </row>
    <row r="129" spans="1:6" ht="12.75" x14ac:dyDescent="0.2">
      <c r="A129" s="190" t="s">
        <v>139</v>
      </c>
      <c r="B129" s="306" t="s">
        <v>308</v>
      </c>
      <c r="C129" s="306"/>
      <c r="D129" s="306"/>
      <c r="E129" s="306"/>
      <c r="F129" s="205">
        <f>F80</f>
        <v>0</v>
      </c>
    </row>
    <row r="130" spans="1:6" ht="12.75" x14ac:dyDescent="0.2">
      <c r="A130" s="190" t="s">
        <v>140</v>
      </c>
      <c r="B130" s="306" t="s">
        <v>309</v>
      </c>
      <c r="C130" s="306"/>
      <c r="D130" s="306"/>
      <c r="E130" s="306"/>
      <c r="F130" s="205">
        <f>F103</f>
        <v>0</v>
      </c>
    </row>
    <row r="131" spans="1:6" ht="12.75" x14ac:dyDescent="0.2">
      <c r="A131" s="190" t="s">
        <v>146</v>
      </c>
      <c r="B131" s="306" t="s">
        <v>310</v>
      </c>
      <c r="C131" s="306"/>
      <c r="D131" s="306"/>
      <c r="E131" s="306"/>
      <c r="F131" s="205">
        <f>F111</f>
        <v>0</v>
      </c>
    </row>
    <row r="132" spans="1:6" ht="12.75" x14ac:dyDescent="0.2">
      <c r="A132" s="307" t="s">
        <v>311</v>
      </c>
      <c r="B132" s="307"/>
      <c r="C132" s="307"/>
      <c r="D132" s="307"/>
      <c r="E132" s="307"/>
      <c r="F132" s="193">
        <f>SUM(F127:F131)</f>
        <v>0</v>
      </c>
    </row>
    <row r="133" spans="1:6" ht="12.75" x14ac:dyDescent="0.2">
      <c r="A133" s="190" t="s">
        <v>146</v>
      </c>
      <c r="B133" s="306" t="s">
        <v>312</v>
      </c>
      <c r="C133" s="306"/>
      <c r="D133" s="306"/>
      <c r="E133" s="306"/>
      <c r="F133" s="205">
        <f>F121</f>
        <v>0</v>
      </c>
    </row>
    <row r="134" spans="1:6" ht="19.5" customHeight="1" x14ac:dyDescent="0.2">
      <c r="A134" s="308" t="s">
        <v>313</v>
      </c>
      <c r="B134" s="308"/>
      <c r="C134" s="308"/>
      <c r="D134" s="308"/>
      <c r="E134" s="308"/>
      <c r="F134" s="223">
        <f>(F115+F116+F132)/(1-D117)</f>
        <v>0</v>
      </c>
    </row>
    <row r="135" spans="1:6" ht="12.75" x14ac:dyDescent="0.2">
      <c r="A135" s="304" t="s">
        <v>314</v>
      </c>
      <c r="B135" s="304"/>
      <c r="C135" s="304"/>
      <c r="D135" s="304"/>
      <c r="E135" s="304"/>
      <c r="F135" s="224">
        <f>(F115+F132)*3.9095%</f>
        <v>0</v>
      </c>
    </row>
    <row r="136" spans="1:6" ht="27" customHeight="1" x14ac:dyDescent="0.2">
      <c r="A136" s="305" t="s">
        <v>315</v>
      </c>
      <c r="B136" s="305"/>
      <c r="C136" s="305"/>
      <c r="D136" s="305"/>
      <c r="E136" s="305"/>
      <c r="F136" s="225"/>
    </row>
    <row r="137" spans="1:6" ht="12.75" x14ac:dyDescent="0.2">
      <c r="B137" s="226"/>
      <c r="C137" s="227"/>
      <c r="D137" s="227"/>
    </row>
    <row r="138" spans="1:6" ht="12.75" x14ac:dyDescent="0.2">
      <c r="B138" s="226"/>
      <c r="C138" s="227"/>
      <c r="D138" s="227"/>
    </row>
    <row r="139" spans="1:6" ht="12.75" x14ac:dyDescent="0.2">
      <c r="B139" s="226"/>
      <c r="C139" s="227"/>
      <c r="D139" s="227"/>
    </row>
    <row r="140" spans="1:6" ht="12.75" x14ac:dyDescent="0.2">
      <c r="B140" s="226"/>
      <c r="C140" s="227"/>
      <c r="D140" s="227"/>
    </row>
    <row r="141" spans="1:6" ht="12.75" x14ac:dyDescent="0.2">
      <c r="B141" s="226"/>
      <c r="C141" s="227"/>
      <c r="D141" s="227"/>
    </row>
    <row r="142" spans="1:6" ht="12.75" x14ac:dyDescent="0.2">
      <c r="B142" s="226"/>
      <c r="C142" s="227"/>
      <c r="D142" s="227"/>
    </row>
    <row r="143" spans="1:6" ht="12.75" x14ac:dyDescent="0.2">
      <c r="B143" s="226"/>
      <c r="C143" s="227"/>
      <c r="D143" s="227"/>
    </row>
    <row r="144" spans="1:6" ht="12.75" x14ac:dyDescent="0.2">
      <c r="B144" s="226"/>
      <c r="C144" s="227"/>
      <c r="D144" s="227"/>
    </row>
    <row r="145" spans="2:8" ht="12.75" x14ac:dyDescent="0.2">
      <c r="B145" s="226"/>
      <c r="C145" s="227"/>
      <c r="D145" s="227"/>
    </row>
    <row r="146" spans="2:8" ht="12.75" x14ac:dyDescent="0.2">
      <c r="B146" s="226"/>
      <c r="C146" s="227"/>
      <c r="D146" s="227"/>
    </row>
    <row r="147" spans="2:8" ht="12.75" x14ac:dyDescent="0.2">
      <c r="B147" s="226"/>
      <c r="C147" s="227"/>
      <c r="D147" s="227"/>
      <c r="H147" s="228"/>
    </row>
    <row r="148" spans="2:8" ht="12.75" x14ac:dyDescent="0.2">
      <c r="B148" s="226"/>
      <c r="C148" s="227"/>
      <c r="D148" s="227"/>
    </row>
    <row r="149" spans="2:8" ht="12.75" x14ac:dyDescent="0.2">
      <c r="B149" s="226"/>
      <c r="C149" s="227"/>
      <c r="D149" s="227"/>
    </row>
    <row r="150" spans="2:8" ht="12.75" x14ac:dyDescent="0.2"/>
    <row r="151" spans="2:8" ht="12.75" x14ac:dyDescent="0.2"/>
    <row r="152" spans="2:8" ht="12.75" x14ac:dyDescent="0.2"/>
    <row r="153" spans="2:8" ht="12.75" x14ac:dyDescent="0.2"/>
    <row r="154" spans="2:8" ht="12.75" x14ac:dyDescent="0.2"/>
    <row r="155" spans="2:8" ht="12.75" x14ac:dyDescent="0.2"/>
    <row r="156" spans="2:8" ht="12.75" x14ac:dyDescent="0.2"/>
    <row r="157" spans="2:8" ht="12.75" x14ac:dyDescent="0.2"/>
    <row r="158" spans="2:8" ht="12.75" x14ac:dyDescent="0.2"/>
    <row r="159" spans="2:8" ht="12.75" x14ac:dyDescent="0.2"/>
    <row r="160" spans="2:8" ht="12.75" x14ac:dyDescent="0.2"/>
    <row r="161" ht="12.75" x14ac:dyDescent="0.2"/>
    <row r="162" ht="12.75" x14ac:dyDescent="0.2"/>
    <row r="163" ht="12.75" x14ac:dyDescent="0.2"/>
    <row r="164" ht="12.75" x14ac:dyDescent="0.2"/>
    <row r="165" ht="12.75" x14ac:dyDescent="0.2"/>
    <row r="166" ht="12.75" x14ac:dyDescent="0.2"/>
    <row r="167" ht="12.75" x14ac:dyDescent="0.2"/>
    <row r="168" ht="12.75" x14ac:dyDescent="0.2"/>
    <row r="169" ht="12.75" x14ac:dyDescent="0.2"/>
    <row r="170" ht="12.75" x14ac:dyDescent="0.2"/>
    <row r="171" ht="12.75" x14ac:dyDescent="0.2"/>
    <row r="172" ht="12.75" x14ac:dyDescent="0.2"/>
    <row r="173" ht="12.75" x14ac:dyDescent="0.2"/>
    <row r="174" ht="12.75" x14ac:dyDescent="0.2"/>
    <row r="175" ht="12.75" x14ac:dyDescent="0.2"/>
    <row r="176" ht="12.75" x14ac:dyDescent="0.2"/>
    <row r="177" ht="12.75" x14ac:dyDescent="0.2"/>
    <row r="178" ht="12.75" x14ac:dyDescent="0.2"/>
    <row r="179" ht="12.75" x14ac:dyDescent="0.2"/>
    <row r="180" ht="12.75" x14ac:dyDescent="0.2"/>
    <row r="181" ht="12.75" x14ac:dyDescent="0.2"/>
    <row r="182" ht="12.75" x14ac:dyDescent="0.2"/>
    <row r="183" ht="12.75" x14ac:dyDescent="0.2"/>
    <row r="184" ht="12.75" x14ac:dyDescent="0.2"/>
    <row r="185" ht="12.75" x14ac:dyDescent="0.2"/>
    <row r="186" ht="12.75" x14ac:dyDescent="0.2"/>
    <row r="187" ht="12.75" x14ac:dyDescent="0.2"/>
    <row r="188" ht="12.75" x14ac:dyDescent="0.2"/>
    <row r="189" ht="12.75" x14ac:dyDescent="0.2"/>
    <row r="190" ht="12.75" x14ac:dyDescent="0.2"/>
    <row r="191" ht="12.75" x14ac:dyDescent="0.2"/>
    <row r="192" ht="12.75" x14ac:dyDescent="0.2"/>
    <row r="193" ht="12.75" x14ac:dyDescent="0.2"/>
    <row r="194" ht="12.75" x14ac:dyDescent="0.2"/>
    <row r="195" ht="12.75" x14ac:dyDescent="0.2"/>
    <row r="196" ht="12.75" x14ac:dyDescent="0.2"/>
    <row r="197" ht="12.75" x14ac:dyDescent="0.2"/>
    <row r="198" ht="12.75" x14ac:dyDescent="0.2"/>
    <row r="199" ht="12.75" x14ac:dyDescent="0.2"/>
    <row r="200" ht="12.75" x14ac:dyDescent="0.2"/>
    <row r="201" ht="12.75" x14ac:dyDescent="0.2"/>
    <row r="202" ht="12.75" x14ac:dyDescent="0.2"/>
    <row r="203" ht="12.75" x14ac:dyDescent="0.2"/>
    <row r="204" ht="12.75" x14ac:dyDescent="0.2"/>
    <row r="205" ht="12.75" x14ac:dyDescent="0.2"/>
    <row r="206" ht="12.75" x14ac:dyDescent="0.2"/>
    <row r="207" ht="12.75" x14ac:dyDescent="0.2"/>
    <row r="208" ht="12.75" x14ac:dyDescent="0.2"/>
    <row r="209" ht="12.75" x14ac:dyDescent="0.2"/>
    <row r="210" ht="12.75" x14ac:dyDescent="0.2"/>
    <row r="211" ht="12.75" x14ac:dyDescent="0.2"/>
    <row r="212" ht="12.75" x14ac:dyDescent="0.2"/>
    <row r="213" ht="12.75" x14ac:dyDescent="0.2"/>
    <row r="214" ht="12.75" x14ac:dyDescent="0.2"/>
    <row r="215" ht="12.75" x14ac:dyDescent="0.2"/>
    <row r="216" ht="12.75" x14ac:dyDescent="0.2"/>
    <row r="217" ht="12.75" x14ac:dyDescent="0.2"/>
    <row r="218" ht="12.75" x14ac:dyDescent="0.2"/>
    <row r="219" ht="12.75" x14ac:dyDescent="0.2"/>
    <row r="220" ht="12.75" x14ac:dyDescent="0.2"/>
    <row r="221" ht="12.75" x14ac:dyDescent="0.2"/>
    <row r="222" ht="12.75" x14ac:dyDescent="0.2"/>
    <row r="223" ht="12.75" x14ac:dyDescent="0.2"/>
    <row r="224" ht="12.75" x14ac:dyDescent="0.2"/>
    <row r="225" ht="12.75" x14ac:dyDescent="0.2"/>
    <row r="226" ht="12.75" x14ac:dyDescent="0.2"/>
    <row r="227" ht="12.75" x14ac:dyDescent="0.2"/>
    <row r="228" ht="12.75" x14ac:dyDescent="0.2"/>
    <row r="229" ht="12.75" x14ac:dyDescent="0.2"/>
    <row r="230" ht="12.75" x14ac:dyDescent="0.2"/>
    <row r="231" ht="12.75" x14ac:dyDescent="0.2"/>
    <row r="232" ht="12.75" x14ac:dyDescent="0.2"/>
    <row r="233" ht="12.75" x14ac:dyDescent="0.2"/>
    <row r="234" ht="12.75" x14ac:dyDescent="0.2"/>
    <row r="235" ht="12.75" x14ac:dyDescent="0.2"/>
    <row r="236" ht="12.75" x14ac:dyDescent="0.2"/>
    <row r="237" ht="12.75" x14ac:dyDescent="0.2"/>
    <row r="238" ht="12.75" x14ac:dyDescent="0.2"/>
    <row r="239" ht="12.75" x14ac:dyDescent="0.2"/>
    <row r="240" ht="12.75" x14ac:dyDescent="0.2"/>
    <row r="241" ht="12.75" x14ac:dyDescent="0.2"/>
    <row r="242" ht="12.75" x14ac:dyDescent="0.2"/>
    <row r="243" ht="12.75" x14ac:dyDescent="0.2"/>
    <row r="244" ht="12.75" x14ac:dyDescent="0.2"/>
    <row r="245" ht="12.75" x14ac:dyDescent="0.2"/>
    <row r="246" ht="12.75" x14ac:dyDescent="0.2"/>
    <row r="247" ht="12.75" x14ac:dyDescent="0.2"/>
    <row r="248" ht="12.75" x14ac:dyDescent="0.2"/>
    <row r="249" ht="12.75" x14ac:dyDescent="0.2"/>
    <row r="250" ht="12.75" x14ac:dyDescent="0.2"/>
    <row r="251" ht="12.75" x14ac:dyDescent="0.2"/>
    <row r="252" ht="12.75" x14ac:dyDescent="0.2"/>
    <row r="253" ht="12.75" x14ac:dyDescent="0.2"/>
    <row r="254" ht="12.75" x14ac:dyDescent="0.2"/>
    <row r="255" ht="12.75" x14ac:dyDescent="0.2"/>
    <row r="256" ht="12.75" x14ac:dyDescent="0.2"/>
    <row r="257" ht="12.75" x14ac:dyDescent="0.2"/>
    <row r="258" ht="12.75" x14ac:dyDescent="0.2"/>
    <row r="259" ht="12.75" x14ac:dyDescent="0.2"/>
    <row r="260" ht="12.75" x14ac:dyDescent="0.2"/>
    <row r="261" ht="12.75" x14ac:dyDescent="0.2"/>
    <row r="262" ht="12.75" x14ac:dyDescent="0.2"/>
    <row r="263" ht="12.75" x14ac:dyDescent="0.2"/>
    <row r="264" ht="12.75" x14ac:dyDescent="0.2"/>
    <row r="265" ht="12.75" x14ac:dyDescent="0.2"/>
    <row r="266" ht="12.75" x14ac:dyDescent="0.2"/>
    <row r="267" ht="12.75" x14ac:dyDescent="0.2"/>
    <row r="268" ht="12.75" x14ac:dyDescent="0.2"/>
    <row r="269" ht="12.75" x14ac:dyDescent="0.2"/>
    <row r="270" ht="12.75" x14ac:dyDescent="0.2"/>
    <row r="271" ht="12.75" x14ac:dyDescent="0.2"/>
    <row r="272" ht="12.75" x14ac:dyDescent="0.2"/>
    <row r="273" ht="12.75" x14ac:dyDescent="0.2"/>
    <row r="274" ht="12.75" x14ac:dyDescent="0.2"/>
    <row r="275" ht="12.75" x14ac:dyDescent="0.2"/>
    <row r="276" ht="12.75" x14ac:dyDescent="0.2"/>
    <row r="277" ht="12.75" x14ac:dyDescent="0.2"/>
    <row r="278" ht="12.75" x14ac:dyDescent="0.2"/>
    <row r="279" ht="12.75" x14ac:dyDescent="0.2"/>
    <row r="280" ht="12.75" x14ac:dyDescent="0.2"/>
    <row r="281" ht="12.75" x14ac:dyDescent="0.2"/>
    <row r="282" ht="12.75" x14ac:dyDescent="0.2"/>
    <row r="283" ht="12.75" x14ac:dyDescent="0.2"/>
    <row r="284" ht="12.75" x14ac:dyDescent="0.2"/>
    <row r="285" ht="12.75" x14ac:dyDescent="0.2"/>
    <row r="286" ht="12.75" x14ac:dyDescent="0.2"/>
    <row r="287" ht="12.75" x14ac:dyDescent="0.2"/>
    <row r="288" ht="12.75" x14ac:dyDescent="0.2"/>
    <row r="289" ht="12.75" x14ac:dyDescent="0.2"/>
    <row r="290" ht="12.75" x14ac:dyDescent="0.2"/>
    <row r="291" ht="12.75" x14ac:dyDescent="0.2"/>
    <row r="292" ht="12.75" x14ac:dyDescent="0.2"/>
    <row r="293" ht="12.75" x14ac:dyDescent="0.2"/>
    <row r="294" ht="12.75" x14ac:dyDescent="0.2"/>
    <row r="295" ht="12.75" x14ac:dyDescent="0.2"/>
    <row r="296" ht="12.75" x14ac:dyDescent="0.2"/>
    <row r="297" ht="12.75" x14ac:dyDescent="0.2"/>
    <row r="298" ht="12.75" x14ac:dyDescent="0.2"/>
    <row r="299" ht="12.75" x14ac:dyDescent="0.2"/>
    <row r="300" ht="12.75" x14ac:dyDescent="0.2"/>
    <row r="301" ht="12.75" x14ac:dyDescent="0.2"/>
    <row r="302" ht="12.75" x14ac:dyDescent="0.2"/>
    <row r="303" ht="12.75" x14ac:dyDescent="0.2"/>
    <row r="304" ht="12.75" x14ac:dyDescent="0.2"/>
    <row r="305" ht="12.75" x14ac:dyDescent="0.2"/>
    <row r="306" ht="12.75" x14ac:dyDescent="0.2"/>
    <row r="307" ht="12.75" x14ac:dyDescent="0.2"/>
    <row r="308" ht="12.75" x14ac:dyDescent="0.2"/>
    <row r="309" ht="12.75" x14ac:dyDescent="0.2"/>
    <row r="310" ht="12.75" x14ac:dyDescent="0.2"/>
    <row r="311" ht="12.75" x14ac:dyDescent="0.2"/>
    <row r="312" ht="12.75" x14ac:dyDescent="0.2"/>
    <row r="313" ht="12.75" x14ac:dyDescent="0.2"/>
    <row r="314" ht="12.75" x14ac:dyDescent="0.2"/>
    <row r="315" ht="12.75" x14ac:dyDescent="0.2"/>
    <row r="316" ht="12.75" x14ac:dyDescent="0.2"/>
    <row r="317" ht="12.75" x14ac:dyDescent="0.2"/>
    <row r="318" ht="12.75" x14ac:dyDescent="0.2"/>
    <row r="319" ht="12.75" x14ac:dyDescent="0.2"/>
    <row r="320" ht="12.75" x14ac:dyDescent="0.2"/>
    <row r="321" ht="12.75" x14ac:dyDescent="0.2"/>
    <row r="322" ht="12.75" x14ac:dyDescent="0.2"/>
    <row r="323" ht="12.75" x14ac:dyDescent="0.2"/>
    <row r="324" ht="12.75" x14ac:dyDescent="0.2"/>
    <row r="325" ht="12.75" x14ac:dyDescent="0.2"/>
    <row r="326" ht="12.75" x14ac:dyDescent="0.2"/>
    <row r="327" ht="12.75" x14ac:dyDescent="0.2"/>
    <row r="328" ht="12.75" x14ac:dyDescent="0.2"/>
    <row r="329" ht="12.75" x14ac:dyDescent="0.2"/>
    <row r="330" ht="12.75" x14ac:dyDescent="0.2"/>
    <row r="331" ht="12.75" x14ac:dyDescent="0.2"/>
    <row r="332" ht="12.75" x14ac:dyDescent="0.2"/>
    <row r="333" ht="12.75" x14ac:dyDescent="0.2"/>
    <row r="334" ht="12.75" x14ac:dyDescent="0.2"/>
    <row r="335" ht="12.75" x14ac:dyDescent="0.2"/>
    <row r="336" ht="12.75" x14ac:dyDescent="0.2"/>
    <row r="337" ht="12.75" x14ac:dyDescent="0.2"/>
    <row r="338" ht="12.75" x14ac:dyDescent="0.2"/>
    <row r="339" ht="12.75" x14ac:dyDescent="0.2"/>
    <row r="340" ht="12.75" x14ac:dyDescent="0.2"/>
    <row r="341" ht="12.75" x14ac:dyDescent="0.2"/>
    <row r="342" ht="12.75" x14ac:dyDescent="0.2"/>
    <row r="343" ht="12.75" x14ac:dyDescent="0.2"/>
    <row r="344" ht="12.75" x14ac:dyDescent="0.2"/>
    <row r="345" ht="12.75" x14ac:dyDescent="0.2"/>
    <row r="346" ht="12.75" x14ac:dyDescent="0.2"/>
    <row r="347" ht="12.75" x14ac:dyDescent="0.2"/>
    <row r="348" ht="12.75" x14ac:dyDescent="0.2"/>
    <row r="349" ht="12.75" x14ac:dyDescent="0.2"/>
    <row r="350" ht="12.75" x14ac:dyDescent="0.2"/>
    <row r="351" ht="12.75" x14ac:dyDescent="0.2"/>
    <row r="352" ht="12.75" x14ac:dyDescent="0.2"/>
    <row r="353" ht="12.75" x14ac:dyDescent="0.2"/>
    <row r="354" ht="12.75" x14ac:dyDescent="0.2"/>
    <row r="355" ht="12.75" x14ac:dyDescent="0.2"/>
    <row r="356" ht="12.75" x14ac:dyDescent="0.2"/>
    <row r="357" ht="12.75" x14ac:dyDescent="0.2"/>
    <row r="358" ht="12.75" x14ac:dyDescent="0.2"/>
    <row r="359" ht="12.75" x14ac:dyDescent="0.2"/>
    <row r="360" ht="12.75" x14ac:dyDescent="0.2"/>
    <row r="361" ht="12.75" x14ac:dyDescent="0.2"/>
    <row r="362" ht="12.75" x14ac:dyDescent="0.2"/>
    <row r="363" ht="12.75" x14ac:dyDescent="0.2"/>
    <row r="364" ht="12.75" x14ac:dyDescent="0.2"/>
    <row r="365" ht="12.75" x14ac:dyDescent="0.2"/>
    <row r="366" ht="12.75" x14ac:dyDescent="0.2"/>
    <row r="367" ht="12.75" x14ac:dyDescent="0.2"/>
    <row r="368" ht="12.75" x14ac:dyDescent="0.2"/>
    <row r="369" ht="12.75" x14ac:dyDescent="0.2"/>
    <row r="370" ht="12.75" x14ac:dyDescent="0.2"/>
    <row r="371" ht="12.75" x14ac:dyDescent="0.2"/>
    <row r="372" ht="12.75" x14ac:dyDescent="0.2"/>
    <row r="373" ht="12.75" x14ac:dyDescent="0.2"/>
    <row r="374" ht="12.75" x14ac:dyDescent="0.2"/>
    <row r="375" ht="12.75" x14ac:dyDescent="0.2"/>
    <row r="376" ht="12.75" x14ac:dyDescent="0.2"/>
    <row r="377" ht="12.75" x14ac:dyDescent="0.2"/>
    <row r="378" ht="12.75" x14ac:dyDescent="0.2"/>
    <row r="379" ht="12.75" x14ac:dyDescent="0.2"/>
    <row r="380" ht="12.75" x14ac:dyDescent="0.2"/>
    <row r="381" ht="12.75" x14ac:dyDescent="0.2"/>
    <row r="382" ht="12.75" x14ac:dyDescent="0.2"/>
    <row r="383" ht="12.75" x14ac:dyDescent="0.2"/>
    <row r="384" ht="12.75" x14ac:dyDescent="0.2"/>
    <row r="385" ht="12.75" x14ac:dyDescent="0.2"/>
    <row r="386" ht="12.75" x14ac:dyDescent="0.2"/>
    <row r="387" ht="12.75" x14ac:dyDescent="0.2"/>
    <row r="388" ht="12.75" x14ac:dyDescent="0.2"/>
    <row r="389" ht="12.75" x14ac:dyDescent="0.2"/>
    <row r="390" ht="12.75" x14ac:dyDescent="0.2"/>
    <row r="391" ht="12.75" x14ac:dyDescent="0.2"/>
    <row r="392" ht="12.75" x14ac:dyDescent="0.2"/>
    <row r="393" ht="12.75" x14ac:dyDescent="0.2"/>
    <row r="394" ht="12.75" x14ac:dyDescent="0.2"/>
    <row r="395" ht="12.75" x14ac:dyDescent="0.2"/>
    <row r="396" ht="12.75" x14ac:dyDescent="0.2"/>
    <row r="397" ht="12.75" x14ac:dyDescent="0.2"/>
    <row r="398" ht="12.75" x14ac:dyDescent="0.2"/>
    <row r="399" ht="12.75" x14ac:dyDescent="0.2"/>
    <row r="400" ht="12.75" x14ac:dyDescent="0.2"/>
    <row r="401" ht="12.75" x14ac:dyDescent="0.2"/>
    <row r="402" ht="12.75" x14ac:dyDescent="0.2"/>
    <row r="403" ht="12.75" x14ac:dyDescent="0.2"/>
    <row r="404" ht="12.75" x14ac:dyDescent="0.2"/>
    <row r="405" ht="12.75" x14ac:dyDescent="0.2"/>
    <row r="406" ht="12.75" x14ac:dyDescent="0.2"/>
    <row r="407" ht="12.75" x14ac:dyDescent="0.2"/>
    <row r="408" ht="12.75" x14ac:dyDescent="0.2"/>
    <row r="409" ht="12.75" x14ac:dyDescent="0.2"/>
    <row r="410" ht="12.75" x14ac:dyDescent="0.2"/>
    <row r="411" ht="12.75" x14ac:dyDescent="0.2"/>
    <row r="412" ht="12.75" x14ac:dyDescent="0.2"/>
    <row r="413" ht="12.75" x14ac:dyDescent="0.2"/>
    <row r="414" ht="12.75" x14ac:dyDescent="0.2"/>
    <row r="415" ht="12.75" x14ac:dyDescent="0.2"/>
    <row r="416" ht="12.75" x14ac:dyDescent="0.2"/>
    <row r="417" ht="12.75" x14ac:dyDescent="0.2"/>
    <row r="418" ht="12.75" x14ac:dyDescent="0.2"/>
    <row r="419" ht="12.75" x14ac:dyDescent="0.2"/>
    <row r="420" ht="12.75" x14ac:dyDescent="0.2"/>
    <row r="421" ht="12.75" x14ac:dyDescent="0.2"/>
    <row r="422" ht="12.75" x14ac:dyDescent="0.2"/>
    <row r="423" ht="12.75" x14ac:dyDescent="0.2"/>
    <row r="424" ht="12.75" x14ac:dyDescent="0.2"/>
    <row r="425" ht="12.75" x14ac:dyDescent="0.2"/>
    <row r="426" ht="12.75" x14ac:dyDescent="0.2"/>
    <row r="427" ht="12.75" x14ac:dyDescent="0.2"/>
    <row r="428" ht="12.75" x14ac:dyDescent="0.2"/>
    <row r="429" ht="12.75" x14ac:dyDescent="0.2"/>
    <row r="430" ht="12.75" x14ac:dyDescent="0.2"/>
    <row r="431" ht="12.75" x14ac:dyDescent="0.2"/>
    <row r="432" ht="12.75" x14ac:dyDescent="0.2"/>
    <row r="433" ht="12.75" x14ac:dyDescent="0.2"/>
    <row r="434" ht="12.75" x14ac:dyDescent="0.2"/>
    <row r="435" ht="12.75" x14ac:dyDescent="0.2"/>
    <row r="436" ht="12.75" x14ac:dyDescent="0.2"/>
    <row r="437" ht="12.75" x14ac:dyDescent="0.2"/>
    <row r="438" ht="12.75" x14ac:dyDescent="0.2"/>
    <row r="439" ht="12.75" x14ac:dyDescent="0.2"/>
    <row r="440" ht="12.75" x14ac:dyDescent="0.2"/>
    <row r="441" ht="12.75" x14ac:dyDescent="0.2"/>
    <row r="442" ht="12.75" x14ac:dyDescent="0.2"/>
    <row r="443" ht="12.75" x14ac:dyDescent="0.2"/>
    <row r="444" ht="12.75" x14ac:dyDescent="0.2"/>
    <row r="445" ht="12.75" x14ac:dyDescent="0.2"/>
    <row r="446" ht="12.75" x14ac:dyDescent="0.2"/>
    <row r="447" ht="12.75" x14ac:dyDescent="0.2"/>
    <row r="448" ht="12.75" x14ac:dyDescent="0.2"/>
    <row r="449" ht="12.75" x14ac:dyDescent="0.2"/>
    <row r="450" ht="12.75" x14ac:dyDescent="0.2"/>
    <row r="451" ht="12.75" x14ac:dyDescent="0.2"/>
    <row r="452" ht="12.75" x14ac:dyDescent="0.2"/>
    <row r="453" ht="12.75" x14ac:dyDescent="0.2"/>
    <row r="454" ht="12.75" x14ac:dyDescent="0.2"/>
    <row r="455" ht="12.75" x14ac:dyDescent="0.2"/>
    <row r="456" ht="12.75" x14ac:dyDescent="0.2"/>
    <row r="457" ht="12.75" x14ac:dyDescent="0.2"/>
    <row r="458" ht="12.75" x14ac:dyDescent="0.2"/>
    <row r="459" ht="12.75" x14ac:dyDescent="0.2"/>
    <row r="460" ht="12.75" x14ac:dyDescent="0.2"/>
    <row r="461" ht="12.75" x14ac:dyDescent="0.2"/>
    <row r="462" ht="12.75" x14ac:dyDescent="0.2"/>
    <row r="463" ht="12.75" x14ac:dyDescent="0.2"/>
    <row r="464" ht="12.75" x14ac:dyDescent="0.2"/>
    <row r="465" ht="12.75" x14ac:dyDescent="0.2"/>
    <row r="466" ht="12.75" x14ac:dyDescent="0.2"/>
    <row r="467" ht="12.75" x14ac:dyDescent="0.2"/>
    <row r="468" ht="12.75" x14ac:dyDescent="0.2"/>
    <row r="469" ht="12.75" x14ac:dyDescent="0.2"/>
    <row r="470" ht="12.75" x14ac:dyDescent="0.2"/>
    <row r="471" ht="12.75" x14ac:dyDescent="0.2"/>
    <row r="472" ht="12.75" x14ac:dyDescent="0.2"/>
    <row r="473" ht="12.75" x14ac:dyDescent="0.2"/>
    <row r="474" ht="12.75" x14ac:dyDescent="0.2"/>
    <row r="475" ht="12.75" x14ac:dyDescent="0.2"/>
    <row r="476" ht="12.75" x14ac:dyDescent="0.2"/>
    <row r="477" ht="12.75" x14ac:dyDescent="0.2"/>
    <row r="478" ht="12.75" x14ac:dyDescent="0.2"/>
    <row r="479" ht="12.75" x14ac:dyDescent="0.2"/>
    <row r="480" ht="12.75" x14ac:dyDescent="0.2"/>
    <row r="481" ht="12.75" x14ac:dyDescent="0.2"/>
    <row r="482" ht="12.75" x14ac:dyDescent="0.2"/>
    <row r="483" ht="12.75" x14ac:dyDescent="0.2"/>
    <row r="484" ht="12.75" x14ac:dyDescent="0.2"/>
    <row r="485" ht="12.75" x14ac:dyDescent="0.2"/>
    <row r="486" ht="12.75" x14ac:dyDescent="0.2"/>
    <row r="487" ht="12.75" x14ac:dyDescent="0.2"/>
    <row r="488" ht="12.75" x14ac:dyDescent="0.2"/>
    <row r="489" ht="12.75" x14ac:dyDescent="0.2"/>
    <row r="490" ht="12.75" x14ac:dyDescent="0.2"/>
    <row r="491" ht="12.75" x14ac:dyDescent="0.2"/>
    <row r="492" ht="12.75" x14ac:dyDescent="0.2"/>
    <row r="493" ht="12.75" x14ac:dyDescent="0.2"/>
    <row r="494" ht="12.75" x14ac:dyDescent="0.2"/>
    <row r="495" ht="12.75" x14ac:dyDescent="0.2"/>
    <row r="496" ht="12.75" x14ac:dyDescent="0.2"/>
    <row r="497" ht="12.75" x14ac:dyDescent="0.2"/>
    <row r="498" ht="12.75" x14ac:dyDescent="0.2"/>
    <row r="499" ht="12.75" x14ac:dyDescent="0.2"/>
    <row r="500" ht="12.75" x14ac:dyDescent="0.2"/>
    <row r="501" ht="12.75" x14ac:dyDescent="0.2"/>
    <row r="502" ht="12.75" x14ac:dyDescent="0.2"/>
    <row r="503" ht="12.75" x14ac:dyDescent="0.2"/>
    <row r="504" ht="12.75" x14ac:dyDescent="0.2"/>
    <row r="505" ht="12.75" x14ac:dyDescent="0.2"/>
    <row r="506" ht="12.75" x14ac:dyDescent="0.2"/>
    <row r="507" ht="12.75" x14ac:dyDescent="0.2"/>
    <row r="508" ht="12.75" x14ac:dyDescent="0.2"/>
    <row r="509" ht="12.75" x14ac:dyDescent="0.2"/>
    <row r="510" ht="12.75" x14ac:dyDescent="0.2"/>
    <row r="511" ht="12.75" x14ac:dyDescent="0.2"/>
    <row r="512" ht="12.75" x14ac:dyDescent="0.2"/>
    <row r="513" ht="12.75" x14ac:dyDescent="0.2"/>
    <row r="514" ht="12.75" x14ac:dyDescent="0.2"/>
    <row r="515" ht="12.75" x14ac:dyDescent="0.2"/>
    <row r="516" ht="12.75" x14ac:dyDescent="0.2"/>
    <row r="517" ht="12.75" x14ac:dyDescent="0.2"/>
    <row r="518" ht="12.75" x14ac:dyDescent="0.2"/>
    <row r="519" ht="12.75" x14ac:dyDescent="0.2"/>
    <row r="520" ht="12.75" x14ac:dyDescent="0.2"/>
    <row r="521" ht="12.75" x14ac:dyDescent="0.2"/>
    <row r="522" ht="12.75" x14ac:dyDescent="0.2"/>
    <row r="523" ht="12.75" x14ac:dyDescent="0.2"/>
    <row r="524" ht="12.75" x14ac:dyDescent="0.2"/>
    <row r="525" ht="12.75" x14ac:dyDescent="0.2"/>
    <row r="526" ht="12.75" x14ac:dyDescent="0.2"/>
    <row r="527" ht="12.75" x14ac:dyDescent="0.2"/>
    <row r="528" ht="12.75" x14ac:dyDescent="0.2"/>
    <row r="529" ht="12.75" x14ac:dyDescent="0.2"/>
    <row r="530" ht="12.75" x14ac:dyDescent="0.2"/>
    <row r="531" ht="12.75" x14ac:dyDescent="0.2"/>
    <row r="532" ht="12.75" x14ac:dyDescent="0.2"/>
    <row r="533" ht="12.75" x14ac:dyDescent="0.2"/>
    <row r="534" ht="12.75" x14ac:dyDescent="0.2"/>
    <row r="535" ht="12.75" x14ac:dyDescent="0.2"/>
    <row r="536" ht="12.75" x14ac:dyDescent="0.2"/>
    <row r="537" ht="12.75" x14ac:dyDescent="0.2"/>
    <row r="538" ht="12.75" x14ac:dyDescent="0.2"/>
    <row r="539" ht="12.75" x14ac:dyDescent="0.2"/>
    <row r="540" ht="12.75" x14ac:dyDescent="0.2"/>
    <row r="541" ht="12.75" x14ac:dyDescent="0.2"/>
    <row r="542" ht="12.75" x14ac:dyDescent="0.2"/>
    <row r="543" ht="12.75" x14ac:dyDescent="0.2"/>
    <row r="544" ht="12.75" x14ac:dyDescent="0.2"/>
    <row r="545" ht="12.75" x14ac:dyDescent="0.2"/>
    <row r="546" ht="12.75" x14ac:dyDescent="0.2"/>
    <row r="547" ht="12.75" x14ac:dyDescent="0.2"/>
    <row r="548" ht="12.75" x14ac:dyDescent="0.2"/>
    <row r="549" ht="12.75" x14ac:dyDescent="0.2"/>
    <row r="550" ht="12.75" x14ac:dyDescent="0.2"/>
    <row r="551" ht="12.75" x14ac:dyDescent="0.2"/>
    <row r="552" ht="12.75" x14ac:dyDescent="0.2"/>
    <row r="553" ht="12.75" x14ac:dyDescent="0.2"/>
    <row r="554" ht="12.75" x14ac:dyDescent="0.2"/>
    <row r="555" ht="12.75" x14ac:dyDescent="0.2"/>
    <row r="556" ht="12.75" x14ac:dyDescent="0.2"/>
    <row r="557" ht="12.75" x14ac:dyDescent="0.2"/>
    <row r="558" ht="12.75" x14ac:dyDescent="0.2"/>
    <row r="559" ht="12.75" x14ac:dyDescent="0.2"/>
    <row r="560" ht="12.75" x14ac:dyDescent="0.2"/>
    <row r="561" ht="12.75" x14ac:dyDescent="0.2"/>
    <row r="562" ht="12.75" x14ac:dyDescent="0.2"/>
    <row r="563" ht="12.75" x14ac:dyDescent="0.2"/>
    <row r="564" ht="12.75" x14ac:dyDescent="0.2"/>
    <row r="565" ht="12.75" x14ac:dyDescent="0.2"/>
    <row r="566" ht="12.75" x14ac:dyDescent="0.2"/>
    <row r="567" ht="12.75" x14ac:dyDescent="0.2"/>
    <row r="568" ht="12.75" x14ac:dyDescent="0.2"/>
    <row r="569" ht="12.75" x14ac:dyDescent="0.2"/>
    <row r="570" ht="12.75" x14ac:dyDescent="0.2"/>
    <row r="571" ht="12.75" x14ac:dyDescent="0.2"/>
    <row r="572" ht="12.75" x14ac:dyDescent="0.2"/>
    <row r="573" ht="12.75" x14ac:dyDescent="0.2"/>
    <row r="574" ht="12.75" x14ac:dyDescent="0.2"/>
    <row r="575" ht="12.75" x14ac:dyDescent="0.2"/>
    <row r="576" ht="12.75" x14ac:dyDescent="0.2"/>
    <row r="577" ht="12.75" x14ac:dyDescent="0.2"/>
    <row r="578" ht="12.75" x14ac:dyDescent="0.2"/>
    <row r="579" ht="12.75" x14ac:dyDescent="0.2"/>
    <row r="580" ht="12.75" x14ac:dyDescent="0.2"/>
    <row r="581" ht="12.75" x14ac:dyDescent="0.2"/>
    <row r="582" ht="12.75" x14ac:dyDescent="0.2"/>
    <row r="583" ht="12.75" x14ac:dyDescent="0.2"/>
    <row r="584" ht="12.75" x14ac:dyDescent="0.2"/>
    <row r="585" ht="12.75" x14ac:dyDescent="0.2"/>
    <row r="586" ht="12.75" x14ac:dyDescent="0.2"/>
    <row r="587" ht="12.75" x14ac:dyDescent="0.2"/>
    <row r="588" ht="12.75" x14ac:dyDescent="0.2"/>
    <row r="589" ht="12.75" x14ac:dyDescent="0.2"/>
    <row r="590" ht="12.75" x14ac:dyDescent="0.2"/>
    <row r="591" ht="12.75" x14ac:dyDescent="0.2"/>
    <row r="592" ht="12.75" x14ac:dyDescent="0.2"/>
    <row r="593" ht="12.75" x14ac:dyDescent="0.2"/>
    <row r="594" ht="12.75" x14ac:dyDescent="0.2"/>
    <row r="595" ht="12.75" x14ac:dyDescent="0.2"/>
    <row r="596" ht="12.75" x14ac:dyDescent="0.2"/>
    <row r="597" ht="12.75" x14ac:dyDescent="0.2"/>
    <row r="598" ht="12.75" x14ac:dyDescent="0.2"/>
    <row r="599" ht="12.75" x14ac:dyDescent="0.2"/>
    <row r="600" ht="12.75" x14ac:dyDescent="0.2"/>
    <row r="601" ht="12.75" x14ac:dyDescent="0.2"/>
    <row r="602" ht="12.75" x14ac:dyDescent="0.2"/>
    <row r="603" ht="12.75" x14ac:dyDescent="0.2"/>
    <row r="604" ht="12.75" x14ac:dyDescent="0.2"/>
    <row r="605" ht="12.75" x14ac:dyDescent="0.2"/>
    <row r="606" ht="12.75" x14ac:dyDescent="0.2"/>
    <row r="607" ht="12.75" x14ac:dyDescent="0.2"/>
    <row r="608" ht="12.75" x14ac:dyDescent="0.2"/>
    <row r="609" ht="12.75" x14ac:dyDescent="0.2"/>
    <row r="610" ht="12.75" x14ac:dyDescent="0.2"/>
    <row r="611" ht="12.75" x14ac:dyDescent="0.2"/>
    <row r="612" ht="12.75" x14ac:dyDescent="0.2"/>
    <row r="613" ht="12.75" x14ac:dyDescent="0.2"/>
    <row r="614" ht="12.75" x14ac:dyDescent="0.2"/>
    <row r="615" ht="12.75" x14ac:dyDescent="0.2"/>
    <row r="616" ht="12.75" x14ac:dyDescent="0.2"/>
    <row r="617" ht="12.75" x14ac:dyDescent="0.2"/>
    <row r="618" ht="12.75" x14ac:dyDescent="0.2"/>
    <row r="619" ht="12.75" x14ac:dyDescent="0.2"/>
    <row r="620" ht="12.75" x14ac:dyDescent="0.2"/>
    <row r="621" ht="12.75" x14ac:dyDescent="0.2"/>
    <row r="622" ht="12.75" x14ac:dyDescent="0.2"/>
    <row r="623" ht="12.75" x14ac:dyDescent="0.2"/>
    <row r="624" ht="12.75" x14ac:dyDescent="0.2"/>
    <row r="625" ht="12.75" x14ac:dyDescent="0.2"/>
    <row r="626" ht="12.75" x14ac:dyDescent="0.2"/>
    <row r="627" ht="12.75" x14ac:dyDescent="0.2"/>
    <row r="628" ht="12.75" x14ac:dyDescent="0.2"/>
    <row r="629" ht="12.75" x14ac:dyDescent="0.2"/>
    <row r="630" ht="12.75" x14ac:dyDescent="0.2"/>
    <row r="631" ht="12.75" x14ac:dyDescent="0.2"/>
    <row r="632" ht="12.75" x14ac:dyDescent="0.2"/>
    <row r="633" ht="12.75" x14ac:dyDescent="0.2"/>
    <row r="634" ht="12.75" x14ac:dyDescent="0.2"/>
    <row r="635" ht="12.75" x14ac:dyDescent="0.2"/>
    <row r="636" ht="12.75" x14ac:dyDescent="0.2"/>
    <row r="637" ht="12.75" x14ac:dyDescent="0.2"/>
    <row r="638" ht="12.75" x14ac:dyDescent="0.2"/>
    <row r="639" ht="12.75" x14ac:dyDescent="0.2"/>
    <row r="640" ht="12.75" x14ac:dyDescent="0.2"/>
    <row r="641" ht="12.75" x14ac:dyDescent="0.2"/>
    <row r="642" ht="12.75" x14ac:dyDescent="0.2"/>
    <row r="643" ht="12.75" x14ac:dyDescent="0.2"/>
    <row r="644" ht="12.75" x14ac:dyDescent="0.2"/>
    <row r="645" ht="12.75" x14ac:dyDescent="0.2"/>
    <row r="646" ht="12.75" x14ac:dyDescent="0.2"/>
    <row r="647" ht="12.75" x14ac:dyDescent="0.2"/>
    <row r="648" ht="12.75" x14ac:dyDescent="0.2"/>
    <row r="649" ht="12.75" x14ac:dyDescent="0.2"/>
    <row r="650" ht="12.75" x14ac:dyDescent="0.2"/>
    <row r="651" ht="12.75" x14ac:dyDescent="0.2"/>
    <row r="652" ht="12.75" x14ac:dyDescent="0.2"/>
    <row r="653" ht="12.75" x14ac:dyDescent="0.2"/>
    <row r="654" ht="12.75" x14ac:dyDescent="0.2"/>
    <row r="655" ht="12.75" x14ac:dyDescent="0.2"/>
    <row r="656" ht="12.75" x14ac:dyDescent="0.2"/>
    <row r="657" ht="12.75" x14ac:dyDescent="0.2"/>
    <row r="658" ht="12.75" x14ac:dyDescent="0.2"/>
    <row r="659" ht="12.75" x14ac:dyDescent="0.2"/>
    <row r="660" ht="12.75" x14ac:dyDescent="0.2"/>
    <row r="661" ht="12.75" x14ac:dyDescent="0.2"/>
    <row r="662" ht="12.75" x14ac:dyDescent="0.2"/>
    <row r="663" ht="12.75" x14ac:dyDescent="0.2"/>
    <row r="664" ht="12.75" x14ac:dyDescent="0.2"/>
    <row r="665" ht="12.75" x14ac:dyDescent="0.2"/>
    <row r="666" ht="12.75" x14ac:dyDescent="0.2"/>
    <row r="667" ht="12.75" x14ac:dyDescent="0.2"/>
    <row r="668" ht="12.75" x14ac:dyDescent="0.2"/>
    <row r="669" ht="12.75" x14ac:dyDescent="0.2"/>
    <row r="670" ht="12.75" x14ac:dyDescent="0.2"/>
    <row r="671" ht="12.75" x14ac:dyDescent="0.2"/>
    <row r="672" ht="12.75" x14ac:dyDescent="0.2"/>
    <row r="673" ht="12.75" x14ac:dyDescent="0.2"/>
    <row r="674" ht="12.75" x14ac:dyDescent="0.2"/>
    <row r="675" ht="12.75" x14ac:dyDescent="0.2"/>
    <row r="676" ht="12.75" x14ac:dyDescent="0.2"/>
    <row r="677" ht="12.75" x14ac:dyDescent="0.2"/>
    <row r="678" ht="12.75" x14ac:dyDescent="0.2"/>
    <row r="679" ht="12.75" x14ac:dyDescent="0.2"/>
    <row r="680" ht="12.75" x14ac:dyDescent="0.2"/>
    <row r="681" ht="12.75" x14ac:dyDescent="0.2"/>
    <row r="682" ht="12.75" x14ac:dyDescent="0.2"/>
    <row r="683" ht="12.75" x14ac:dyDescent="0.2"/>
    <row r="684" ht="12.75" x14ac:dyDescent="0.2"/>
    <row r="685" ht="12.75" x14ac:dyDescent="0.2"/>
    <row r="686" ht="12.75" x14ac:dyDescent="0.2"/>
    <row r="687" ht="12.75" x14ac:dyDescent="0.2"/>
    <row r="688" ht="12.75" x14ac:dyDescent="0.2"/>
    <row r="689" ht="12.75" x14ac:dyDescent="0.2"/>
    <row r="690" ht="12.75" x14ac:dyDescent="0.2"/>
    <row r="691" ht="12.75" x14ac:dyDescent="0.2"/>
    <row r="692" ht="12.75" x14ac:dyDescent="0.2"/>
    <row r="693" ht="12.75" x14ac:dyDescent="0.2"/>
    <row r="694" ht="12.75" x14ac:dyDescent="0.2"/>
    <row r="695" ht="12.75" x14ac:dyDescent="0.2"/>
    <row r="696" ht="12.75" x14ac:dyDescent="0.2"/>
    <row r="697" ht="12.75" x14ac:dyDescent="0.2"/>
    <row r="698" ht="12.75" x14ac:dyDescent="0.2"/>
    <row r="699" ht="12.75" x14ac:dyDescent="0.2"/>
    <row r="700" ht="12.75" x14ac:dyDescent="0.2"/>
    <row r="701" ht="12.75" x14ac:dyDescent="0.2"/>
    <row r="702" ht="12.75" x14ac:dyDescent="0.2"/>
    <row r="703" ht="12.75" x14ac:dyDescent="0.2"/>
    <row r="704" ht="12.75" x14ac:dyDescent="0.2"/>
    <row r="705" ht="12.75" x14ac:dyDescent="0.2"/>
    <row r="706" ht="12.75" x14ac:dyDescent="0.2"/>
    <row r="707" ht="12.75" x14ac:dyDescent="0.2"/>
    <row r="708" ht="12.75" x14ac:dyDescent="0.2"/>
    <row r="709" ht="12.75" x14ac:dyDescent="0.2"/>
    <row r="710" ht="12.75" x14ac:dyDescent="0.2"/>
    <row r="711" ht="12.75" x14ac:dyDescent="0.2"/>
    <row r="712" ht="12.75" x14ac:dyDescent="0.2"/>
    <row r="713" ht="12.75" x14ac:dyDescent="0.2"/>
    <row r="714" ht="12.75" x14ac:dyDescent="0.2"/>
    <row r="715" ht="12.75" x14ac:dyDescent="0.2"/>
    <row r="716" ht="12.75" x14ac:dyDescent="0.2"/>
    <row r="717" ht="12.75" x14ac:dyDescent="0.2"/>
    <row r="718" ht="12.75" x14ac:dyDescent="0.2"/>
    <row r="719" ht="12.75" x14ac:dyDescent="0.2"/>
    <row r="720" ht="12.75" x14ac:dyDescent="0.2"/>
    <row r="721" ht="12.75" x14ac:dyDescent="0.2"/>
    <row r="722" ht="12.75" x14ac:dyDescent="0.2"/>
    <row r="723" ht="12.75" x14ac:dyDescent="0.2"/>
    <row r="724" ht="12.75" x14ac:dyDescent="0.2"/>
    <row r="725" ht="12.75" x14ac:dyDescent="0.2"/>
    <row r="726" ht="12.75" x14ac:dyDescent="0.2"/>
    <row r="727" ht="12.75" x14ac:dyDescent="0.2"/>
    <row r="728" ht="12.75" x14ac:dyDescent="0.2"/>
    <row r="729" ht="12.75" x14ac:dyDescent="0.2"/>
    <row r="730" ht="12.75" x14ac:dyDescent="0.2"/>
    <row r="731" ht="12.75" x14ac:dyDescent="0.2"/>
    <row r="732" ht="12.75" x14ac:dyDescent="0.2"/>
    <row r="733" ht="12.75" x14ac:dyDescent="0.2"/>
    <row r="734" ht="12.75" x14ac:dyDescent="0.2"/>
    <row r="735" ht="12.75" x14ac:dyDescent="0.2"/>
    <row r="736" ht="12.75" x14ac:dyDescent="0.2"/>
    <row r="737" ht="12.75" x14ac:dyDescent="0.2"/>
    <row r="738" ht="12.75" x14ac:dyDescent="0.2"/>
    <row r="739" ht="12.75" x14ac:dyDescent="0.2"/>
    <row r="740" ht="12.75" x14ac:dyDescent="0.2"/>
    <row r="741" ht="12.75" x14ac:dyDescent="0.2"/>
    <row r="742" ht="12.75" x14ac:dyDescent="0.2"/>
    <row r="743" ht="12.75" x14ac:dyDescent="0.2"/>
    <row r="744" ht="12.75" x14ac:dyDescent="0.2"/>
    <row r="745" ht="12.75" x14ac:dyDescent="0.2"/>
    <row r="746" ht="12.75" x14ac:dyDescent="0.2"/>
    <row r="747" ht="12.75" x14ac:dyDescent="0.2"/>
    <row r="748" ht="12.75" x14ac:dyDescent="0.2"/>
    <row r="749" ht="12.75" x14ac:dyDescent="0.2"/>
    <row r="750" ht="12.75" x14ac:dyDescent="0.2"/>
    <row r="751" ht="12.75" x14ac:dyDescent="0.2"/>
    <row r="752" ht="12.75" x14ac:dyDescent="0.2"/>
    <row r="753" ht="12.75" x14ac:dyDescent="0.2"/>
    <row r="754" ht="12.75" x14ac:dyDescent="0.2"/>
    <row r="755" ht="12.75" x14ac:dyDescent="0.2"/>
    <row r="756" ht="12.75" x14ac:dyDescent="0.2"/>
    <row r="757" ht="12.75" x14ac:dyDescent="0.2"/>
    <row r="758" ht="12.75" x14ac:dyDescent="0.2"/>
    <row r="759" ht="12.75" x14ac:dyDescent="0.2"/>
    <row r="760" ht="12.75" x14ac:dyDescent="0.2"/>
    <row r="761" ht="12.75" x14ac:dyDescent="0.2"/>
    <row r="762" ht="12.75" x14ac:dyDescent="0.2"/>
    <row r="763" ht="12.75" x14ac:dyDescent="0.2"/>
    <row r="764" ht="12.75" x14ac:dyDescent="0.2"/>
    <row r="765" ht="12.75" x14ac:dyDescent="0.2"/>
    <row r="766" ht="12.75" x14ac:dyDescent="0.2"/>
    <row r="767" ht="12.75" x14ac:dyDescent="0.2"/>
    <row r="768" ht="12.75" x14ac:dyDescent="0.2"/>
    <row r="769" ht="12.75" x14ac:dyDescent="0.2"/>
    <row r="770" ht="12.75" x14ac:dyDescent="0.2"/>
    <row r="771" ht="12.75" x14ac:dyDescent="0.2"/>
    <row r="772" ht="12.75" x14ac:dyDescent="0.2"/>
    <row r="773" ht="12.75" x14ac:dyDescent="0.2"/>
    <row r="774" ht="12.75" x14ac:dyDescent="0.2"/>
    <row r="775" ht="12.75" x14ac:dyDescent="0.2"/>
    <row r="776" ht="12.75" x14ac:dyDescent="0.2"/>
    <row r="777" ht="12.75" x14ac:dyDescent="0.2"/>
    <row r="778" ht="12.75" x14ac:dyDescent="0.2"/>
    <row r="779" ht="12.75" x14ac:dyDescent="0.2"/>
    <row r="780" ht="12.75" x14ac:dyDescent="0.2"/>
    <row r="781" ht="12.75" x14ac:dyDescent="0.2"/>
    <row r="782" ht="12.75" x14ac:dyDescent="0.2"/>
    <row r="783" ht="12.75" x14ac:dyDescent="0.2"/>
    <row r="784" ht="12.75" x14ac:dyDescent="0.2"/>
    <row r="785" ht="12.75" x14ac:dyDescent="0.2"/>
    <row r="786" ht="12.75" x14ac:dyDescent="0.2"/>
    <row r="787" ht="12.75" x14ac:dyDescent="0.2"/>
    <row r="788" ht="12.75" x14ac:dyDescent="0.2"/>
    <row r="789" ht="12.75" x14ac:dyDescent="0.2"/>
    <row r="790" ht="12.75" x14ac:dyDescent="0.2"/>
    <row r="791" ht="12.75" x14ac:dyDescent="0.2"/>
    <row r="792" ht="12.75" x14ac:dyDescent="0.2"/>
    <row r="793" ht="12.75" x14ac:dyDescent="0.2"/>
    <row r="794" ht="12.75" x14ac:dyDescent="0.2"/>
    <row r="795" ht="12.75" x14ac:dyDescent="0.2"/>
    <row r="796" ht="12.75" x14ac:dyDescent="0.2"/>
    <row r="797" ht="12.75" x14ac:dyDescent="0.2"/>
    <row r="798" ht="12.75" x14ac:dyDescent="0.2"/>
    <row r="799" ht="12.75" x14ac:dyDescent="0.2"/>
    <row r="800" ht="12.75" x14ac:dyDescent="0.2"/>
    <row r="801" ht="12.75" x14ac:dyDescent="0.2"/>
    <row r="802" ht="12.75" x14ac:dyDescent="0.2"/>
    <row r="803" ht="12.75" x14ac:dyDescent="0.2"/>
    <row r="804" ht="12.75" x14ac:dyDescent="0.2"/>
    <row r="805" ht="12.75" x14ac:dyDescent="0.2"/>
    <row r="806" ht="12.75" x14ac:dyDescent="0.2"/>
    <row r="807" ht="12.75" x14ac:dyDescent="0.2"/>
    <row r="808" ht="12.75" x14ac:dyDescent="0.2"/>
    <row r="809" ht="12.75" x14ac:dyDescent="0.2"/>
    <row r="810" ht="12.75" x14ac:dyDescent="0.2"/>
    <row r="811" ht="12.75" x14ac:dyDescent="0.2"/>
    <row r="812" ht="12.75" x14ac:dyDescent="0.2"/>
    <row r="813" ht="12.75" x14ac:dyDescent="0.2"/>
    <row r="814" ht="12.75" x14ac:dyDescent="0.2"/>
    <row r="815" ht="12.75" x14ac:dyDescent="0.2"/>
    <row r="816" ht="12.75" x14ac:dyDescent="0.2"/>
    <row r="817" ht="12.75" x14ac:dyDescent="0.2"/>
    <row r="818" ht="12.75" x14ac:dyDescent="0.2"/>
    <row r="819" ht="12.75" x14ac:dyDescent="0.2"/>
    <row r="820" ht="12.75" x14ac:dyDescent="0.2"/>
    <row r="821" ht="12.75" x14ac:dyDescent="0.2"/>
    <row r="822" ht="12.75" x14ac:dyDescent="0.2"/>
    <row r="823" ht="12.75" x14ac:dyDescent="0.2"/>
    <row r="824" ht="12.75" x14ac:dyDescent="0.2"/>
    <row r="825" ht="12.75" x14ac:dyDescent="0.2"/>
    <row r="826" ht="12.75" x14ac:dyDescent="0.2"/>
    <row r="827" ht="12.75" x14ac:dyDescent="0.2"/>
    <row r="828" ht="12.75" x14ac:dyDescent="0.2"/>
    <row r="829" ht="12.75" x14ac:dyDescent="0.2"/>
    <row r="830" ht="12.75" x14ac:dyDescent="0.2"/>
    <row r="831" ht="12.75" x14ac:dyDescent="0.2"/>
    <row r="832" ht="12.75" x14ac:dyDescent="0.2"/>
    <row r="833" ht="12.75" x14ac:dyDescent="0.2"/>
    <row r="834" ht="12.75" x14ac:dyDescent="0.2"/>
    <row r="835" ht="12.75" x14ac:dyDescent="0.2"/>
    <row r="836" ht="12.75" x14ac:dyDescent="0.2"/>
    <row r="837" ht="12.75" x14ac:dyDescent="0.2"/>
    <row r="838" ht="12.75" x14ac:dyDescent="0.2"/>
    <row r="839" ht="12.75" x14ac:dyDescent="0.2"/>
    <row r="840" ht="12.75" x14ac:dyDescent="0.2"/>
    <row r="841" ht="12.75" x14ac:dyDescent="0.2"/>
    <row r="842" ht="12.75" x14ac:dyDescent="0.2"/>
    <row r="843" ht="12.75" x14ac:dyDescent="0.2"/>
    <row r="844" ht="12.75" x14ac:dyDescent="0.2"/>
    <row r="845" ht="12.75" x14ac:dyDescent="0.2"/>
    <row r="846" ht="12.75" x14ac:dyDescent="0.2"/>
    <row r="847" ht="12.75" x14ac:dyDescent="0.2"/>
    <row r="848" ht="12.75" x14ac:dyDescent="0.2"/>
    <row r="849" ht="12.75" x14ac:dyDescent="0.2"/>
    <row r="850" ht="12.75" x14ac:dyDescent="0.2"/>
    <row r="851" ht="12.75" x14ac:dyDescent="0.2"/>
    <row r="852" ht="12.75" x14ac:dyDescent="0.2"/>
    <row r="853" ht="12.75" x14ac:dyDescent="0.2"/>
    <row r="854" ht="12.75" x14ac:dyDescent="0.2"/>
    <row r="855" ht="12.75" x14ac:dyDescent="0.2"/>
    <row r="856" ht="12.75" x14ac:dyDescent="0.2"/>
    <row r="857" ht="12.75" x14ac:dyDescent="0.2"/>
    <row r="858" ht="12.75" x14ac:dyDescent="0.2"/>
    <row r="859" ht="12.75" x14ac:dyDescent="0.2"/>
    <row r="860" ht="12.75" x14ac:dyDescent="0.2"/>
    <row r="861" ht="12.75" x14ac:dyDescent="0.2"/>
    <row r="862" ht="12.75" x14ac:dyDescent="0.2"/>
    <row r="863" ht="12.75" x14ac:dyDescent="0.2"/>
    <row r="864" ht="12.75" x14ac:dyDescent="0.2"/>
    <row r="865" ht="12.75" x14ac:dyDescent="0.2"/>
    <row r="866" ht="12.75" x14ac:dyDescent="0.2"/>
    <row r="867" ht="12.75" x14ac:dyDescent="0.2"/>
    <row r="868" ht="12.75" x14ac:dyDescent="0.2"/>
    <row r="869" ht="12.75" x14ac:dyDescent="0.2"/>
    <row r="870" ht="12.75" x14ac:dyDescent="0.2"/>
    <row r="871" ht="12.75" x14ac:dyDescent="0.2"/>
    <row r="872" ht="12.75" x14ac:dyDescent="0.2"/>
    <row r="873" ht="12.75" x14ac:dyDescent="0.2"/>
    <row r="874" ht="12.75" x14ac:dyDescent="0.2"/>
    <row r="875" ht="12.75" x14ac:dyDescent="0.2"/>
    <row r="876" ht="12.75" x14ac:dyDescent="0.2"/>
    <row r="877" ht="12.75" x14ac:dyDescent="0.2"/>
    <row r="878" ht="12.75" x14ac:dyDescent="0.2"/>
    <row r="879" ht="12.75" x14ac:dyDescent="0.2"/>
    <row r="880" ht="12.75" x14ac:dyDescent="0.2"/>
    <row r="881" ht="12.75" x14ac:dyDescent="0.2"/>
    <row r="882" ht="12.75" x14ac:dyDescent="0.2"/>
    <row r="883" ht="12.75" x14ac:dyDescent="0.2"/>
    <row r="884" ht="12.75" x14ac:dyDescent="0.2"/>
    <row r="885" ht="12.75" x14ac:dyDescent="0.2"/>
    <row r="886" ht="12.75" x14ac:dyDescent="0.2"/>
    <row r="887" ht="12.75" x14ac:dyDescent="0.2"/>
    <row r="888" ht="12.75" x14ac:dyDescent="0.2"/>
    <row r="889" ht="12.75" x14ac:dyDescent="0.2"/>
    <row r="890" ht="12.75" x14ac:dyDescent="0.2"/>
    <row r="891" ht="12.75" x14ac:dyDescent="0.2"/>
    <row r="892" ht="12.75" x14ac:dyDescent="0.2"/>
    <row r="893" ht="12.75" x14ac:dyDescent="0.2"/>
    <row r="894" ht="12.75" x14ac:dyDescent="0.2"/>
    <row r="895" ht="12.75" x14ac:dyDescent="0.2"/>
    <row r="896" ht="12.75" x14ac:dyDescent="0.2"/>
    <row r="897" ht="12.75" x14ac:dyDescent="0.2"/>
    <row r="898" ht="12.75" x14ac:dyDescent="0.2"/>
    <row r="899" ht="12.75" x14ac:dyDescent="0.2"/>
    <row r="900" ht="12.75" x14ac:dyDescent="0.2"/>
    <row r="901" ht="12.75" x14ac:dyDescent="0.2"/>
    <row r="902" ht="12.75" x14ac:dyDescent="0.2"/>
    <row r="903" ht="12.75" x14ac:dyDescent="0.2"/>
    <row r="904" ht="12.75" x14ac:dyDescent="0.2"/>
    <row r="905" ht="12.75" x14ac:dyDescent="0.2"/>
    <row r="906" ht="12.75" x14ac:dyDescent="0.2"/>
    <row r="907" ht="12.75" x14ac:dyDescent="0.2"/>
    <row r="908" ht="12.75" x14ac:dyDescent="0.2"/>
    <row r="909" ht="12.75" x14ac:dyDescent="0.2"/>
    <row r="910" ht="12.75" x14ac:dyDescent="0.2"/>
    <row r="911" ht="12.75" x14ac:dyDescent="0.2"/>
    <row r="912" ht="12.75" x14ac:dyDescent="0.2"/>
    <row r="913" ht="12.75" x14ac:dyDescent="0.2"/>
    <row r="914" ht="12.75" x14ac:dyDescent="0.2"/>
    <row r="915" ht="12.75" x14ac:dyDescent="0.2"/>
    <row r="916" ht="12.75" x14ac:dyDescent="0.2"/>
    <row r="917" ht="12.75" x14ac:dyDescent="0.2"/>
    <row r="918" ht="12.75" x14ac:dyDescent="0.2"/>
    <row r="919" ht="12.75" x14ac:dyDescent="0.2"/>
    <row r="920" ht="12.75" x14ac:dyDescent="0.2"/>
    <row r="921" ht="12.75" x14ac:dyDescent="0.2"/>
    <row r="922" ht="12.75" x14ac:dyDescent="0.2"/>
    <row r="923" ht="12.75" x14ac:dyDescent="0.2"/>
    <row r="924" ht="12.75" x14ac:dyDescent="0.2"/>
    <row r="925" ht="12.75" x14ac:dyDescent="0.2"/>
    <row r="926" ht="12.75" x14ac:dyDescent="0.2"/>
    <row r="927" ht="12.75" x14ac:dyDescent="0.2"/>
    <row r="928" ht="12.75" x14ac:dyDescent="0.2"/>
    <row r="929" ht="12.75" x14ac:dyDescent="0.2"/>
    <row r="930" ht="12.75" x14ac:dyDescent="0.2"/>
    <row r="931" ht="12.75" x14ac:dyDescent="0.2"/>
    <row r="932" ht="12.75" x14ac:dyDescent="0.2"/>
    <row r="933" ht="12.75" x14ac:dyDescent="0.2"/>
    <row r="934" ht="12.75" x14ac:dyDescent="0.2"/>
    <row r="935" ht="12.75" x14ac:dyDescent="0.2"/>
    <row r="936" ht="12.75" x14ac:dyDescent="0.2"/>
    <row r="937" ht="12.75" x14ac:dyDescent="0.2"/>
    <row r="938" ht="12.75" x14ac:dyDescent="0.2"/>
    <row r="939" ht="12.75" x14ac:dyDescent="0.2"/>
    <row r="940" ht="12.75" x14ac:dyDescent="0.2"/>
    <row r="941" ht="12.75" x14ac:dyDescent="0.2"/>
    <row r="942" ht="12.75" x14ac:dyDescent="0.2"/>
    <row r="943" ht="12.75" x14ac:dyDescent="0.2"/>
    <row r="944" ht="12.75" x14ac:dyDescent="0.2"/>
    <row r="945" ht="12.75" x14ac:dyDescent="0.2"/>
    <row r="946" ht="12.75" x14ac:dyDescent="0.2"/>
    <row r="947" ht="12.75" x14ac:dyDescent="0.2"/>
    <row r="948" ht="12.75" x14ac:dyDescent="0.2"/>
    <row r="949" ht="12.75" x14ac:dyDescent="0.2"/>
    <row r="950" ht="12.75" x14ac:dyDescent="0.2"/>
    <row r="951" ht="12.75" x14ac:dyDescent="0.2"/>
    <row r="952" ht="12.75" x14ac:dyDescent="0.2"/>
    <row r="953" ht="12.75" x14ac:dyDescent="0.2"/>
    <row r="954" ht="12.75" x14ac:dyDescent="0.2"/>
    <row r="955" ht="12.75" x14ac:dyDescent="0.2"/>
    <row r="956" ht="12.75" x14ac:dyDescent="0.2"/>
    <row r="957" ht="12.75" x14ac:dyDescent="0.2"/>
    <row r="958" ht="12.75" x14ac:dyDescent="0.2"/>
    <row r="959" ht="12.75" x14ac:dyDescent="0.2"/>
    <row r="960" ht="12.75" x14ac:dyDescent="0.2"/>
    <row r="961" ht="12.75" x14ac:dyDescent="0.2"/>
    <row r="962" ht="12.75" x14ac:dyDescent="0.2"/>
    <row r="963" ht="12.75" x14ac:dyDescent="0.2"/>
    <row r="964" ht="12.75" x14ac:dyDescent="0.2"/>
    <row r="965" ht="12.75" x14ac:dyDescent="0.2"/>
    <row r="966" ht="12.75" x14ac:dyDescent="0.2"/>
    <row r="967" ht="12.75" x14ac:dyDescent="0.2"/>
    <row r="968" ht="12.75" x14ac:dyDescent="0.2"/>
    <row r="969" ht="12.75" x14ac:dyDescent="0.2"/>
    <row r="970" ht="12.75" x14ac:dyDescent="0.2"/>
    <row r="971" ht="12.75" x14ac:dyDescent="0.2"/>
    <row r="972" ht="12.75" x14ac:dyDescent="0.2"/>
    <row r="973" ht="12.75" x14ac:dyDescent="0.2"/>
    <row r="974" ht="12.75" x14ac:dyDescent="0.2"/>
    <row r="975" ht="12.75" x14ac:dyDescent="0.2"/>
    <row r="976" ht="12.75" x14ac:dyDescent="0.2"/>
    <row r="977" ht="12.75" x14ac:dyDescent="0.2"/>
    <row r="978" ht="12.75" x14ac:dyDescent="0.2"/>
    <row r="979" ht="12.75" x14ac:dyDescent="0.2"/>
    <row r="980" ht="12.75" x14ac:dyDescent="0.2"/>
    <row r="981" ht="12.75" x14ac:dyDescent="0.2"/>
    <row r="982" ht="12.75" x14ac:dyDescent="0.2"/>
    <row r="983" ht="12.75" x14ac:dyDescent="0.2"/>
    <row r="984" ht="12.75" x14ac:dyDescent="0.2"/>
    <row r="985" ht="12.75" x14ac:dyDescent="0.2"/>
    <row r="986" ht="12.75" x14ac:dyDescent="0.2"/>
    <row r="987" ht="12.75" x14ac:dyDescent="0.2"/>
    <row r="988" ht="12.75" x14ac:dyDescent="0.2"/>
    <row r="989" ht="12.75" x14ac:dyDescent="0.2"/>
    <row r="990" ht="12.75" x14ac:dyDescent="0.2"/>
    <row r="991" ht="12.75" x14ac:dyDescent="0.2"/>
    <row r="992" ht="12.75" x14ac:dyDescent="0.2"/>
    <row r="993" ht="12.75" x14ac:dyDescent="0.2"/>
    <row r="994" ht="12.75" x14ac:dyDescent="0.2"/>
    <row r="995" ht="12.75" x14ac:dyDescent="0.2"/>
    <row r="996" ht="12.75" x14ac:dyDescent="0.2"/>
    <row r="997" ht="12.75" x14ac:dyDescent="0.2"/>
    <row r="998" ht="12.75" x14ac:dyDescent="0.2"/>
    <row r="999" ht="12.75" x14ac:dyDescent="0.2"/>
    <row r="1000" ht="12.75" x14ac:dyDescent="0.2"/>
  </sheetData>
  <mergeCells count="145">
    <mergeCell ref="A124:E124"/>
    <mergeCell ref="A105:F105"/>
    <mergeCell ref="B106:E106"/>
    <mergeCell ref="B107:E107"/>
    <mergeCell ref="B108:E108"/>
    <mergeCell ref="B109:E109"/>
    <mergeCell ref="B110:E110"/>
    <mergeCell ref="A111:E111"/>
    <mergeCell ref="A53:C53"/>
    <mergeCell ref="D53:E53"/>
    <mergeCell ref="A54:F54"/>
    <mergeCell ref="B56:E56"/>
    <mergeCell ref="B57:E57"/>
    <mergeCell ref="A61:E61"/>
    <mergeCell ref="A62:F62"/>
    <mergeCell ref="B76:E76"/>
    <mergeCell ref="B77:E77"/>
    <mergeCell ref="B39:E39"/>
    <mergeCell ref="B40:E40"/>
    <mergeCell ref="B41:E41"/>
    <mergeCell ref="A42:E42"/>
    <mergeCell ref="B44:C44"/>
    <mergeCell ref="D44:E44"/>
    <mergeCell ref="B51:C51"/>
    <mergeCell ref="D51:E51"/>
    <mergeCell ref="B52:C52"/>
    <mergeCell ref="D52:E52"/>
    <mergeCell ref="A18:E18"/>
    <mergeCell ref="A19:F19"/>
    <mergeCell ref="B20:E20"/>
    <mergeCell ref="B21:E21"/>
    <mergeCell ref="B33:E33"/>
    <mergeCell ref="B34:E34"/>
    <mergeCell ref="B35:E35"/>
    <mergeCell ref="A36:E36"/>
    <mergeCell ref="A38:F38"/>
    <mergeCell ref="B11:E11"/>
    <mergeCell ref="B12:E12"/>
    <mergeCell ref="B13:E13"/>
    <mergeCell ref="A14:F14"/>
    <mergeCell ref="A15:F15"/>
    <mergeCell ref="A16:B16"/>
    <mergeCell ref="C16:E16"/>
    <mergeCell ref="A17:B17"/>
    <mergeCell ref="C17:E17"/>
    <mergeCell ref="A1:F1"/>
    <mergeCell ref="A3:F3"/>
    <mergeCell ref="A4:F4"/>
    <mergeCell ref="A5:F5"/>
    <mergeCell ref="A6:E6"/>
    <mergeCell ref="A7:E7"/>
    <mergeCell ref="A8:F8"/>
    <mergeCell ref="A9:F9"/>
    <mergeCell ref="B10:E10"/>
    <mergeCell ref="B28:E28"/>
    <mergeCell ref="B29:E29"/>
    <mergeCell ref="B30:E30"/>
    <mergeCell ref="B31:E31"/>
    <mergeCell ref="B32:E32"/>
    <mergeCell ref="B22:E22"/>
    <mergeCell ref="B23:E23"/>
    <mergeCell ref="B24:E24"/>
    <mergeCell ref="A25:F26"/>
    <mergeCell ref="A27:F27"/>
    <mergeCell ref="B48:C48"/>
    <mergeCell ref="D48:E48"/>
    <mergeCell ref="B49:C49"/>
    <mergeCell ref="D49:E49"/>
    <mergeCell ref="B50:C50"/>
    <mergeCell ref="D50:E50"/>
    <mergeCell ref="B45:C45"/>
    <mergeCell ref="D45:E45"/>
    <mergeCell ref="B46:C46"/>
    <mergeCell ref="D46:E46"/>
    <mergeCell ref="B47:C47"/>
    <mergeCell ref="D47:E47"/>
    <mergeCell ref="A65:F65"/>
    <mergeCell ref="B66:E66"/>
    <mergeCell ref="B67:E67"/>
    <mergeCell ref="B68:E68"/>
    <mergeCell ref="B69:E69"/>
    <mergeCell ref="G57:I57"/>
    <mergeCell ref="B58:E58"/>
    <mergeCell ref="G58:I58"/>
    <mergeCell ref="B59:E59"/>
    <mergeCell ref="B60:E60"/>
    <mergeCell ref="G60:I60"/>
    <mergeCell ref="A94:F94"/>
    <mergeCell ref="B95:E95"/>
    <mergeCell ref="B96:E96"/>
    <mergeCell ref="A97:E97"/>
    <mergeCell ref="A98:F98"/>
    <mergeCell ref="A70:E70"/>
    <mergeCell ref="A72:F72"/>
    <mergeCell ref="B73:E73"/>
    <mergeCell ref="B74:E74"/>
    <mergeCell ref="B75:E75"/>
    <mergeCell ref="B78:E78"/>
    <mergeCell ref="B79:E79"/>
    <mergeCell ref="A80:E80"/>
    <mergeCell ref="A82:F82"/>
    <mergeCell ref="A83:F83"/>
    <mergeCell ref="A84:F84"/>
    <mergeCell ref="B85:E85"/>
    <mergeCell ref="B86:E86"/>
    <mergeCell ref="B87:E87"/>
    <mergeCell ref="B88:E88"/>
    <mergeCell ref="B89:E89"/>
    <mergeCell ref="B90:E90"/>
    <mergeCell ref="B91:E91"/>
    <mergeCell ref="A92:E92"/>
    <mergeCell ref="A113:F113"/>
    <mergeCell ref="B114:C114"/>
    <mergeCell ref="D114:E114"/>
    <mergeCell ref="B115:C115"/>
    <mergeCell ref="D115:E115"/>
    <mergeCell ref="A99:F99"/>
    <mergeCell ref="B100:E100"/>
    <mergeCell ref="B101:E101"/>
    <mergeCell ref="B102:E102"/>
    <mergeCell ref="A103:E103"/>
    <mergeCell ref="B119:C119"/>
    <mergeCell ref="D119:E119"/>
    <mergeCell ref="B120:C120"/>
    <mergeCell ref="D120:E120"/>
    <mergeCell ref="A121:C121"/>
    <mergeCell ref="D121:E121"/>
    <mergeCell ref="B116:C116"/>
    <mergeCell ref="D116:E116"/>
    <mergeCell ref="B117:C117"/>
    <mergeCell ref="D117:E117"/>
    <mergeCell ref="B118:C118"/>
    <mergeCell ref="D118:E118"/>
    <mergeCell ref="A135:E135"/>
    <mergeCell ref="A136:E136"/>
    <mergeCell ref="B130:E130"/>
    <mergeCell ref="B131:E131"/>
    <mergeCell ref="A132:E132"/>
    <mergeCell ref="B133:E133"/>
    <mergeCell ref="A134:E134"/>
    <mergeCell ref="A125:F125"/>
    <mergeCell ref="A126:E126"/>
    <mergeCell ref="B127:E127"/>
    <mergeCell ref="B128:E128"/>
    <mergeCell ref="B129:E129"/>
  </mergeCells>
  <pageMargins left="0.511811024" right="0.511811024" top="0.78740157499999996" bottom="0.78740157499999996" header="0" footer="0"/>
  <pageSetup paperSize="9" fitToHeight="0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D1000"/>
  <sheetViews>
    <sheetView zoomScaleNormal="100" workbookViewId="0">
      <selection activeCell="H25" sqref="H25"/>
    </sheetView>
  </sheetViews>
  <sheetFormatPr defaultRowHeight="15" customHeight="1" x14ac:dyDescent="0.2"/>
  <cols>
    <col min="1" max="1" width="4" style="186" bestFit="1" customWidth="1"/>
    <col min="2" max="2" width="38.83203125" style="194" customWidth="1"/>
    <col min="3" max="3" width="12.83203125" style="186" customWidth="1"/>
    <col min="4" max="4" width="10.1640625" style="186" customWidth="1"/>
    <col min="5" max="5" width="16.5" style="186" customWidth="1"/>
    <col min="6" max="6" width="27.83203125" style="188" customWidth="1"/>
    <col min="7" max="9" width="26.83203125" style="186" customWidth="1"/>
    <col min="10" max="1017" width="11.6640625" style="186" customWidth="1"/>
    <col min="1018" max="1022" width="11.6640625" style="187" customWidth="1"/>
    <col min="1023" max="16384" width="9.33203125" style="187"/>
  </cols>
  <sheetData>
    <row r="1" spans="1:6" ht="14.25" x14ac:dyDescent="0.2">
      <c r="A1" s="329" t="s">
        <v>136</v>
      </c>
      <c r="B1" s="329"/>
      <c r="C1" s="329"/>
      <c r="D1" s="329"/>
      <c r="E1" s="329"/>
      <c r="F1" s="329"/>
    </row>
    <row r="2" spans="1:6" ht="14.25" x14ac:dyDescent="0.2">
      <c r="A2" s="231" t="s">
        <v>206</v>
      </c>
      <c r="B2" s="230"/>
      <c r="C2" s="230"/>
      <c r="D2" s="230"/>
      <c r="E2" s="232"/>
      <c r="F2" s="233"/>
    </row>
    <row r="3" spans="1:6" ht="16.5" customHeight="1" x14ac:dyDescent="0.2">
      <c r="A3" s="330"/>
      <c r="B3" s="330"/>
      <c r="C3" s="330"/>
      <c r="D3" s="330"/>
      <c r="E3" s="330"/>
      <c r="F3" s="330"/>
    </row>
    <row r="4" spans="1:6" ht="12.75" x14ac:dyDescent="0.2">
      <c r="A4" s="331" t="s">
        <v>207</v>
      </c>
      <c r="B4" s="331"/>
      <c r="C4" s="331"/>
      <c r="D4" s="331"/>
      <c r="E4" s="331"/>
      <c r="F4" s="331"/>
    </row>
    <row r="5" spans="1:6" ht="12.75" x14ac:dyDescent="0.2">
      <c r="A5" s="318"/>
      <c r="B5" s="318"/>
      <c r="C5" s="318"/>
      <c r="D5" s="318"/>
      <c r="E5" s="318"/>
      <c r="F5" s="318"/>
    </row>
    <row r="6" spans="1:6" ht="12.75" x14ac:dyDescent="0.2">
      <c r="A6" s="316" t="s">
        <v>208</v>
      </c>
      <c r="B6" s="316"/>
      <c r="C6" s="316"/>
      <c r="D6" s="316"/>
      <c r="E6" s="316"/>
      <c r="F6" s="189"/>
    </row>
    <row r="7" spans="1:6" ht="12.75" x14ac:dyDescent="0.2">
      <c r="A7" s="316" t="s">
        <v>209</v>
      </c>
      <c r="B7" s="316"/>
      <c r="C7" s="316"/>
      <c r="D7" s="316"/>
      <c r="E7" s="316"/>
      <c r="F7" s="189"/>
    </row>
    <row r="8" spans="1:6" ht="12.75" x14ac:dyDescent="0.2">
      <c r="A8" s="318"/>
      <c r="B8" s="318"/>
      <c r="C8" s="318"/>
      <c r="D8" s="318"/>
      <c r="E8" s="318"/>
      <c r="F8" s="318"/>
    </row>
    <row r="9" spans="1:6" ht="12.75" x14ac:dyDescent="0.2">
      <c r="A9" s="309" t="s">
        <v>210</v>
      </c>
      <c r="B9" s="309"/>
      <c r="C9" s="309"/>
      <c r="D9" s="309"/>
      <c r="E9" s="309"/>
      <c r="F9" s="309"/>
    </row>
    <row r="10" spans="1:6" ht="12.75" x14ac:dyDescent="0.2">
      <c r="A10" s="190" t="s">
        <v>137</v>
      </c>
      <c r="B10" s="332" t="s">
        <v>211</v>
      </c>
      <c r="C10" s="332"/>
      <c r="D10" s="332"/>
      <c r="E10" s="332"/>
      <c r="F10" s="191"/>
    </row>
    <row r="11" spans="1:6" ht="12.75" x14ac:dyDescent="0.2">
      <c r="A11" s="190" t="s">
        <v>138</v>
      </c>
      <c r="B11" s="332" t="s">
        <v>212</v>
      </c>
      <c r="C11" s="332"/>
      <c r="D11" s="332"/>
      <c r="E11" s="332"/>
      <c r="F11" s="189"/>
    </row>
    <row r="12" spans="1:6" ht="12.75" x14ac:dyDescent="0.2">
      <c r="A12" s="190" t="s">
        <v>139</v>
      </c>
      <c r="B12" s="332" t="s">
        <v>213</v>
      </c>
      <c r="C12" s="332"/>
      <c r="D12" s="332"/>
      <c r="E12" s="332"/>
      <c r="F12" s="189"/>
    </row>
    <row r="13" spans="1:6" ht="12.75" x14ac:dyDescent="0.2">
      <c r="A13" s="190" t="s">
        <v>140</v>
      </c>
      <c r="B13" s="332" t="s">
        <v>214</v>
      </c>
      <c r="C13" s="332"/>
      <c r="D13" s="332"/>
      <c r="E13" s="332"/>
      <c r="F13" s="189"/>
    </row>
    <row r="14" spans="1:6" ht="12.75" x14ac:dyDescent="0.2">
      <c r="A14" s="318"/>
      <c r="B14" s="318"/>
      <c r="C14" s="318"/>
      <c r="D14" s="318"/>
      <c r="E14" s="318"/>
      <c r="F14" s="318"/>
    </row>
    <row r="15" spans="1:6" ht="12.75" x14ac:dyDescent="0.2">
      <c r="A15" s="309" t="s">
        <v>215</v>
      </c>
      <c r="B15" s="309"/>
      <c r="C15" s="309"/>
      <c r="D15" s="309"/>
      <c r="E15" s="309"/>
      <c r="F15" s="309"/>
    </row>
    <row r="16" spans="1:6" ht="12.75" x14ac:dyDescent="0.2">
      <c r="A16" s="316" t="s">
        <v>216</v>
      </c>
      <c r="B16" s="316"/>
      <c r="C16" s="333" t="s">
        <v>217</v>
      </c>
      <c r="D16" s="333"/>
      <c r="E16" s="333"/>
      <c r="F16" s="192" t="s">
        <v>218</v>
      </c>
    </row>
    <row r="17" spans="1:9" ht="70.5" customHeight="1" x14ac:dyDescent="0.2">
      <c r="A17" s="326" t="s">
        <v>219</v>
      </c>
      <c r="B17" s="326"/>
      <c r="C17" s="333" t="s">
        <v>220</v>
      </c>
      <c r="D17" s="333"/>
      <c r="E17" s="333"/>
      <c r="F17" s="229" t="s">
        <v>323</v>
      </c>
    </row>
    <row r="18" spans="1:9" ht="12.75" x14ac:dyDescent="0.2">
      <c r="A18" s="316" t="s">
        <v>221</v>
      </c>
      <c r="B18" s="316"/>
      <c r="C18" s="316"/>
      <c r="D18" s="316"/>
      <c r="E18" s="316"/>
      <c r="F18" s="192">
        <v>1</v>
      </c>
    </row>
    <row r="19" spans="1:9" ht="12.75" x14ac:dyDescent="0.2">
      <c r="A19" s="319" t="s">
        <v>222</v>
      </c>
      <c r="B19" s="319"/>
      <c r="C19" s="319"/>
      <c r="D19" s="319"/>
      <c r="E19" s="319"/>
      <c r="F19" s="319"/>
    </row>
    <row r="20" spans="1:9" ht="12.75" x14ac:dyDescent="0.2">
      <c r="A20" s="189">
        <v>1</v>
      </c>
      <c r="B20" s="306" t="s">
        <v>223</v>
      </c>
      <c r="C20" s="306"/>
      <c r="D20" s="306"/>
      <c r="E20" s="306"/>
      <c r="F20" s="192"/>
    </row>
    <row r="21" spans="1:9" ht="12.75" x14ac:dyDescent="0.2">
      <c r="A21" s="189">
        <v>2</v>
      </c>
      <c r="B21" s="306" t="s">
        <v>224</v>
      </c>
      <c r="C21" s="306"/>
      <c r="D21" s="306"/>
      <c r="E21" s="306"/>
      <c r="F21" s="192"/>
    </row>
    <row r="22" spans="1:9" ht="12.75" x14ac:dyDescent="0.2">
      <c r="A22" s="189">
        <v>3</v>
      </c>
      <c r="B22" s="316" t="s">
        <v>225</v>
      </c>
      <c r="C22" s="316"/>
      <c r="D22" s="316"/>
      <c r="E22" s="316"/>
      <c r="F22" s="193">
        <v>0</v>
      </c>
      <c r="G22" s="194"/>
      <c r="H22" s="195"/>
      <c r="I22" s="195"/>
    </row>
    <row r="23" spans="1:9" ht="12.75" x14ac:dyDescent="0.2">
      <c r="A23" s="189">
        <v>4</v>
      </c>
      <c r="B23" s="306" t="s">
        <v>141</v>
      </c>
      <c r="C23" s="306"/>
      <c r="D23" s="306"/>
      <c r="E23" s="306"/>
      <c r="F23" s="192"/>
    </row>
    <row r="24" spans="1:9" ht="12.75" x14ac:dyDescent="0.2">
      <c r="A24" s="189">
        <v>5</v>
      </c>
      <c r="B24" s="306" t="s">
        <v>226</v>
      </c>
      <c r="C24" s="306"/>
      <c r="D24" s="306"/>
      <c r="E24" s="306"/>
      <c r="F24" s="196"/>
    </row>
    <row r="25" spans="1:9" ht="12.75" x14ac:dyDescent="0.2">
      <c r="A25" s="318"/>
      <c r="B25" s="318"/>
      <c r="C25" s="318"/>
      <c r="D25" s="318"/>
      <c r="E25" s="318"/>
      <c r="F25" s="318"/>
    </row>
    <row r="26" spans="1:9" ht="12.75" x14ac:dyDescent="0.2">
      <c r="A26" s="318"/>
      <c r="B26" s="318"/>
      <c r="C26" s="318"/>
      <c r="D26" s="318"/>
      <c r="E26" s="318"/>
      <c r="F26" s="318"/>
    </row>
    <row r="27" spans="1:9" ht="12.75" x14ac:dyDescent="0.2">
      <c r="A27" s="309" t="s">
        <v>227</v>
      </c>
      <c r="B27" s="309"/>
      <c r="C27" s="309"/>
      <c r="D27" s="309"/>
      <c r="E27" s="309"/>
      <c r="F27" s="309"/>
    </row>
    <row r="28" spans="1:9" ht="12.75" x14ac:dyDescent="0.2">
      <c r="A28" s="197">
        <v>1</v>
      </c>
      <c r="B28" s="309" t="s">
        <v>228</v>
      </c>
      <c r="C28" s="309"/>
      <c r="D28" s="309"/>
      <c r="E28" s="309"/>
      <c r="F28" s="198" t="s">
        <v>229</v>
      </c>
    </row>
    <row r="29" spans="1:9" ht="12.75" x14ac:dyDescent="0.2">
      <c r="A29" s="190" t="s">
        <v>137</v>
      </c>
      <c r="B29" s="306" t="s">
        <v>230</v>
      </c>
      <c r="C29" s="306"/>
      <c r="D29" s="306"/>
      <c r="E29" s="306"/>
      <c r="F29" s="199">
        <f>F22</f>
        <v>0</v>
      </c>
      <c r="G29" s="200"/>
    </row>
    <row r="30" spans="1:9" ht="12.75" x14ac:dyDescent="0.2">
      <c r="A30" s="190" t="s">
        <v>138</v>
      </c>
      <c r="B30" s="306" t="s">
        <v>231</v>
      </c>
      <c r="C30" s="306"/>
      <c r="D30" s="306"/>
      <c r="E30" s="306"/>
      <c r="F30" s="199"/>
      <c r="G30" s="194"/>
    </row>
    <row r="31" spans="1:9" ht="12.75" x14ac:dyDescent="0.2">
      <c r="A31" s="197" t="s">
        <v>139</v>
      </c>
      <c r="B31" s="326" t="s">
        <v>232</v>
      </c>
      <c r="C31" s="326"/>
      <c r="D31" s="326"/>
      <c r="E31" s="326"/>
      <c r="F31" s="201"/>
      <c r="G31" s="194"/>
    </row>
    <row r="32" spans="1:9" ht="12.75" x14ac:dyDescent="0.2">
      <c r="A32" s="190" t="s">
        <v>140</v>
      </c>
      <c r="B32" s="306" t="s">
        <v>233</v>
      </c>
      <c r="C32" s="306"/>
      <c r="D32" s="306"/>
      <c r="E32" s="306"/>
      <c r="F32" s="199"/>
    </row>
    <row r="33" spans="1:7" ht="12.75" x14ac:dyDescent="0.2">
      <c r="A33" s="190" t="s">
        <v>146</v>
      </c>
      <c r="B33" s="306" t="s">
        <v>234</v>
      </c>
      <c r="C33" s="306"/>
      <c r="D33" s="306"/>
      <c r="E33" s="306"/>
      <c r="F33" s="199"/>
    </row>
    <row r="34" spans="1:7" ht="12.75" x14ac:dyDescent="0.2">
      <c r="A34" s="190" t="s">
        <v>235</v>
      </c>
      <c r="B34" s="306" t="s">
        <v>236</v>
      </c>
      <c r="C34" s="306"/>
      <c r="D34" s="306"/>
      <c r="E34" s="306"/>
      <c r="F34" s="199"/>
    </row>
    <row r="35" spans="1:7" ht="12.75" x14ac:dyDescent="0.2">
      <c r="A35" s="190" t="s">
        <v>144</v>
      </c>
      <c r="B35" s="306" t="s">
        <v>237</v>
      </c>
      <c r="C35" s="306"/>
      <c r="D35" s="306"/>
      <c r="E35" s="306"/>
      <c r="F35" s="199"/>
    </row>
    <row r="36" spans="1:7" ht="14.25" x14ac:dyDescent="0.2">
      <c r="A36" s="309" t="s">
        <v>238</v>
      </c>
      <c r="B36" s="309"/>
      <c r="C36" s="309"/>
      <c r="D36" s="309"/>
      <c r="E36" s="309"/>
      <c r="F36" s="202">
        <f>SUM(F29:F35)</f>
        <v>0</v>
      </c>
    </row>
    <row r="37" spans="1:7" ht="12.75" x14ac:dyDescent="0.2">
      <c r="B37" s="186"/>
      <c r="D37" s="186" t="s">
        <v>239</v>
      </c>
      <c r="F37" s="203"/>
    </row>
    <row r="38" spans="1:7" ht="12.75" x14ac:dyDescent="0.2">
      <c r="A38" s="309" t="s">
        <v>240</v>
      </c>
      <c r="B38" s="309"/>
      <c r="C38" s="309"/>
      <c r="D38" s="309"/>
      <c r="E38" s="309"/>
      <c r="F38" s="309"/>
    </row>
    <row r="39" spans="1:7" ht="12.75" x14ac:dyDescent="0.2">
      <c r="A39" s="204" t="s">
        <v>241</v>
      </c>
      <c r="B39" s="334" t="s">
        <v>242</v>
      </c>
      <c r="C39" s="335"/>
      <c r="D39" s="335"/>
      <c r="E39" s="336"/>
      <c r="F39" s="198" t="s">
        <v>229</v>
      </c>
    </row>
    <row r="40" spans="1:7" ht="12.75" x14ac:dyDescent="0.2">
      <c r="A40" s="190" t="s">
        <v>137</v>
      </c>
      <c r="B40" s="316" t="s">
        <v>147</v>
      </c>
      <c r="C40" s="316"/>
      <c r="D40" s="316"/>
      <c r="E40" s="316"/>
      <c r="F40" s="205">
        <f>F36/12</f>
        <v>0</v>
      </c>
    </row>
    <row r="41" spans="1:7" ht="12.75" x14ac:dyDescent="0.2">
      <c r="A41" s="197" t="s">
        <v>138</v>
      </c>
      <c r="B41" s="323" t="s">
        <v>243</v>
      </c>
      <c r="C41" s="323"/>
      <c r="D41" s="323"/>
      <c r="E41" s="323"/>
      <c r="F41" s="193">
        <f>((F36/3)/12)</f>
        <v>0</v>
      </c>
      <c r="G41" s="206"/>
    </row>
    <row r="42" spans="1:7" ht="12.75" x14ac:dyDescent="0.2">
      <c r="A42" s="319" t="s">
        <v>238</v>
      </c>
      <c r="B42" s="319"/>
      <c r="C42" s="319"/>
      <c r="D42" s="319"/>
      <c r="E42" s="319"/>
      <c r="F42" s="193">
        <f>SUM(F40:F41)</f>
        <v>0</v>
      </c>
    </row>
    <row r="43" spans="1:7" ht="12.75" x14ac:dyDescent="0.2">
      <c r="A43" s="207"/>
      <c r="B43" s="208"/>
      <c r="C43" s="208"/>
      <c r="D43" s="208"/>
      <c r="E43" s="208"/>
      <c r="F43" s="209"/>
    </row>
    <row r="44" spans="1:7" ht="12.75" x14ac:dyDescent="0.2">
      <c r="A44" s="204" t="s">
        <v>244</v>
      </c>
      <c r="B44" s="334" t="s">
        <v>245</v>
      </c>
      <c r="C44" s="336"/>
      <c r="D44" s="319" t="s">
        <v>246</v>
      </c>
      <c r="E44" s="319"/>
      <c r="F44" s="198" t="s">
        <v>229</v>
      </c>
    </row>
    <row r="45" spans="1:7" ht="12.75" x14ac:dyDescent="0.2">
      <c r="A45" s="189" t="s">
        <v>137</v>
      </c>
      <c r="B45" s="316" t="s">
        <v>247</v>
      </c>
      <c r="C45" s="316"/>
      <c r="D45" s="311">
        <v>0.2</v>
      </c>
      <c r="E45" s="311"/>
      <c r="F45" s="205">
        <f>D45*F36</f>
        <v>0</v>
      </c>
    </row>
    <row r="46" spans="1:7" ht="12.75" x14ac:dyDescent="0.2">
      <c r="A46" s="189" t="s">
        <v>138</v>
      </c>
      <c r="B46" s="316" t="s">
        <v>248</v>
      </c>
      <c r="C46" s="316"/>
      <c r="D46" s="311">
        <v>2.5000000000000001E-2</v>
      </c>
      <c r="E46" s="311"/>
      <c r="F46" s="205">
        <f>D46*F36</f>
        <v>0</v>
      </c>
    </row>
    <row r="47" spans="1:7" ht="12.75" x14ac:dyDescent="0.2">
      <c r="A47" s="204" t="s">
        <v>139</v>
      </c>
      <c r="B47" s="323" t="s">
        <v>249</v>
      </c>
      <c r="C47" s="323"/>
      <c r="D47" s="312">
        <v>0.01</v>
      </c>
      <c r="E47" s="312"/>
      <c r="F47" s="193">
        <f>D47*F36</f>
        <v>0</v>
      </c>
    </row>
    <row r="48" spans="1:7" ht="12.75" x14ac:dyDescent="0.2">
      <c r="A48" s="189" t="s">
        <v>140</v>
      </c>
      <c r="B48" s="316" t="s">
        <v>250</v>
      </c>
      <c r="C48" s="316"/>
      <c r="D48" s="311">
        <v>1.4999999999999999E-2</v>
      </c>
      <c r="E48" s="311"/>
      <c r="F48" s="205">
        <f>D48*F36</f>
        <v>0</v>
      </c>
    </row>
    <row r="49" spans="1:9" ht="12.75" x14ac:dyDescent="0.2">
      <c r="A49" s="189" t="s">
        <v>146</v>
      </c>
      <c r="B49" s="316" t="s">
        <v>251</v>
      </c>
      <c r="C49" s="316"/>
      <c r="D49" s="311">
        <v>0.01</v>
      </c>
      <c r="E49" s="311"/>
      <c r="F49" s="205">
        <f>D49*F36</f>
        <v>0</v>
      </c>
    </row>
    <row r="50" spans="1:9" ht="12.75" x14ac:dyDescent="0.2">
      <c r="A50" s="189" t="s">
        <v>235</v>
      </c>
      <c r="B50" s="316" t="s">
        <v>252</v>
      </c>
      <c r="C50" s="316"/>
      <c r="D50" s="311">
        <v>6.0000000000000001E-3</v>
      </c>
      <c r="E50" s="311"/>
      <c r="F50" s="205">
        <f>D50*F36</f>
        <v>0</v>
      </c>
    </row>
    <row r="51" spans="1:9" ht="12.75" x14ac:dyDescent="0.2">
      <c r="A51" s="189" t="s">
        <v>144</v>
      </c>
      <c r="B51" s="316" t="s">
        <v>253</v>
      </c>
      <c r="C51" s="316"/>
      <c r="D51" s="311">
        <v>2E-3</v>
      </c>
      <c r="E51" s="311"/>
      <c r="F51" s="205">
        <f>D51*F36</f>
        <v>0</v>
      </c>
    </row>
    <row r="52" spans="1:9" ht="12.75" x14ac:dyDescent="0.2">
      <c r="A52" s="189" t="s">
        <v>254</v>
      </c>
      <c r="B52" s="316" t="s">
        <v>255</v>
      </c>
      <c r="C52" s="316"/>
      <c r="D52" s="311">
        <v>0.08</v>
      </c>
      <c r="E52" s="311"/>
      <c r="F52" s="205">
        <f>D52*F36</f>
        <v>0</v>
      </c>
    </row>
    <row r="53" spans="1:9" ht="12.75" x14ac:dyDescent="0.2">
      <c r="A53" s="319" t="s">
        <v>238</v>
      </c>
      <c r="B53" s="319"/>
      <c r="C53" s="319"/>
      <c r="D53" s="312">
        <f>SUM(D45:E52)</f>
        <v>0.34800000000000003</v>
      </c>
      <c r="E53" s="312"/>
      <c r="F53" s="193">
        <f>SUM(F45:F52)</f>
        <v>0</v>
      </c>
    </row>
    <row r="54" spans="1:9" ht="12.75" x14ac:dyDescent="0.2">
      <c r="A54" s="316" t="s">
        <v>256</v>
      </c>
      <c r="B54" s="316"/>
      <c r="C54" s="316"/>
      <c r="D54" s="316"/>
      <c r="E54" s="316"/>
      <c r="F54" s="316"/>
    </row>
    <row r="55" spans="1:9" ht="12.75" x14ac:dyDescent="0.2">
      <c r="A55" s="210"/>
      <c r="B55" s="208"/>
      <c r="C55" s="208"/>
      <c r="D55" s="208"/>
      <c r="E55" s="208"/>
      <c r="F55" s="209"/>
    </row>
    <row r="56" spans="1:9" ht="12.75" x14ac:dyDescent="0.2">
      <c r="A56" s="204" t="s">
        <v>257</v>
      </c>
      <c r="B56" s="319" t="s">
        <v>145</v>
      </c>
      <c r="C56" s="319"/>
      <c r="D56" s="319"/>
      <c r="E56" s="319"/>
      <c r="F56" s="198" t="s">
        <v>229</v>
      </c>
      <c r="G56" s="194"/>
    </row>
    <row r="57" spans="1:9" ht="12.75" x14ac:dyDescent="0.2">
      <c r="A57" s="204" t="s">
        <v>137</v>
      </c>
      <c r="B57" s="326" t="s">
        <v>142</v>
      </c>
      <c r="C57" s="326"/>
      <c r="D57" s="326"/>
      <c r="E57" s="326"/>
      <c r="F57" s="205">
        <v>0</v>
      </c>
      <c r="G57" s="324"/>
      <c r="H57" s="325"/>
      <c r="I57" s="325"/>
    </row>
    <row r="58" spans="1:9" ht="12.75" x14ac:dyDescent="0.2">
      <c r="A58" s="204" t="s">
        <v>138</v>
      </c>
      <c r="B58" s="326" t="s">
        <v>258</v>
      </c>
      <c r="C58" s="326"/>
      <c r="D58" s="326"/>
      <c r="E58" s="326"/>
      <c r="F58" s="201">
        <v>0</v>
      </c>
      <c r="G58" s="327"/>
      <c r="H58" s="328"/>
      <c r="I58" s="328"/>
    </row>
    <row r="59" spans="1:9" ht="12.75" x14ac:dyDescent="0.2">
      <c r="A59" s="189" t="s">
        <v>139</v>
      </c>
      <c r="B59" s="306" t="s">
        <v>143</v>
      </c>
      <c r="C59" s="306"/>
      <c r="D59" s="306"/>
      <c r="E59" s="306"/>
      <c r="F59" s="199">
        <v>0</v>
      </c>
    </row>
    <row r="60" spans="1:9" ht="12.75" x14ac:dyDescent="0.2">
      <c r="A60" s="204" t="s">
        <v>235</v>
      </c>
      <c r="B60" s="326" t="s">
        <v>259</v>
      </c>
      <c r="C60" s="326"/>
      <c r="D60" s="326"/>
      <c r="E60" s="326"/>
      <c r="F60" s="201">
        <v>0</v>
      </c>
      <c r="G60" s="327"/>
      <c r="H60" s="328"/>
      <c r="I60" s="328"/>
    </row>
    <row r="61" spans="1:9" ht="12.75" x14ac:dyDescent="0.2">
      <c r="A61" s="319" t="s">
        <v>238</v>
      </c>
      <c r="B61" s="319"/>
      <c r="C61" s="319"/>
      <c r="D61" s="319"/>
      <c r="E61" s="319"/>
      <c r="F61" s="201">
        <f>SUM(F57:F60)</f>
        <v>0</v>
      </c>
    </row>
    <row r="62" spans="1:9" ht="12.75" x14ac:dyDescent="0.2">
      <c r="A62" s="337"/>
      <c r="B62" s="338"/>
      <c r="C62" s="338"/>
      <c r="D62" s="338"/>
      <c r="E62" s="338"/>
      <c r="F62" s="338"/>
    </row>
    <row r="63" spans="1:9" ht="12.75" x14ac:dyDescent="0.2">
      <c r="A63" s="210"/>
      <c r="B63" s="211"/>
      <c r="C63" s="211"/>
      <c r="D63" s="211"/>
      <c r="E63" s="211"/>
      <c r="F63" s="212"/>
    </row>
    <row r="64" spans="1:9" ht="12.75" x14ac:dyDescent="0.2">
      <c r="A64" s="210"/>
      <c r="B64" s="211"/>
      <c r="C64" s="211"/>
      <c r="D64" s="211"/>
      <c r="E64" s="211"/>
      <c r="F64" s="212"/>
    </row>
    <row r="65" spans="1:1018" ht="12.75" x14ac:dyDescent="0.2">
      <c r="A65" s="309" t="s">
        <v>260</v>
      </c>
      <c r="B65" s="309"/>
      <c r="C65" s="309"/>
      <c r="D65" s="309"/>
      <c r="E65" s="309"/>
      <c r="F65" s="309"/>
    </row>
    <row r="66" spans="1:1018" ht="30.75" customHeight="1" x14ac:dyDescent="0.2">
      <c r="A66" s="213">
        <v>2</v>
      </c>
      <c r="B66" s="313" t="s">
        <v>261</v>
      </c>
      <c r="C66" s="314"/>
      <c r="D66" s="314"/>
      <c r="E66" s="315"/>
      <c r="F66" s="198" t="s">
        <v>229</v>
      </c>
    </row>
    <row r="67" spans="1:1018" ht="29.25" customHeight="1" x14ac:dyDescent="0.2">
      <c r="A67" s="204" t="s">
        <v>241</v>
      </c>
      <c r="B67" s="320" t="s">
        <v>262</v>
      </c>
      <c r="C67" s="321"/>
      <c r="D67" s="321"/>
      <c r="E67" s="322"/>
      <c r="F67" s="199">
        <f>F42</f>
        <v>0</v>
      </c>
    </row>
    <row r="68" spans="1:1018" ht="12.75" x14ac:dyDescent="0.2">
      <c r="A68" s="204" t="s">
        <v>244</v>
      </c>
      <c r="B68" s="323" t="s">
        <v>263</v>
      </c>
      <c r="C68" s="323"/>
      <c r="D68" s="323"/>
      <c r="E68" s="323"/>
      <c r="F68" s="199">
        <f>F53</f>
        <v>0</v>
      </c>
    </row>
    <row r="69" spans="1:1018" ht="12.75" x14ac:dyDescent="0.2">
      <c r="A69" s="204" t="s">
        <v>257</v>
      </c>
      <c r="B69" s="323" t="s">
        <v>145</v>
      </c>
      <c r="C69" s="323"/>
      <c r="D69" s="323"/>
      <c r="E69" s="323"/>
      <c r="F69" s="199">
        <f>F61</f>
        <v>0</v>
      </c>
    </row>
    <row r="70" spans="1:1018" ht="12.75" x14ac:dyDescent="0.2">
      <c r="A70" s="319" t="s">
        <v>238</v>
      </c>
      <c r="B70" s="319"/>
      <c r="C70" s="319"/>
      <c r="D70" s="319"/>
      <c r="E70" s="319"/>
      <c r="F70" s="201">
        <f>SUM(F67:F69)</f>
        <v>0</v>
      </c>
    </row>
    <row r="71" spans="1:1018" ht="12.75" x14ac:dyDescent="0.2">
      <c r="A71" s="214"/>
      <c r="B71" s="215"/>
      <c r="C71" s="215"/>
      <c r="D71" s="215"/>
      <c r="E71" s="215"/>
      <c r="F71" s="216"/>
    </row>
    <row r="72" spans="1:1018" ht="12.75" x14ac:dyDescent="0.2">
      <c r="A72" s="309" t="s">
        <v>264</v>
      </c>
      <c r="B72" s="309"/>
      <c r="C72" s="309"/>
      <c r="D72" s="309"/>
      <c r="E72" s="309"/>
      <c r="F72" s="309"/>
    </row>
    <row r="73" spans="1:1018" ht="12.75" x14ac:dyDescent="0.2">
      <c r="A73" s="197">
        <v>3</v>
      </c>
      <c r="B73" s="309" t="s">
        <v>265</v>
      </c>
      <c r="C73" s="309"/>
      <c r="D73" s="309"/>
      <c r="E73" s="309"/>
      <c r="F73" s="198" t="s">
        <v>229</v>
      </c>
    </row>
    <row r="74" spans="1:1018" ht="12.75" x14ac:dyDescent="0.2">
      <c r="A74" s="190" t="s">
        <v>137</v>
      </c>
      <c r="B74" s="306" t="s">
        <v>266</v>
      </c>
      <c r="C74" s="306"/>
      <c r="D74" s="306"/>
      <c r="E74" s="306"/>
      <c r="F74" s="199">
        <f>(F29/12)*10%</f>
        <v>0</v>
      </c>
    </row>
    <row r="75" spans="1:1018" ht="12.75" x14ac:dyDescent="0.2">
      <c r="A75" s="190" t="s">
        <v>138</v>
      </c>
      <c r="B75" s="306" t="s">
        <v>267</v>
      </c>
      <c r="C75" s="306"/>
      <c r="D75" s="306"/>
      <c r="E75" s="306"/>
      <c r="F75" s="199">
        <f>F74*8%</f>
        <v>0</v>
      </c>
    </row>
    <row r="76" spans="1:1018" ht="12.75" x14ac:dyDescent="0.2">
      <c r="A76" s="197" t="s">
        <v>139</v>
      </c>
      <c r="B76" s="326" t="s">
        <v>268</v>
      </c>
      <c r="C76" s="326"/>
      <c r="D76" s="326"/>
      <c r="E76" s="326"/>
      <c r="F76" s="193">
        <f>((((F29*40%))*8%)*10%)+(((F29*10%)*8%)*10%)</f>
        <v>0</v>
      </c>
      <c r="G76" s="206"/>
      <c r="H76" s="206"/>
    </row>
    <row r="77" spans="1:1018" ht="12.75" x14ac:dyDescent="0.2">
      <c r="A77" s="190" t="s">
        <v>140</v>
      </c>
      <c r="B77" s="306" t="s">
        <v>269</v>
      </c>
      <c r="C77" s="306"/>
      <c r="D77" s="306"/>
      <c r="E77" s="306"/>
      <c r="F77" s="205">
        <f>(((F29/30)/12)*7)*10%</f>
        <v>0</v>
      </c>
    </row>
    <row r="78" spans="1:1018" ht="12.75" x14ac:dyDescent="0.2">
      <c r="A78" s="190" t="s">
        <v>146</v>
      </c>
      <c r="B78" s="306" t="s">
        <v>270</v>
      </c>
      <c r="C78" s="306"/>
      <c r="D78" s="306"/>
      <c r="E78" s="306"/>
      <c r="F78" s="199">
        <f>F77*D53</f>
        <v>0</v>
      </c>
    </row>
    <row r="79" spans="1:1018" ht="12.75" x14ac:dyDescent="0.2">
      <c r="A79" s="197" t="s">
        <v>235</v>
      </c>
      <c r="B79" s="339" t="s">
        <v>271</v>
      </c>
      <c r="C79" s="339"/>
      <c r="D79" s="339"/>
      <c r="E79" s="339"/>
      <c r="F79" s="201">
        <f>(((F29*40%)*8%)*2%)+(((F29*10%)*8%)*2%)</f>
        <v>0</v>
      </c>
      <c r="G79" s="206"/>
    </row>
    <row r="80" spans="1:1018" ht="12.75" x14ac:dyDescent="0.2">
      <c r="A80" s="309" t="s">
        <v>238</v>
      </c>
      <c r="B80" s="309"/>
      <c r="C80" s="309"/>
      <c r="D80" s="309"/>
      <c r="E80" s="309"/>
      <c r="F80" s="201">
        <f>SUM(F74:F79)</f>
        <v>0</v>
      </c>
      <c r="AMD80" s="186"/>
    </row>
    <row r="81" spans="1:7" ht="12.75" x14ac:dyDescent="0.2">
      <c r="A81" s="214"/>
      <c r="B81" s="215"/>
      <c r="C81" s="215"/>
      <c r="D81" s="215"/>
      <c r="E81" s="215"/>
      <c r="F81" s="217"/>
    </row>
    <row r="82" spans="1:7" ht="12.75" x14ac:dyDescent="0.2">
      <c r="A82" s="309" t="s">
        <v>272</v>
      </c>
      <c r="B82" s="309"/>
      <c r="C82" s="309"/>
      <c r="D82" s="309"/>
      <c r="E82" s="309"/>
      <c r="F82" s="309"/>
    </row>
    <row r="83" spans="1:7" ht="12.75" x14ac:dyDescent="0.2">
      <c r="A83" s="318"/>
      <c r="B83" s="318"/>
      <c r="C83" s="318"/>
      <c r="D83" s="318"/>
      <c r="E83" s="318"/>
      <c r="F83" s="318"/>
    </row>
    <row r="84" spans="1:7" ht="12.75" x14ac:dyDescent="0.2">
      <c r="A84" s="309" t="s">
        <v>273</v>
      </c>
      <c r="B84" s="309"/>
      <c r="C84" s="309"/>
      <c r="D84" s="309"/>
      <c r="E84" s="309"/>
      <c r="F84" s="309"/>
    </row>
    <row r="85" spans="1:7" ht="12.75" x14ac:dyDescent="0.2">
      <c r="A85" s="197" t="s">
        <v>274</v>
      </c>
      <c r="B85" s="317" t="s">
        <v>275</v>
      </c>
      <c r="C85" s="317"/>
      <c r="D85" s="317"/>
      <c r="E85" s="317"/>
      <c r="F85" s="198" t="s">
        <v>229</v>
      </c>
    </row>
    <row r="86" spans="1:7" ht="12.75" x14ac:dyDescent="0.2">
      <c r="A86" s="197" t="s">
        <v>137</v>
      </c>
      <c r="B86" s="323" t="s">
        <v>276</v>
      </c>
      <c r="C86" s="323"/>
      <c r="D86" s="323"/>
      <c r="E86" s="323"/>
      <c r="F86" s="193">
        <f>F36/12</f>
        <v>0</v>
      </c>
      <c r="G86" s="206"/>
    </row>
    <row r="87" spans="1:7" ht="12.75" x14ac:dyDescent="0.2">
      <c r="A87" s="190" t="s">
        <v>138</v>
      </c>
      <c r="B87" s="316" t="s">
        <v>275</v>
      </c>
      <c r="C87" s="316"/>
      <c r="D87" s="316"/>
      <c r="E87" s="316"/>
      <c r="F87" s="205">
        <f>F36*0.278%</f>
        <v>0</v>
      </c>
    </row>
    <row r="88" spans="1:7" ht="12.75" x14ac:dyDescent="0.2">
      <c r="A88" s="190" t="s">
        <v>139</v>
      </c>
      <c r="B88" s="316" t="s">
        <v>277</v>
      </c>
      <c r="C88" s="316"/>
      <c r="D88" s="316"/>
      <c r="E88" s="316"/>
      <c r="F88" s="205">
        <f>((((F36/30)/12)*5)*1.5%)*93.33%</f>
        <v>0</v>
      </c>
    </row>
    <row r="89" spans="1:7" ht="12.75" x14ac:dyDescent="0.2">
      <c r="A89" s="190" t="s">
        <v>140</v>
      </c>
      <c r="B89" s="316" t="s">
        <v>278</v>
      </c>
      <c r="C89" s="316"/>
      <c r="D89" s="316"/>
      <c r="E89" s="316"/>
      <c r="F89" s="205">
        <f>F36*0.03%</f>
        <v>0</v>
      </c>
    </row>
    <row r="90" spans="1:7" ht="12.75" x14ac:dyDescent="0.2">
      <c r="A90" s="190" t="s">
        <v>146</v>
      </c>
      <c r="B90" s="316" t="s">
        <v>279</v>
      </c>
      <c r="C90" s="316"/>
      <c r="D90" s="316"/>
      <c r="E90" s="316"/>
      <c r="F90" s="205">
        <v>0</v>
      </c>
    </row>
    <row r="91" spans="1:7" ht="12.75" x14ac:dyDescent="0.2">
      <c r="A91" s="190" t="s">
        <v>235</v>
      </c>
      <c r="B91" s="316" t="s">
        <v>280</v>
      </c>
      <c r="C91" s="316"/>
      <c r="D91" s="316"/>
      <c r="E91" s="316"/>
      <c r="F91" s="205">
        <v>0</v>
      </c>
    </row>
    <row r="92" spans="1:7" ht="12.75" x14ac:dyDescent="0.2">
      <c r="A92" s="309" t="s">
        <v>281</v>
      </c>
      <c r="B92" s="309"/>
      <c r="C92" s="309"/>
      <c r="D92" s="309"/>
      <c r="E92" s="309"/>
      <c r="F92" s="193">
        <f>SUM(F86:F91)</f>
        <v>0</v>
      </c>
    </row>
    <row r="93" spans="1:7" ht="12.75" x14ac:dyDescent="0.2">
      <c r="A93" s="214"/>
      <c r="B93" s="215"/>
      <c r="C93" s="215"/>
      <c r="D93" s="215"/>
      <c r="E93" s="215"/>
      <c r="F93" s="216"/>
    </row>
    <row r="94" spans="1:7" ht="12.75" x14ac:dyDescent="0.2">
      <c r="A94" s="309" t="s">
        <v>282</v>
      </c>
      <c r="B94" s="309"/>
      <c r="C94" s="309"/>
      <c r="D94" s="309"/>
      <c r="E94" s="309"/>
      <c r="F94" s="309"/>
    </row>
    <row r="95" spans="1:7" ht="12.75" x14ac:dyDescent="0.2">
      <c r="A95" s="197" t="s">
        <v>283</v>
      </c>
      <c r="B95" s="317" t="s">
        <v>284</v>
      </c>
      <c r="C95" s="317"/>
      <c r="D95" s="317"/>
      <c r="E95" s="317"/>
      <c r="F95" s="198" t="s">
        <v>229</v>
      </c>
    </row>
    <row r="96" spans="1:7" ht="12.75" x14ac:dyDescent="0.2">
      <c r="A96" s="190" t="s">
        <v>137</v>
      </c>
      <c r="B96" s="306" t="s">
        <v>285</v>
      </c>
      <c r="C96" s="306"/>
      <c r="D96" s="306"/>
      <c r="E96" s="306"/>
      <c r="F96" s="205">
        <v>0</v>
      </c>
    </row>
    <row r="97" spans="1:7" ht="12.75" x14ac:dyDescent="0.2">
      <c r="A97" s="309" t="s">
        <v>286</v>
      </c>
      <c r="B97" s="309"/>
      <c r="C97" s="309"/>
      <c r="D97" s="309"/>
      <c r="E97" s="309"/>
      <c r="F97" s="193">
        <f>F96</f>
        <v>0</v>
      </c>
    </row>
    <row r="98" spans="1:7" ht="12.75" x14ac:dyDescent="0.2">
      <c r="A98" s="318"/>
      <c r="B98" s="318"/>
      <c r="C98" s="318"/>
      <c r="D98" s="318"/>
      <c r="E98" s="318"/>
      <c r="F98" s="318"/>
    </row>
    <row r="99" spans="1:7" ht="12.75" x14ac:dyDescent="0.2">
      <c r="A99" s="309" t="s">
        <v>287</v>
      </c>
      <c r="B99" s="309"/>
      <c r="C99" s="309"/>
      <c r="D99" s="309"/>
      <c r="E99" s="309"/>
      <c r="F99" s="309"/>
    </row>
    <row r="100" spans="1:7" ht="32.25" customHeight="1" x14ac:dyDescent="0.2">
      <c r="A100" s="197">
        <v>4</v>
      </c>
      <c r="B100" s="313" t="s">
        <v>288</v>
      </c>
      <c r="C100" s="314"/>
      <c r="D100" s="314"/>
      <c r="E100" s="315"/>
      <c r="F100" s="198" t="s">
        <v>229</v>
      </c>
    </row>
    <row r="101" spans="1:7" ht="12.75" x14ac:dyDescent="0.2">
      <c r="A101" s="190" t="s">
        <v>274</v>
      </c>
      <c r="B101" s="316" t="s">
        <v>275</v>
      </c>
      <c r="C101" s="316"/>
      <c r="D101" s="316"/>
      <c r="E101" s="316"/>
      <c r="F101" s="205">
        <f>F92</f>
        <v>0</v>
      </c>
    </row>
    <row r="102" spans="1:7" ht="12.75" x14ac:dyDescent="0.2">
      <c r="A102" s="190" t="s">
        <v>283</v>
      </c>
      <c r="B102" s="306" t="s">
        <v>284</v>
      </c>
      <c r="C102" s="306"/>
      <c r="D102" s="306"/>
      <c r="E102" s="306"/>
      <c r="F102" s="205">
        <f>F96</f>
        <v>0</v>
      </c>
    </row>
    <row r="103" spans="1:7" ht="12.75" x14ac:dyDescent="0.2">
      <c r="A103" s="309" t="s">
        <v>286</v>
      </c>
      <c r="B103" s="309"/>
      <c r="C103" s="309"/>
      <c r="D103" s="309"/>
      <c r="E103" s="309"/>
      <c r="F103" s="193">
        <f>F101</f>
        <v>0</v>
      </c>
    </row>
    <row r="104" spans="1:7" ht="12.75" x14ac:dyDescent="0.2">
      <c r="A104" s="214"/>
      <c r="B104" s="215"/>
      <c r="C104" s="215"/>
      <c r="D104" s="215"/>
      <c r="E104" s="215"/>
      <c r="F104" s="217"/>
    </row>
    <row r="105" spans="1:7" ht="12.75" x14ac:dyDescent="0.2">
      <c r="A105" s="309" t="s">
        <v>289</v>
      </c>
      <c r="B105" s="309"/>
      <c r="C105" s="309"/>
      <c r="D105" s="309"/>
      <c r="E105" s="309"/>
      <c r="F105" s="309"/>
    </row>
    <row r="106" spans="1:7" ht="12.75" x14ac:dyDescent="0.2">
      <c r="A106" s="197" t="s">
        <v>290</v>
      </c>
      <c r="B106" s="319" t="s">
        <v>291</v>
      </c>
      <c r="C106" s="319"/>
      <c r="D106" s="319"/>
      <c r="E106" s="319"/>
      <c r="F106" s="198" t="s">
        <v>229</v>
      </c>
    </row>
    <row r="107" spans="1:7" ht="12.75" x14ac:dyDescent="0.2">
      <c r="A107" s="190" t="s">
        <v>137</v>
      </c>
      <c r="B107" s="316" t="s">
        <v>292</v>
      </c>
      <c r="C107" s="316"/>
      <c r="D107" s="316"/>
      <c r="E107" s="316"/>
      <c r="F107" s="205">
        <v>0</v>
      </c>
      <c r="G107" s="218"/>
    </row>
    <row r="108" spans="1:7" ht="12.75" x14ac:dyDescent="0.2">
      <c r="A108" s="197" t="s">
        <v>138</v>
      </c>
      <c r="B108" s="323" t="s">
        <v>293</v>
      </c>
      <c r="C108" s="323"/>
      <c r="D108" s="323"/>
      <c r="E108" s="323"/>
      <c r="F108" s="193">
        <v>0</v>
      </c>
      <c r="G108" s="194"/>
    </row>
    <row r="109" spans="1:7" ht="12.75" x14ac:dyDescent="0.2">
      <c r="A109" s="197" t="s">
        <v>139</v>
      </c>
      <c r="B109" s="323" t="s">
        <v>294</v>
      </c>
      <c r="C109" s="323"/>
      <c r="D109" s="323"/>
      <c r="E109" s="323"/>
      <c r="F109" s="193">
        <v>0</v>
      </c>
      <c r="G109" s="194"/>
    </row>
    <row r="110" spans="1:7" ht="12.75" x14ac:dyDescent="0.2">
      <c r="A110" s="190" t="s">
        <v>140</v>
      </c>
      <c r="B110" s="316" t="s">
        <v>280</v>
      </c>
      <c r="C110" s="316"/>
      <c r="D110" s="316"/>
      <c r="E110" s="316"/>
      <c r="F110" s="205">
        <v>0</v>
      </c>
    </row>
    <row r="111" spans="1:7" ht="12.75" x14ac:dyDescent="0.2">
      <c r="A111" s="309" t="s">
        <v>295</v>
      </c>
      <c r="B111" s="309"/>
      <c r="C111" s="309"/>
      <c r="D111" s="309"/>
      <c r="E111" s="309"/>
      <c r="F111" s="193">
        <f>SUM(F107:F110)</f>
        <v>0</v>
      </c>
    </row>
    <row r="112" spans="1:7" ht="12.75" x14ac:dyDescent="0.2">
      <c r="A112" s="214"/>
      <c r="B112" s="215"/>
      <c r="C112" s="215"/>
      <c r="D112" s="219"/>
      <c r="E112" s="219"/>
      <c r="F112" s="209"/>
    </row>
    <row r="113" spans="1:7" ht="12.75" x14ac:dyDescent="0.2">
      <c r="A113" s="309" t="s">
        <v>296</v>
      </c>
      <c r="B113" s="309"/>
      <c r="C113" s="309"/>
      <c r="D113" s="309"/>
      <c r="E113" s="309"/>
      <c r="F113" s="309"/>
    </row>
    <row r="114" spans="1:7" ht="12.75" x14ac:dyDescent="0.2">
      <c r="A114" s="197">
        <v>6</v>
      </c>
      <c r="B114" s="309" t="s">
        <v>297</v>
      </c>
      <c r="C114" s="309"/>
      <c r="D114" s="312" t="s">
        <v>246</v>
      </c>
      <c r="E114" s="312"/>
      <c r="F114" s="198" t="s">
        <v>229</v>
      </c>
    </row>
    <row r="115" spans="1:7" ht="12.75" x14ac:dyDescent="0.2">
      <c r="A115" s="190" t="s">
        <v>137</v>
      </c>
      <c r="B115" s="310" t="s">
        <v>298</v>
      </c>
      <c r="C115" s="310"/>
      <c r="D115" s="311">
        <v>0.04</v>
      </c>
      <c r="E115" s="311"/>
      <c r="F115" s="205">
        <f>D115*F132</f>
        <v>0</v>
      </c>
      <c r="G115" s="220"/>
    </row>
    <row r="116" spans="1:7" ht="12.75" x14ac:dyDescent="0.2">
      <c r="A116" s="190" t="s">
        <v>138</v>
      </c>
      <c r="B116" s="310" t="s">
        <v>299</v>
      </c>
      <c r="C116" s="310"/>
      <c r="D116" s="311">
        <v>7.2322150000000002E-2</v>
      </c>
      <c r="E116" s="311"/>
      <c r="F116" s="205">
        <v>0</v>
      </c>
      <c r="G116" s="220"/>
    </row>
    <row r="117" spans="1:7" ht="12.75" x14ac:dyDescent="0.2">
      <c r="A117" s="190" t="s">
        <v>139</v>
      </c>
      <c r="B117" s="310" t="s">
        <v>300</v>
      </c>
      <c r="C117" s="310"/>
      <c r="D117" s="311">
        <f>D118+D120</f>
        <v>8.6499999999999994E-2</v>
      </c>
      <c r="E117" s="311"/>
      <c r="F117" s="205"/>
    </row>
    <row r="118" spans="1:7" ht="12.75" x14ac:dyDescent="0.2">
      <c r="A118" s="190"/>
      <c r="B118" s="310" t="s">
        <v>301</v>
      </c>
      <c r="C118" s="310"/>
      <c r="D118" s="311">
        <v>3.6499999999999998E-2</v>
      </c>
      <c r="E118" s="311"/>
      <c r="F118" s="205">
        <v>0</v>
      </c>
    </row>
    <row r="119" spans="1:7" ht="12.75" x14ac:dyDescent="0.2">
      <c r="A119" s="190"/>
      <c r="B119" s="310" t="s">
        <v>302</v>
      </c>
      <c r="C119" s="310"/>
      <c r="D119" s="311">
        <v>0</v>
      </c>
      <c r="E119" s="311"/>
      <c r="F119" s="205"/>
    </row>
    <row r="120" spans="1:7" ht="12.75" x14ac:dyDescent="0.2">
      <c r="A120" s="190"/>
      <c r="B120" s="310" t="s">
        <v>303</v>
      </c>
      <c r="C120" s="310"/>
      <c r="D120" s="311">
        <v>0.05</v>
      </c>
      <c r="E120" s="311"/>
      <c r="F120" s="205">
        <f>D120*F134</f>
        <v>0</v>
      </c>
    </row>
    <row r="121" spans="1:7" ht="12.75" x14ac:dyDescent="0.2">
      <c r="A121" s="309" t="s">
        <v>238</v>
      </c>
      <c r="B121" s="309"/>
      <c r="C121" s="309"/>
      <c r="D121" s="312">
        <f>SUM(D115:E117)</f>
        <v>0.19882215</v>
      </c>
      <c r="E121" s="312"/>
      <c r="F121" s="193">
        <f>SUM(F115:F120)</f>
        <v>0</v>
      </c>
    </row>
    <row r="122" spans="1:7" ht="12.75" x14ac:dyDescent="0.2">
      <c r="A122" s="214"/>
      <c r="B122" s="215"/>
      <c r="C122" s="215"/>
      <c r="D122" s="215"/>
      <c r="E122" s="212"/>
      <c r="F122" s="221"/>
    </row>
    <row r="123" spans="1:7" ht="12.75" x14ac:dyDescent="0.2">
      <c r="A123" s="214"/>
      <c r="B123" s="215"/>
      <c r="C123" s="215"/>
      <c r="D123" s="215"/>
      <c r="E123" s="212"/>
      <c r="F123" s="221"/>
    </row>
    <row r="124" spans="1:7" ht="12.75" x14ac:dyDescent="0.2">
      <c r="A124" s="340"/>
      <c r="B124" s="340"/>
      <c r="C124" s="340"/>
      <c r="D124" s="340"/>
      <c r="E124" s="340"/>
      <c r="F124" s="217"/>
    </row>
    <row r="125" spans="1:7" ht="12.75" x14ac:dyDescent="0.2">
      <c r="A125" s="309" t="s">
        <v>304</v>
      </c>
      <c r="B125" s="309"/>
      <c r="C125" s="309"/>
      <c r="D125" s="309"/>
      <c r="E125" s="309"/>
      <c r="F125" s="309"/>
    </row>
    <row r="126" spans="1:7" ht="12.75" x14ac:dyDescent="0.2">
      <c r="A126" s="309" t="s">
        <v>305</v>
      </c>
      <c r="B126" s="309"/>
      <c r="C126" s="309"/>
      <c r="D126" s="309"/>
      <c r="E126" s="309"/>
      <c r="F126" s="222" t="s">
        <v>229</v>
      </c>
    </row>
    <row r="127" spans="1:7" ht="12.75" x14ac:dyDescent="0.2">
      <c r="A127" s="190" t="s">
        <v>137</v>
      </c>
      <c r="B127" s="306" t="s">
        <v>306</v>
      </c>
      <c r="C127" s="306"/>
      <c r="D127" s="306"/>
      <c r="E127" s="306"/>
      <c r="F127" s="205">
        <f>F36</f>
        <v>0</v>
      </c>
    </row>
    <row r="128" spans="1:7" ht="12.75" x14ac:dyDescent="0.2">
      <c r="A128" s="190" t="s">
        <v>138</v>
      </c>
      <c r="B128" s="306" t="s">
        <v>307</v>
      </c>
      <c r="C128" s="306"/>
      <c r="D128" s="306"/>
      <c r="E128" s="306"/>
      <c r="F128" s="205">
        <f>F70</f>
        <v>0</v>
      </c>
    </row>
    <row r="129" spans="1:6" ht="12.75" x14ac:dyDescent="0.2">
      <c r="A129" s="190" t="s">
        <v>139</v>
      </c>
      <c r="B129" s="306" t="s">
        <v>308</v>
      </c>
      <c r="C129" s="306"/>
      <c r="D129" s="306"/>
      <c r="E129" s="306"/>
      <c r="F129" s="205">
        <f>F80</f>
        <v>0</v>
      </c>
    </row>
    <row r="130" spans="1:6" ht="12.75" x14ac:dyDescent="0.2">
      <c r="A130" s="190" t="s">
        <v>140</v>
      </c>
      <c r="B130" s="306" t="s">
        <v>309</v>
      </c>
      <c r="C130" s="306"/>
      <c r="D130" s="306"/>
      <c r="E130" s="306"/>
      <c r="F130" s="205">
        <f>F103</f>
        <v>0</v>
      </c>
    </row>
    <row r="131" spans="1:6" ht="12.75" x14ac:dyDescent="0.2">
      <c r="A131" s="190" t="s">
        <v>146</v>
      </c>
      <c r="B131" s="306" t="s">
        <v>310</v>
      </c>
      <c r="C131" s="306"/>
      <c r="D131" s="306"/>
      <c r="E131" s="306"/>
      <c r="F131" s="205">
        <f>F111</f>
        <v>0</v>
      </c>
    </row>
    <row r="132" spans="1:6" ht="12.75" x14ac:dyDescent="0.2">
      <c r="A132" s="307" t="s">
        <v>311</v>
      </c>
      <c r="B132" s="307"/>
      <c r="C132" s="307"/>
      <c r="D132" s="307"/>
      <c r="E132" s="307"/>
      <c r="F132" s="193">
        <f>SUM(F127:F131)</f>
        <v>0</v>
      </c>
    </row>
    <row r="133" spans="1:6" ht="12.75" x14ac:dyDescent="0.2">
      <c r="A133" s="190" t="s">
        <v>146</v>
      </c>
      <c r="B133" s="306" t="s">
        <v>312</v>
      </c>
      <c r="C133" s="306"/>
      <c r="D133" s="306"/>
      <c r="E133" s="306"/>
      <c r="F133" s="205">
        <f>F121</f>
        <v>0</v>
      </c>
    </row>
    <row r="134" spans="1:6" ht="19.5" customHeight="1" x14ac:dyDescent="0.2">
      <c r="A134" s="308" t="s">
        <v>313</v>
      </c>
      <c r="B134" s="308"/>
      <c r="C134" s="308"/>
      <c r="D134" s="308"/>
      <c r="E134" s="308"/>
      <c r="F134" s="223">
        <f>(F115+F116+F132)/(1-D117)</f>
        <v>0</v>
      </c>
    </row>
    <row r="135" spans="1:6" ht="12.75" x14ac:dyDescent="0.2">
      <c r="A135" s="304" t="s">
        <v>314</v>
      </c>
      <c r="B135" s="304"/>
      <c r="C135" s="304"/>
      <c r="D135" s="304"/>
      <c r="E135" s="304"/>
      <c r="F135" s="224">
        <f>(F115+F132)*3.9095%</f>
        <v>0</v>
      </c>
    </row>
    <row r="136" spans="1:6" ht="27" customHeight="1" x14ac:dyDescent="0.2">
      <c r="A136" s="305" t="s">
        <v>315</v>
      </c>
      <c r="B136" s="305"/>
      <c r="C136" s="305"/>
      <c r="D136" s="305"/>
      <c r="E136" s="305"/>
      <c r="F136" s="225"/>
    </row>
    <row r="137" spans="1:6" ht="12.75" x14ac:dyDescent="0.2">
      <c r="B137" s="226"/>
      <c r="C137" s="227"/>
      <c r="D137" s="227"/>
    </row>
    <row r="138" spans="1:6" ht="12.75" x14ac:dyDescent="0.2">
      <c r="B138" s="226"/>
      <c r="C138" s="227"/>
      <c r="D138" s="227"/>
    </row>
    <row r="139" spans="1:6" ht="12.75" x14ac:dyDescent="0.2">
      <c r="B139" s="226"/>
      <c r="C139" s="227"/>
      <c r="D139" s="227"/>
    </row>
    <row r="140" spans="1:6" ht="12.75" x14ac:dyDescent="0.2">
      <c r="B140" s="226"/>
      <c r="C140" s="227"/>
      <c r="D140" s="227"/>
    </row>
    <row r="141" spans="1:6" ht="12.75" x14ac:dyDescent="0.2">
      <c r="B141" s="226"/>
      <c r="C141" s="227"/>
      <c r="D141" s="227"/>
    </row>
    <row r="142" spans="1:6" ht="12.75" x14ac:dyDescent="0.2">
      <c r="B142" s="226"/>
      <c r="C142" s="227"/>
      <c r="D142" s="227"/>
    </row>
    <row r="143" spans="1:6" ht="12.75" x14ac:dyDescent="0.2">
      <c r="B143" s="226"/>
      <c r="C143" s="227"/>
      <c r="D143" s="227"/>
    </row>
    <row r="144" spans="1:6" ht="12.75" x14ac:dyDescent="0.2">
      <c r="B144" s="226"/>
      <c r="C144" s="227"/>
      <c r="D144" s="227"/>
    </row>
    <row r="145" spans="2:8" ht="12.75" x14ac:dyDescent="0.2">
      <c r="B145" s="226"/>
      <c r="C145" s="227"/>
      <c r="D145" s="227"/>
    </row>
    <row r="146" spans="2:8" ht="12.75" x14ac:dyDescent="0.2">
      <c r="B146" s="226"/>
      <c r="C146" s="227"/>
      <c r="D146" s="227"/>
    </row>
    <row r="147" spans="2:8" ht="12.75" x14ac:dyDescent="0.2">
      <c r="B147" s="226"/>
      <c r="C147" s="227"/>
      <c r="D147" s="227"/>
      <c r="H147" s="228"/>
    </row>
    <row r="148" spans="2:8" ht="12.75" x14ac:dyDescent="0.2">
      <c r="B148" s="226"/>
      <c r="C148" s="227"/>
      <c r="D148" s="227"/>
    </row>
    <row r="149" spans="2:8" ht="12.75" x14ac:dyDescent="0.2">
      <c r="B149" s="226"/>
      <c r="C149" s="227"/>
      <c r="D149" s="227"/>
    </row>
    <row r="150" spans="2:8" ht="12.75" x14ac:dyDescent="0.2"/>
    <row r="151" spans="2:8" ht="12.75" x14ac:dyDescent="0.2"/>
    <row r="152" spans="2:8" ht="12.75" x14ac:dyDescent="0.2"/>
    <row r="153" spans="2:8" ht="12.75" x14ac:dyDescent="0.2"/>
    <row r="154" spans="2:8" ht="12.75" x14ac:dyDescent="0.2"/>
    <row r="155" spans="2:8" ht="12.75" x14ac:dyDescent="0.2"/>
    <row r="156" spans="2:8" ht="12.75" x14ac:dyDescent="0.2"/>
    <row r="157" spans="2:8" ht="12.75" x14ac:dyDescent="0.2"/>
    <row r="158" spans="2:8" ht="12.75" x14ac:dyDescent="0.2"/>
    <row r="159" spans="2:8" ht="12.75" x14ac:dyDescent="0.2"/>
    <row r="160" spans="2:8" ht="12.75" x14ac:dyDescent="0.2"/>
    <row r="161" ht="12.75" x14ac:dyDescent="0.2"/>
    <row r="162" ht="12.75" x14ac:dyDescent="0.2"/>
    <row r="163" ht="12.75" x14ac:dyDescent="0.2"/>
    <row r="164" ht="12.75" x14ac:dyDescent="0.2"/>
    <row r="165" ht="12.75" x14ac:dyDescent="0.2"/>
    <row r="166" ht="12.75" x14ac:dyDescent="0.2"/>
    <row r="167" ht="12.75" x14ac:dyDescent="0.2"/>
    <row r="168" ht="12.75" x14ac:dyDescent="0.2"/>
    <row r="169" ht="12.75" x14ac:dyDescent="0.2"/>
    <row r="170" ht="12.75" x14ac:dyDescent="0.2"/>
    <row r="171" ht="12.75" x14ac:dyDescent="0.2"/>
    <row r="172" ht="12.75" x14ac:dyDescent="0.2"/>
    <row r="173" ht="12.75" x14ac:dyDescent="0.2"/>
    <row r="174" ht="12.75" x14ac:dyDescent="0.2"/>
    <row r="175" ht="12.75" x14ac:dyDescent="0.2"/>
    <row r="176" ht="12.75" x14ac:dyDescent="0.2"/>
    <row r="177" ht="12.75" x14ac:dyDescent="0.2"/>
    <row r="178" ht="12.75" x14ac:dyDescent="0.2"/>
    <row r="179" ht="12.75" x14ac:dyDescent="0.2"/>
    <row r="180" ht="12.75" x14ac:dyDescent="0.2"/>
    <row r="181" ht="12.75" x14ac:dyDescent="0.2"/>
    <row r="182" ht="12.75" x14ac:dyDescent="0.2"/>
    <row r="183" ht="12.75" x14ac:dyDescent="0.2"/>
    <row r="184" ht="12.75" x14ac:dyDescent="0.2"/>
    <row r="185" ht="12.75" x14ac:dyDescent="0.2"/>
    <row r="186" ht="12.75" x14ac:dyDescent="0.2"/>
    <row r="187" ht="12.75" x14ac:dyDescent="0.2"/>
    <row r="188" ht="12.75" x14ac:dyDescent="0.2"/>
    <row r="189" ht="12.75" x14ac:dyDescent="0.2"/>
    <row r="190" ht="12.75" x14ac:dyDescent="0.2"/>
    <row r="191" ht="12.75" x14ac:dyDescent="0.2"/>
    <row r="192" ht="12.75" x14ac:dyDescent="0.2"/>
    <row r="193" ht="12.75" x14ac:dyDescent="0.2"/>
    <row r="194" ht="12.75" x14ac:dyDescent="0.2"/>
    <row r="195" ht="12.75" x14ac:dyDescent="0.2"/>
    <row r="196" ht="12.75" x14ac:dyDescent="0.2"/>
    <row r="197" ht="12.75" x14ac:dyDescent="0.2"/>
    <row r="198" ht="12.75" x14ac:dyDescent="0.2"/>
    <row r="199" ht="12.75" x14ac:dyDescent="0.2"/>
    <row r="200" ht="12.75" x14ac:dyDescent="0.2"/>
    <row r="201" ht="12.75" x14ac:dyDescent="0.2"/>
    <row r="202" ht="12.75" x14ac:dyDescent="0.2"/>
    <row r="203" ht="12.75" x14ac:dyDescent="0.2"/>
    <row r="204" ht="12.75" x14ac:dyDescent="0.2"/>
    <row r="205" ht="12.75" x14ac:dyDescent="0.2"/>
    <row r="206" ht="12.75" x14ac:dyDescent="0.2"/>
    <row r="207" ht="12.75" x14ac:dyDescent="0.2"/>
    <row r="208" ht="12.75" x14ac:dyDescent="0.2"/>
    <row r="209" ht="12.75" x14ac:dyDescent="0.2"/>
    <row r="210" ht="12.75" x14ac:dyDescent="0.2"/>
    <row r="211" ht="12.75" x14ac:dyDescent="0.2"/>
    <row r="212" ht="12.75" x14ac:dyDescent="0.2"/>
    <row r="213" ht="12.75" x14ac:dyDescent="0.2"/>
    <row r="214" ht="12.75" x14ac:dyDescent="0.2"/>
    <row r="215" ht="12.75" x14ac:dyDescent="0.2"/>
    <row r="216" ht="12.75" x14ac:dyDescent="0.2"/>
    <row r="217" ht="12.75" x14ac:dyDescent="0.2"/>
    <row r="218" ht="12.75" x14ac:dyDescent="0.2"/>
    <row r="219" ht="12.75" x14ac:dyDescent="0.2"/>
    <row r="220" ht="12.75" x14ac:dyDescent="0.2"/>
    <row r="221" ht="12.75" x14ac:dyDescent="0.2"/>
    <row r="222" ht="12.75" x14ac:dyDescent="0.2"/>
    <row r="223" ht="12.75" x14ac:dyDescent="0.2"/>
    <row r="224" ht="12.75" x14ac:dyDescent="0.2"/>
    <row r="225" ht="12.75" x14ac:dyDescent="0.2"/>
    <row r="226" ht="12.75" x14ac:dyDescent="0.2"/>
    <row r="227" ht="12.75" x14ac:dyDescent="0.2"/>
    <row r="228" ht="12.75" x14ac:dyDescent="0.2"/>
    <row r="229" ht="12.75" x14ac:dyDescent="0.2"/>
    <row r="230" ht="12.75" x14ac:dyDescent="0.2"/>
    <row r="231" ht="12.75" x14ac:dyDescent="0.2"/>
    <row r="232" ht="12.75" x14ac:dyDescent="0.2"/>
    <row r="233" ht="12.75" x14ac:dyDescent="0.2"/>
    <row r="234" ht="12.75" x14ac:dyDescent="0.2"/>
    <row r="235" ht="12.75" x14ac:dyDescent="0.2"/>
    <row r="236" ht="12.75" x14ac:dyDescent="0.2"/>
    <row r="237" ht="12.75" x14ac:dyDescent="0.2"/>
    <row r="238" ht="12.75" x14ac:dyDescent="0.2"/>
    <row r="239" ht="12.75" x14ac:dyDescent="0.2"/>
    <row r="240" ht="12.75" x14ac:dyDescent="0.2"/>
    <row r="241" ht="12.75" x14ac:dyDescent="0.2"/>
    <row r="242" ht="12.75" x14ac:dyDescent="0.2"/>
    <row r="243" ht="12.75" x14ac:dyDescent="0.2"/>
    <row r="244" ht="12.75" x14ac:dyDescent="0.2"/>
    <row r="245" ht="12.75" x14ac:dyDescent="0.2"/>
    <row r="246" ht="12.75" x14ac:dyDescent="0.2"/>
    <row r="247" ht="12.75" x14ac:dyDescent="0.2"/>
    <row r="248" ht="12.75" x14ac:dyDescent="0.2"/>
    <row r="249" ht="12.75" x14ac:dyDescent="0.2"/>
    <row r="250" ht="12.75" x14ac:dyDescent="0.2"/>
    <row r="251" ht="12.75" x14ac:dyDescent="0.2"/>
    <row r="252" ht="12.75" x14ac:dyDescent="0.2"/>
    <row r="253" ht="12.75" x14ac:dyDescent="0.2"/>
    <row r="254" ht="12.75" x14ac:dyDescent="0.2"/>
    <row r="255" ht="12.75" x14ac:dyDescent="0.2"/>
    <row r="256" ht="12.75" x14ac:dyDescent="0.2"/>
    <row r="257" ht="12.75" x14ac:dyDescent="0.2"/>
    <row r="258" ht="12.75" x14ac:dyDescent="0.2"/>
    <row r="259" ht="12.75" x14ac:dyDescent="0.2"/>
    <row r="260" ht="12.75" x14ac:dyDescent="0.2"/>
    <row r="261" ht="12.75" x14ac:dyDescent="0.2"/>
    <row r="262" ht="12.75" x14ac:dyDescent="0.2"/>
    <row r="263" ht="12.75" x14ac:dyDescent="0.2"/>
    <row r="264" ht="12.75" x14ac:dyDescent="0.2"/>
    <row r="265" ht="12.75" x14ac:dyDescent="0.2"/>
    <row r="266" ht="12.75" x14ac:dyDescent="0.2"/>
    <row r="267" ht="12.75" x14ac:dyDescent="0.2"/>
    <row r="268" ht="12.75" x14ac:dyDescent="0.2"/>
    <row r="269" ht="12.75" x14ac:dyDescent="0.2"/>
    <row r="270" ht="12.75" x14ac:dyDescent="0.2"/>
    <row r="271" ht="12.75" x14ac:dyDescent="0.2"/>
    <row r="272" ht="12.75" x14ac:dyDescent="0.2"/>
    <row r="273" ht="12.75" x14ac:dyDescent="0.2"/>
    <row r="274" ht="12.75" x14ac:dyDescent="0.2"/>
    <row r="275" ht="12.75" x14ac:dyDescent="0.2"/>
    <row r="276" ht="12.75" x14ac:dyDescent="0.2"/>
    <row r="277" ht="12.75" x14ac:dyDescent="0.2"/>
    <row r="278" ht="12.75" x14ac:dyDescent="0.2"/>
    <row r="279" ht="12.75" x14ac:dyDescent="0.2"/>
    <row r="280" ht="12.75" x14ac:dyDescent="0.2"/>
    <row r="281" ht="12.75" x14ac:dyDescent="0.2"/>
    <row r="282" ht="12.75" x14ac:dyDescent="0.2"/>
    <row r="283" ht="12.75" x14ac:dyDescent="0.2"/>
    <row r="284" ht="12.75" x14ac:dyDescent="0.2"/>
    <row r="285" ht="12.75" x14ac:dyDescent="0.2"/>
    <row r="286" ht="12.75" x14ac:dyDescent="0.2"/>
    <row r="287" ht="12.75" x14ac:dyDescent="0.2"/>
    <row r="288" ht="12.75" x14ac:dyDescent="0.2"/>
    <row r="289" ht="12.75" x14ac:dyDescent="0.2"/>
    <row r="290" ht="12.75" x14ac:dyDescent="0.2"/>
    <row r="291" ht="12.75" x14ac:dyDescent="0.2"/>
    <row r="292" ht="12.75" x14ac:dyDescent="0.2"/>
    <row r="293" ht="12.75" x14ac:dyDescent="0.2"/>
    <row r="294" ht="12.75" x14ac:dyDescent="0.2"/>
    <row r="295" ht="12.75" x14ac:dyDescent="0.2"/>
    <row r="296" ht="12.75" x14ac:dyDescent="0.2"/>
    <row r="297" ht="12.75" x14ac:dyDescent="0.2"/>
    <row r="298" ht="12.75" x14ac:dyDescent="0.2"/>
    <row r="299" ht="12.75" x14ac:dyDescent="0.2"/>
    <row r="300" ht="12.75" x14ac:dyDescent="0.2"/>
    <row r="301" ht="12.75" x14ac:dyDescent="0.2"/>
    <row r="302" ht="12.75" x14ac:dyDescent="0.2"/>
    <row r="303" ht="12.75" x14ac:dyDescent="0.2"/>
    <row r="304" ht="12.75" x14ac:dyDescent="0.2"/>
    <row r="305" ht="12.75" x14ac:dyDescent="0.2"/>
    <row r="306" ht="12.75" x14ac:dyDescent="0.2"/>
    <row r="307" ht="12.75" x14ac:dyDescent="0.2"/>
    <row r="308" ht="12.75" x14ac:dyDescent="0.2"/>
    <row r="309" ht="12.75" x14ac:dyDescent="0.2"/>
    <row r="310" ht="12.75" x14ac:dyDescent="0.2"/>
    <row r="311" ht="12.75" x14ac:dyDescent="0.2"/>
    <row r="312" ht="12.75" x14ac:dyDescent="0.2"/>
    <row r="313" ht="12.75" x14ac:dyDescent="0.2"/>
    <row r="314" ht="12.75" x14ac:dyDescent="0.2"/>
    <row r="315" ht="12.75" x14ac:dyDescent="0.2"/>
    <row r="316" ht="12.75" x14ac:dyDescent="0.2"/>
    <row r="317" ht="12.75" x14ac:dyDescent="0.2"/>
    <row r="318" ht="12.75" x14ac:dyDescent="0.2"/>
    <row r="319" ht="12.75" x14ac:dyDescent="0.2"/>
    <row r="320" ht="12.75" x14ac:dyDescent="0.2"/>
    <row r="321" ht="12.75" x14ac:dyDescent="0.2"/>
    <row r="322" ht="12.75" x14ac:dyDescent="0.2"/>
    <row r="323" ht="12.75" x14ac:dyDescent="0.2"/>
    <row r="324" ht="12.75" x14ac:dyDescent="0.2"/>
    <row r="325" ht="12.75" x14ac:dyDescent="0.2"/>
    <row r="326" ht="12.75" x14ac:dyDescent="0.2"/>
    <row r="327" ht="12.75" x14ac:dyDescent="0.2"/>
    <row r="328" ht="12.75" x14ac:dyDescent="0.2"/>
    <row r="329" ht="12.75" x14ac:dyDescent="0.2"/>
    <row r="330" ht="12.75" x14ac:dyDescent="0.2"/>
    <row r="331" ht="12.75" x14ac:dyDescent="0.2"/>
    <row r="332" ht="12.75" x14ac:dyDescent="0.2"/>
    <row r="333" ht="12.75" x14ac:dyDescent="0.2"/>
    <row r="334" ht="12.75" x14ac:dyDescent="0.2"/>
    <row r="335" ht="12.75" x14ac:dyDescent="0.2"/>
    <row r="336" ht="12.75" x14ac:dyDescent="0.2"/>
    <row r="337" ht="12.75" x14ac:dyDescent="0.2"/>
    <row r="338" ht="12.75" x14ac:dyDescent="0.2"/>
    <row r="339" ht="12.75" x14ac:dyDescent="0.2"/>
    <row r="340" ht="12.75" x14ac:dyDescent="0.2"/>
    <row r="341" ht="12.75" x14ac:dyDescent="0.2"/>
    <row r="342" ht="12.75" x14ac:dyDescent="0.2"/>
    <row r="343" ht="12.75" x14ac:dyDescent="0.2"/>
    <row r="344" ht="12.75" x14ac:dyDescent="0.2"/>
    <row r="345" ht="12.75" x14ac:dyDescent="0.2"/>
    <row r="346" ht="12.75" x14ac:dyDescent="0.2"/>
    <row r="347" ht="12.75" x14ac:dyDescent="0.2"/>
    <row r="348" ht="12.75" x14ac:dyDescent="0.2"/>
    <row r="349" ht="12.75" x14ac:dyDescent="0.2"/>
    <row r="350" ht="12.75" x14ac:dyDescent="0.2"/>
    <row r="351" ht="12.75" x14ac:dyDescent="0.2"/>
    <row r="352" ht="12.75" x14ac:dyDescent="0.2"/>
    <row r="353" ht="12.75" x14ac:dyDescent="0.2"/>
    <row r="354" ht="12.75" x14ac:dyDescent="0.2"/>
    <row r="355" ht="12.75" x14ac:dyDescent="0.2"/>
    <row r="356" ht="12.75" x14ac:dyDescent="0.2"/>
    <row r="357" ht="12.75" x14ac:dyDescent="0.2"/>
    <row r="358" ht="12.75" x14ac:dyDescent="0.2"/>
    <row r="359" ht="12.75" x14ac:dyDescent="0.2"/>
    <row r="360" ht="12.75" x14ac:dyDescent="0.2"/>
    <row r="361" ht="12.75" x14ac:dyDescent="0.2"/>
    <row r="362" ht="12.75" x14ac:dyDescent="0.2"/>
    <row r="363" ht="12.75" x14ac:dyDescent="0.2"/>
    <row r="364" ht="12.75" x14ac:dyDescent="0.2"/>
    <row r="365" ht="12.75" x14ac:dyDescent="0.2"/>
    <row r="366" ht="12.75" x14ac:dyDescent="0.2"/>
    <row r="367" ht="12.75" x14ac:dyDescent="0.2"/>
    <row r="368" ht="12.75" x14ac:dyDescent="0.2"/>
    <row r="369" ht="12.75" x14ac:dyDescent="0.2"/>
    <row r="370" ht="12.75" x14ac:dyDescent="0.2"/>
    <row r="371" ht="12.75" x14ac:dyDescent="0.2"/>
    <row r="372" ht="12.75" x14ac:dyDescent="0.2"/>
    <row r="373" ht="12.75" x14ac:dyDescent="0.2"/>
    <row r="374" ht="12.75" x14ac:dyDescent="0.2"/>
    <row r="375" ht="12.75" x14ac:dyDescent="0.2"/>
    <row r="376" ht="12.75" x14ac:dyDescent="0.2"/>
    <row r="377" ht="12.75" x14ac:dyDescent="0.2"/>
    <row r="378" ht="12.75" x14ac:dyDescent="0.2"/>
    <row r="379" ht="12.75" x14ac:dyDescent="0.2"/>
    <row r="380" ht="12.75" x14ac:dyDescent="0.2"/>
    <row r="381" ht="12.75" x14ac:dyDescent="0.2"/>
    <row r="382" ht="12.75" x14ac:dyDescent="0.2"/>
    <row r="383" ht="12.75" x14ac:dyDescent="0.2"/>
    <row r="384" ht="12.75" x14ac:dyDescent="0.2"/>
    <row r="385" ht="12.75" x14ac:dyDescent="0.2"/>
    <row r="386" ht="12.75" x14ac:dyDescent="0.2"/>
    <row r="387" ht="12.75" x14ac:dyDescent="0.2"/>
    <row r="388" ht="12.75" x14ac:dyDescent="0.2"/>
    <row r="389" ht="12.75" x14ac:dyDescent="0.2"/>
    <row r="390" ht="12.75" x14ac:dyDescent="0.2"/>
    <row r="391" ht="12.75" x14ac:dyDescent="0.2"/>
    <row r="392" ht="12.75" x14ac:dyDescent="0.2"/>
    <row r="393" ht="12.75" x14ac:dyDescent="0.2"/>
    <row r="394" ht="12.75" x14ac:dyDescent="0.2"/>
    <row r="395" ht="12.75" x14ac:dyDescent="0.2"/>
    <row r="396" ht="12.75" x14ac:dyDescent="0.2"/>
    <row r="397" ht="12.75" x14ac:dyDescent="0.2"/>
    <row r="398" ht="12.75" x14ac:dyDescent="0.2"/>
    <row r="399" ht="12.75" x14ac:dyDescent="0.2"/>
    <row r="400" ht="12.75" x14ac:dyDescent="0.2"/>
    <row r="401" ht="12.75" x14ac:dyDescent="0.2"/>
    <row r="402" ht="12.75" x14ac:dyDescent="0.2"/>
    <row r="403" ht="12.75" x14ac:dyDescent="0.2"/>
    <row r="404" ht="12.75" x14ac:dyDescent="0.2"/>
    <row r="405" ht="12.75" x14ac:dyDescent="0.2"/>
    <row r="406" ht="12.75" x14ac:dyDescent="0.2"/>
    <row r="407" ht="12.75" x14ac:dyDescent="0.2"/>
    <row r="408" ht="12.75" x14ac:dyDescent="0.2"/>
    <row r="409" ht="12.75" x14ac:dyDescent="0.2"/>
    <row r="410" ht="12.75" x14ac:dyDescent="0.2"/>
    <row r="411" ht="12.75" x14ac:dyDescent="0.2"/>
    <row r="412" ht="12.75" x14ac:dyDescent="0.2"/>
    <row r="413" ht="12.75" x14ac:dyDescent="0.2"/>
    <row r="414" ht="12.75" x14ac:dyDescent="0.2"/>
    <row r="415" ht="12.75" x14ac:dyDescent="0.2"/>
    <row r="416" ht="12.75" x14ac:dyDescent="0.2"/>
    <row r="417" ht="12.75" x14ac:dyDescent="0.2"/>
    <row r="418" ht="12.75" x14ac:dyDescent="0.2"/>
    <row r="419" ht="12.75" x14ac:dyDescent="0.2"/>
    <row r="420" ht="12.75" x14ac:dyDescent="0.2"/>
    <row r="421" ht="12.75" x14ac:dyDescent="0.2"/>
    <row r="422" ht="12.75" x14ac:dyDescent="0.2"/>
    <row r="423" ht="12.75" x14ac:dyDescent="0.2"/>
    <row r="424" ht="12.75" x14ac:dyDescent="0.2"/>
    <row r="425" ht="12.75" x14ac:dyDescent="0.2"/>
    <row r="426" ht="12.75" x14ac:dyDescent="0.2"/>
    <row r="427" ht="12.75" x14ac:dyDescent="0.2"/>
    <row r="428" ht="12.75" x14ac:dyDescent="0.2"/>
    <row r="429" ht="12.75" x14ac:dyDescent="0.2"/>
    <row r="430" ht="12.75" x14ac:dyDescent="0.2"/>
    <row r="431" ht="12.75" x14ac:dyDescent="0.2"/>
    <row r="432" ht="12.75" x14ac:dyDescent="0.2"/>
    <row r="433" ht="12.75" x14ac:dyDescent="0.2"/>
    <row r="434" ht="12.75" x14ac:dyDescent="0.2"/>
    <row r="435" ht="12.75" x14ac:dyDescent="0.2"/>
    <row r="436" ht="12.75" x14ac:dyDescent="0.2"/>
    <row r="437" ht="12.75" x14ac:dyDescent="0.2"/>
    <row r="438" ht="12.75" x14ac:dyDescent="0.2"/>
    <row r="439" ht="12.75" x14ac:dyDescent="0.2"/>
    <row r="440" ht="12.75" x14ac:dyDescent="0.2"/>
    <row r="441" ht="12.75" x14ac:dyDescent="0.2"/>
    <row r="442" ht="12.75" x14ac:dyDescent="0.2"/>
    <row r="443" ht="12.75" x14ac:dyDescent="0.2"/>
    <row r="444" ht="12.75" x14ac:dyDescent="0.2"/>
    <row r="445" ht="12.75" x14ac:dyDescent="0.2"/>
    <row r="446" ht="12.75" x14ac:dyDescent="0.2"/>
    <row r="447" ht="12.75" x14ac:dyDescent="0.2"/>
    <row r="448" ht="12.75" x14ac:dyDescent="0.2"/>
    <row r="449" ht="12.75" x14ac:dyDescent="0.2"/>
    <row r="450" ht="12.75" x14ac:dyDescent="0.2"/>
    <row r="451" ht="12.75" x14ac:dyDescent="0.2"/>
    <row r="452" ht="12.75" x14ac:dyDescent="0.2"/>
    <row r="453" ht="12.75" x14ac:dyDescent="0.2"/>
    <row r="454" ht="12.75" x14ac:dyDescent="0.2"/>
    <row r="455" ht="12.75" x14ac:dyDescent="0.2"/>
    <row r="456" ht="12.75" x14ac:dyDescent="0.2"/>
    <row r="457" ht="12.75" x14ac:dyDescent="0.2"/>
    <row r="458" ht="12.75" x14ac:dyDescent="0.2"/>
    <row r="459" ht="12.75" x14ac:dyDescent="0.2"/>
    <row r="460" ht="12.75" x14ac:dyDescent="0.2"/>
    <row r="461" ht="12.75" x14ac:dyDescent="0.2"/>
    <row r="462" ht="12.75" x14ac:dyDescent="0.2"/>
    <row r="463" ht="12.75" x14ac:dyDescent="0.2"/>
    <row r="464" ht="12.75" x14ac:dyDescent="0.2"/>
    <row r="465" ht="12.75" x14ac:dyDescent="0.2"/>
    <row r="466" ht="12.75" x14ac:dyDescent="0.2"/>
    <row r="467" ht="12.75" x14ac:dyDescent="0.2"/>
    <row r="468" ht="12.75" x14ac:dyDescent="0.2"/>
    <row r="469" ht="12.75" x14ac:dyDescent="0.2"/>
    <row r="470" ht="12.75" x14ac:dyDescent="0.2"/>
    <row r="471" ht="12.75" x14ac:dyDescent="0.2"/>
    <row r="472" ht="12.75" x14ac:dyDescent="0.2"/>
    <row r="473" ht="12.75" x14ac:dyDescent="0.2"/>
    <row r="474" ht="12.75" x14ac:dyDescent="0.2"/>
    <row r="475" ht="12.75" x14ac:dyDescent="0.2"/>
    <row r="476" ht="12.75" x14ac:dyDescent="0.2"/>
    <row r="477" ht="12.75" x14ac:dyDescent="0.2"/>
    <row r="478" ht="12.75" x14ac:dyDescent="0.2"/>
    <row r="479" ht="12.75" x14ac:dyDescent="0.2"/>
    <row r="480" ht="12.75" x14ac:dyDescent="0.2"/>
    <row r="481" ht="12.75" x14ac:dyDescent="0.2"/>
    <row r="482" ht="12.75" x14ac:dyDescent="0.2"/>
    <row r="483" ht="12.75" x14ac:dyDescent="0.2"/>
    <row r="484" ht="12.75" x14ac:dyDescent="0.2"/>
    <row r="485" ht="12.75" x14ac:dyDescent="0.2"/>
    <row r="486" ht="12.75" x14ac:dyDescent="0.2"/>
    <row r="487" ht="12.75" x14ac:dyDescent="0.2"/>
    <row r="488" ht="12.75" x14ac:dyDescent="0.2"/>
    <row r="489" ht="12.75" x14ac:dyDescent="0.2"/>
    <row r="490" ht="12.75" x14ac:dyDescent="0.2"/>
    <row r="491" ht="12.75" x14ac:dyDescent="0.2"/>
    <row r="492" ht="12.75" x14ac:dyDescent="0.2"/>
    <row r="493" ht="12.75" x14ac:dyDescent="0.2"/>
    <row r="494" ht="12.75" x14ac:dyDescent="0.2"/>
    <row r="495" ht="12.75" x14ac:dyDescent="0.2"/>
    <row r="496" ht="12.75" x14ac:dyDescent="0.2"/>
    <row r="497" ht="12.75" x14ac:dyDescent="0.2"/>
    <row r="498" ht="12.75" x14ac:dyDescent="0.2"/>
    <row r="499" ht="12.75" x14ac:dyDescent="0.2"/>
    <row r="500" ht="12.75" x14ac:dyDescent="0.2"/>
    <row r="501" ht="12.75" x14ac:dyDescent="0.2"/>
    <row r="502" ht="12.75" x14ac:dyDescent="0.2"/>
    <row r="503" ht="12.75" x14ac:dyDescent="0.2"/>
    <row r="504" ht="12.75" x14ac:dyDescent="0.2"/>
    <row r="505" ht="12.75" x14ac:dyDescent="0.2"/>
    <row r="506" ht="12.75" x14ac:dyDescent="0.2"/>
    <row r="507" ht="12.75" x14ac:dyDescent="0.2"/>
    <row r="508" ht="12.75" x14ac:dyDescent="0.2"/>
    <row r="509" ht="12.75" x14ac:dyDescent="0.2"/>
    <row r="510" ht="12.75" x14ac:dyDescent="0.2"/>
    <row r="511" ht="12.75" x14ac:dyDescent="0.2"/>
    <row r="512" ht="12.75" x14ac:dyDescent="0.2"/>
    <row r="513" ht="12.75" x14ac:dyDescent="0.2"/>
    <row r="514" ht="12.75" x14ac:dyDescent="0.2"/>
    <row r="515" ht="12.75" x14ac:dyDescent="0.2"/>
    <row r="516" ht="12.75" x14ac:dyDescent="0.2"/>
    <row r="517" ht="12.75" x14ac:dyDescent="0.2"/>
    <row r="518" ht="12.75" x14ac:dyDescent="0.2"/>
    <row r="519" ht="12.75" x14ac:dyDescent="0.2"/>
    <row r="520" ht="12.75" x14ac:dyDescent="0.2"/>
    <row r="521" ht="12.75" x14ac:dyDescent="0.2"/>
    <row r="522" ht="12.75" x14ac:dyDescent="0.2"/>
    <row r="523" ht="12.75" x14ac:dyDescent="0.2"/>
    <row r="524" ht="12.75" x14ac:dyDescent="0.2"/>
    <row r="525" ht="12.75" x14ac:dyDescent="0.2"/>
    <row r="526" ht="12.75" x14ac:dyDescent="0.2"/>
    <row r="527" ht="12.75" x14ac:dyDescent="0.2"/>
    <row r="528" ht="12.75" x14ac:dyDescent="0.2"/>
    <row r="529" ht="12.75" x14ac:dyDescent="0.2"/>
    <row r="530" ht="12.75" x14ac:dyDescent="0.2"/>
    <row r="531" ht="12.75" x14ac:dyDescent="0.2"/>
    <row r="532" ht="12.75" x14ac:dyDescent="0.2"/>
    <row r="533" ht="12.75" x14ac:dyDescent="0.2"/>
    <row r="534" ht="12.75" x14ac:dyDescent="0.2"/>
    <row r="535" ht="12.75" x14ac:dyDescent="0.2"/>
    <row r="536" ht="12.75" x14ac:dyDescent="0.2"/>
    <row r="537" ht="12.75" x14ac:dyDescent="0.2"/>
    <row r="538" ht="12.75" x14ac:dyDescent="0.2"/>
    <row r="539" ht="12.75" x14ac:dyDescent="0.2"/>
    <row r="540" ht="12.75" x14ac:dyDescent="0.2"/>
    <row r="541" ht="12.75" x14ac:dyDescent="0.2"/>
    <row r="542" ht="12.75" x14ac:dyDescent="0.2"/>
    <row r="543" ht="12.75" x14ac:dyDescent="0.2"/>
    <row r="544" ht="12.75" x14ac:dyDescent="0.2"/>
    <row r="545" ht="12.75" x14ac:dyDescent="0.2"/>
    <row r="546" ht="12.75" x14ac:dyDescent="0.2"/>
    <row r="547" ht="12.75" x14ac:dyDescent="0.2"/>
    <row r="548" ht="12.75" x14ac:dyDescent="0.2"/>
    <row r="549" ht="12.75" x14ac:dyDescent="0.2"/>
    <row r="550" ht="12.75" x14ac:dyDescent="0.2"/>
    <row r="551" ht="12.75" x14ac:dyDescent="0.2"/>
    <row r="552" ht="12.75" x14ac:dyDescent="0.2"/>
    <row r="553" ht="12.75" x14ac:dyDescent="0.2"/>
    <row r="554" ht="12.75" x14ac:dyDescent="0.2"/>
    <row r="555" ht="12.75" x14ac:dyDescent="0.2"/>
    <row r="556" ht="12.75" x14ac:dyDescent="0.2"/>
    <row r="557" ht="12.75" x14ac:dyDescent="0.2"/>
    <row r="558" ht="12.75" x14ac:dyDescent="0.2"/>
    <row r="559" ht="12.75" x14ac:dyDescent="0.2"/>
    <row r="560" ht="12.75" x14ac:dyDescent="0.2"/>
    <row r="561" ht="12.75" x14ac:dyDescent="0.2"/>
    <row r="562" ht="12.75" x14ac:dyDescent="0.2"/>
    <row r="563" ht="12.75" x14ac:dyDescent="0.2"/>
    <row r="564" ht="12.75" x14ac:dyDescent="0.2"/>
    <row r="565" ht="12.75" x14ac:dyDescent="0.2"/>
    <row r="566" ht="12.75" x14ac:dyDescent="0.2"/>
    <row r="567" ht="12.75" x14ac:dyDescent="0.2"/>
    <row r="568" ht="12.75" x14ac:dyDescent="0.2"/>
    <row r="569" ht="12.75" x14ac:dyDescent="0.2"/>
    <row r="570" ht="12.75" x14ac:dyDescent="0.2"/>
    <row r="571" ht="12.75" x14ac:dyDescent="0.2"/>
    <row r="572" ht="12.75" x14ac:dyDescent="0.2"/>
    <row r="573" ht="12.75" x14ac:dyDescent="0.2"/>
    <row r="574" ht="12.75" x14ac:dyDescent="0.2"/>
    <row r="575" ht="12.75" x14ac:dyDescent="0.2"/>
    <row r="576" ht="12.75" x14ac:dyDescent="0.2"/>
    <row r="577" ht="12.75" x14ac:dyDescent="0.2"/>
    <row r="578" ht="12.75" x14ac:dyDescent="0.2"/>
    <row r="579" ht="12.75" x14ac:dyDescent="0.2"/>
    <row r="580" ht="12.75" x14ac:dyDescent="0.2"/>
    <row r="581" ht="12.75" x14ac:dyDescent="0.2"/>
    <row r="582" ht="12.75" x14ac:dyDescent="0.2"/>
    <row r="583" ht="12.75" x14ac:dyDescent="0.2"/>
    <row r="584" ht="12.75" x14ac:dyDescent="0.2"/>
    <row r="585" ht="12.75" x14ac:dyDescent="0.2"/>
    <row r="586" ht="12.75" x14ac:dyDescent="0.2"/>
    <row r="587" ht="12.75" x14ac:dyDescent="0.2"/>
    <row r="588" ht="12.75" x14ac:dyDescent="0.2"/>
    <row r="589" ht="12.75" x14ac:dyDescent="0.2"/>
    <row r="590" ht="12.75" x14ac:dyDescent="0.2"/>
    <row r="591" ht="12.75" x14ac:dyDescent="0.2"/>
    <row r="592" ht="12.75" x14ac:dyDescent="0.2"/>
    <row r="593" ht="12.75" x14ac:dyDescent="0.2"/>
    <row r="594" ht="12.75" x14ac:dyDescent="0.2"/>
    <row r="595" ht="12.75" x14ac:dyDescent="0.2"/>
    <row r="596" ht="12.75" x14ac:dyDescent="0.2"/>
    <row r="597" ht="12.75" x14ac:dyDescent="0.2"/>
    <row r="598" ht="12.75" x14ac:dyDescent="0.2"/>
    <row r="599" ht="12.75" x14ac:dyDescent="0.2"/>
    <row r="600" ht="12.75" x14ac:dyDescent="0.2"/>
    <row r="601" ht="12.75" x14ac:dyDescent="0.2"/>
    <row r="602" ht="12.75" x14ac:dyDescent="0.2"/>
    <row r="603" ht="12.75" x14ac:dyDescent="0.2"/>
    <row r="604" ht="12.75" x14ac:dyDescent="0.2"/>
    <row r="605" ht="12.75" x14ac:dyDescent="0.2"/>
    <row r="606" ht="12.75" x14ac:dyDescent="0.2"/>
    <row r="607" ht="12.75" x14ac:dyDescent="0.2"/>
    <row r="608" ht="12.75" x14ac:dyDescent="0.2"/>
    <row r="609" ht="12.75" x14ac:dyDescent="0.2"/>
    <row r="610" ht="12.75" x14ac:dyDescent="0.2"/>
    <row r="611" ht="12.75" x14ac:dyDescent="0.2"/>
    <row r="612" ht="12.75" x14ac:dyDescent="0.2"/>
    <row r="613" ht="12.75" x14ac:dyDescent="0.2"/>
    <row r="614" ht="12.75" x14ac:dyDescent="0.2"/>
    <row r="615" ht="12.75" x14ac:dyDescent="0.2"/>
    <row r="616" ht="12.75" x14ac:dyDescent="0.2"/>
    <row r="617" ht="12.75" x14ac:dyDescent="0.2"/>
    <row r="618" ht="12.75" x14ac:dyDescent="0.2"/>
    <row r="619" ht="12.75" x14ac:dyDescent="0.2"/>
    <row r="620" ht="12.75" x14ac:dyDescent="0.2"/>
    <row r="621" ht="12.75" x14ac:dyDescent="0.2"/>
    <row r="622" ht="12.75" x14ac:dyDescent="0.2"/>
    <row r="623" ht="12.75" x14ac:dyDescent="0.2"/>
    <row r="624" ht="12.75" x14ac:dyDescent="0.2"/>
    <row r="625" ht="12.75" x14ac:dyDescent="0.2"/>
    <row r="626" ht="12.75" x14ac:dyDescent="0.2"/>
    <row r="627" ht="12.75" x14ac:dyDescent="0.2"/>
    <row r="628" ht="12.75" x14ac:dyDescent="0.2"/>
    <row r="629" ht="12.75" x14ac:dyDescent="0.2"/>
    <row r="630" ht="12.75" x14ac:dyDescent="0.2"/>
    <row r="631" ht="12.75" x14ac:dyDescent="0.2"/>
    <row r="632" ht="12.75" x14ac:dyDescent="0.2"/>
    <row r="633" ht="12.75" x14ac:dyDescent="0.2"/>
    <row r="634" ht="12.75" x14ac:dyDescent="0.2"/>
    <row r="635" ht="12.75" x14ac:dyDescent="0.2"/>
    <row r="636" ht="12.75" x14ac:dyDescent="0.2"/>
    <row r="637" ht="12.75" x14ac:dyDescent="0.2"/>
    <row r="638" ht="12.75" x14ac:dyDescent="0.2"/>
    <row r="639" ht="12.75" x14ac:dyDescent="0.2"/>
    <row r="640" ht="12.75" x14ac:dyDescent="0.2"/>
    <row r="641" ht="12.75" x14ac:dyDescent="0.2"/>
    <row r="642" ht="12.75" x14ac:dyDescent="0.2"/>
    <row r="643" ht="12.75" x14ac:dyDescent="0.2"/>
    <row r="644" ht="12.75" x14ac:dyDescent="0.2"/>
    <row r="645" ht="12.75" x14ac:dyDescent="0.2"/>
    <row r="646" ht="12.75" x14ac:dyDescent="0.2"/>
    <row r="647" ht="12.75" x14ac:dyDescent="0.2"/>
    <row r="648" ht="12.75" x14ac:dyDescent="0.2"/>
    <row r="649" ht="12.75" x14ac:dyDescent="0.2"/>
    <row r="650" ht="12.75" x14ac:dyDescent="0.2"/>
    <row r="651" ht="12.75" x14ac:dyDescent="0.2"/>
    <row r="652" ht="12.75" x14ac:dyDescent="0.2"/>
    <row r="653" ht="12.75" x14ac:dyDescent="0.2"/>
    <row r="654" ht="12.75" x14ac:dyDescent="0.2"/>
    <row r="655" ht="12.75" x14ac:dyDescent="0.2"/>
    <row r="656" ht="12.75" x14ac:dyDescent="0.2"/>
    <row r="657" ht="12.75" x14ac:dyDescent="0.2"/>
    <row r="658" ht="12.75" x14ac:dyDescent="0.2"/>
    <row r="659" ht="12.75" x14ac:dyDescent="0.2"/>
    <row r="660" ht="12.75" x14ac:dyDescent="0.2"/>
    <row r="661" ht="12.75" x14ac:dyDescent="0.2"/>
    <row r="662" ht="12.75" x14ac:dyDescent="0.2"/>
    <row r="663" ht="12.75" x14ac:dyDescent="0.2"/>
    <row r="664" ht="12.75" x14ac:dyDescent="0.2"/>
    <row r="665" ht="12.75" x14ac:dyDescent="0.2"/>
    <row r="666" ht="12.75" x14ac:dyDescent="0.2"/>
    <row r="667" ht="12.75" x14ac:dyDescent="0.2"/>
    <row r="668" ht="12.75" x14ac:dyDescent="0.2"/>
    <row r="669" ht="12.75" x14ac:dyDescent="0.2"/>
    <row r="670" ht="12.75" x14ac:dyDescent="0.2"/>
    <row r="671" ht="12.75" x14ac:dyDescent="0.2"/>
    <row r="672" ht="12.75" x14ac:dyDescent="0.2"/>
    <row r="673" ht="12.75" x14ac:dyDescent="0.2"/>
    <row r="674" ht="12.75" x14ac:dyDescent="0.2"/>
    <row r="675" ht="12.75" x14ac:dyDescent="0.2"/>
    <row r="676" ht="12.75" x14ac:dyDescent="0.2"/>
    <row r="677" ht="12.75" x14ac:dyDescent="0.2"/>
    <row r="678" ht="12.75" x14ac:dyDescent="0.2"/>
    <row r="679" ht="12.75" x14ac:dyDescent="0.2"/>
    <row r="680" ht="12.75" x14ac:dyDescent="0.2"/>
    <row r="681" ht="12.75" x14ac:dyDescent="0.2"/>
    <row r="682" ht="12.75" x14ac:dyDescent="0.2"/>
    <row r="683" ht="12.75" x14ac:dyDescent="0.2"/>
    <row r="684" ht="12.75" x14ac:dyDescent="0.2"/>
    <row r="685" ht="12.75" x14ac:dyDescent="0.2"/>
    <row r="686" ht="12.75" x14ac:dyDescent="0.2"/>
    <row r="687" ht="12.75" x14ac:dyDescent="0.2"/>
    <row r="688" ht="12.75" x14ac:dyDescent="0.2"/>
    <row r="689" ht="12.75" x14ac:dyDescent="0.2"/>
    <row r="690" ht="12.75" x14ac:dyDescent="0.2"/>
    <row r="691" ht="12.75" x14ac:dyDescent="0.2"/>
    <row r="692" ht="12.75" x14ac:dyDescent="0.2"/>
    <row r="693" ht="12.75" x14ac:dyDescent="0.2"/>
    <row r="694" ht="12.75" x14ac:dyDescent="0.2"/>
    <row r="695" ht="12.75" x14ac:dyDescent="0.2"/>
    <row r="696" ht="12.75" x14ac:dyDescent="0.2"/>
    <row r="697" ht="12.75" x14ac:dyDescent="0.2"/>
    <row r="698" ht="12.75" x14ac:dyDescent="0.2"/>
    <row r="699" ht="12.75" x14ac:dyDescent="0.2"/>
    <row r="700" ht="12.75" x14ac:dyDescent="0.2"/>
    <row r="701" ht="12.75" x14ac:dyDescent="0.2"/>
    <row r="702" ht="12.75" x14ac:dyDescent="0.2"/>
    <row r="703" ht="12.75" x14ac:dyDescent="0.2"/>
    <row r="704" ht="12.75" x14ac:dyDescent="0.2"/>
    <row r="705" ht="12.75" x14ac:dyDescent="0.2"/>
    <row r="706" ht="12.75" x14ac:dyDescent="0.2"/>
    <row r="707" ht="12.75" x14ac:dyDescent="0.2"/>
    <row r="708" ht="12.75" x14ac:dyDescent="0.2"/>
    <row r="709" ht="12.75" x14ac:dyDescent="0.2"/>
    <row r="710" ht="12.75" x14ac:dyDescent="0.2"/>
    <row r="711" ht="12.75" x14ac:dyDescent="0.2"/>
    <row r="712" ht="12.75" x14ac:dyDescent="0.2"/>
    <row r="713" ht="12.75" x14ac:dyDescent="0.2"/>
    <row r="714" ht="12.75" x14ac:dyDescent="0.2"/>
    <row r="715" ht="12.75" x14ac:dyDescent="0.2"/>
    <row r="716" ht="12.75" x14ac:dyDescent="0.2"/>
    <row r="717" ht="12.75" x14ac:dyDescent="0.2"/>
    <row r="718" ht="12.75" x14ac:dyDescent="0.2"/>
    <row r="719" ht="12.75" x14ac:dyDescent="0.2"/>
    <row r="720" ht="12.75" x14ac:dyDescent="0.2"/>
    <row r="721" ht="12.75" x14ac:dyDescent="0.2"/>
    <row r="722" ht="12.75" x14ac:dyDescent="0.2"/>
    <row r="723" ht="12.75" x14ac:dyDescent="0.2"/>
    <row r="724" ht="12.75" x14ac:dyDescent="0.2"/>
    <row r="725" ht="12.75" x14ac:dyDescent="0.2"/>
    <row r="726" ht="12.75" x14ac:dyDescent="0.2"/>
    <row r="727" ht="12.75" x14ac:dyDescent="0.2"/>
    <row r="728" ht="12.75" x14ac:dyDescent="0.2"/>
    <row r="729" ht="12.75" x14ac:dyDescent="0.2"/>
    <row r="730" ht="12.75" x14ac:dyDescent="0.2"/>
    <row r="731" ht="12.75" x14ac:dyDescent="0.2"/>
    <row r="732" ht="12.75" x14ac:dyDescent="0.2"/>
    <row r="733" ht="12.75" x14ac:dyDescent="0.2"/>
    <row r="734" ht="12.75" x14ac:dyDescent="0.2"/>
    <row r="735" ht="12.75" x14ac:dyDescent="0.2"/>
    <row r="736" ht="12.75" x14ac:dyDescent="0.2"/>
    <row r="737" ht="12.75" x14ac:dyDescent="0.2"/>
    <row r="738" ht="12.75" x14ac:dyDescent="0.2"/>
    <row r="739" ht="12.75" x14ac:dyDescent="0.2"/>
    <row r="740" ht="12.75" x14ac:dyDescent="0.2"/>
    <row r="741" ht="12.75" x14ac:dyDescent="0.2"/>
    <row r="742" ht="12.75" x14ac:dyDescent="0.2"/>
    <row r="743" ht="12.75" x14ac:dyDescent="0.2"/>
    <row r="744" ht="12.75" x14ac:dyDescent="0.2"/>
    <row r="745" ht="12.75" x14ac:dyDescent="0.2"/>
    <row r="746" ht="12.75" x14ac:dyDescent="0.2"/>
    <row r="747" ht="12.75" x14ac:dyDescent="0.2"/>
    <row r="748" ht="12.75" x14ac:dyDescent="0.2"/>
    <row r="749" ht="12.75" x14ac:dyDescent="0.2"/>
    <row r="750" ht="12.75" x14ac:dyDescent="0.2"/>
    <row r="751" ht="12.75" x14ac:dyDescent="0.2"/>
    <row r="752" ht="12.75" x14ac:dyDescent="0.2"/>
    <row r="753" ht="12.75" x14ac:dyDescent="0.2"/>
    <row r="754" ht="12.75" x14ac:dyDescent="0.2"/>
    <row r="755" ht="12.75" x14ac:dyDescent="0.2"/>
    <row r="756" ht="12.75" x14ac:dyDescent="0.2"/>
    <row r="757" ht="12.75" x14ac:dyDescent="0.2"/>
    <row r="758" ht="12.75" x14ac:dyDescent="0.2"/>
    <row r="759" ht="12.75" x14ac:dyDescent="0.2"/>
    <row r="760" ht="12.75" x14ac:dyDescent="0.2"/>
    <row r="761" ht="12.75" x14ac:dyDescent="0.2"/>
    <row r="762" ht="12.75" x14ac:dyDescent="0.2"/>
    <row r="763" ht="12.75" x14ac:dyDescent="0.2"/>
    <row r="764" ht="12.75" x14ac:dyDescent="0.2"/>
    <row r="765" ht="12.75" x14ac:dyDescent="0.2"/>
    <row r="766" ht="12.75" x14ac:dyDescent="0.2"/>
    <row r="767" ht="12.75" x14ac:dyDescent="0.2"/>
    <row r="768" ht="12.75" x14ac:dyDescent="0.2"/>
    <row r="769" ht="12.75" x14ac:dyDescent="0.2"/>
    <row r="770" ht="12.75" x14ac:dyDescent="0.2"/>
    <row r="771" ht="12.75" x14ac:dyDescent="0.2"/>
    <row r="772" ht="12.75" x14ac:dyDescent="0.2"/>
    <row r="773" ht="12.75" x14ac:dyDescent="0.2"/>
    <row r="774" ht="12.75" x14ac:dyDescent="0.2"/>
    <row r="775" ht="12.75" x14ac:dyDescent="0.2"/>
    <row r="776" ht="12.75" x14ac:dyDescent="0.2"/>
    <row r="777" ht="12.75" x14ac:dyDescent="0.2"/>
    <row r="778" ht="12.75" x14ac:dyDescent="0.2"/>
    <row r="779" ht="12.75" x14ac:dyDescent="0.2"/>
    <row r="780" ht="12.75" x14ac:dyDescent="0.2"/>
    <row r="781" ht="12.75" x14ac:dyDescent="0.2"/>
    <row r="782" ht="12.75" x14ac:dyDescent="0.2"/>
    <row r="783" ht="12.75" x14ac:dyDescent="0.2"/>
    <row r="784" ht="12.75" x14ac:dyDescent="0.2"/>
    <row r="785" ht="12.75" x14ac:dyDescent="0.2"/>
    <row r="786" ht="12.75" x14ac:dyDescent="0.2"/>
    <row r="787" ht="12.75" x14ac:dyDescent="0.2"/>
    <row r="788" ht="12.75" x14ac:dyDescent="0.2"/>
    <row r="789" ht="12.75" x14ac:dyDescent="0.2"/>
    <row r="790" ht="12.75" x14ac:dyDescent="0.2"/>
    <row r="791" ht="12.75" x14ac:dyDescent="0.2"/>
    <row r="792" ht="12.75" x14ac:dyDescent="0.2"/>
    <row r="793" ht="12.75" x14ac:dyDescent="0.2"/>
    <row r="794" ht="12.75" x14ac:dyDescent="0.2"/>
    <row r="795" ht="12.75" x14ac:dyDescent="0.2"/>
    <row r="796" ht="12.75" x14ac:dyDescent="0.2"/>
    <row r="797" ht="12.75" x14ac:dyDescent="0.2"/>
    <row r="798" ht="12.75" x14ac:dyDescent="0.2"/>
    <row r="799" ht="12.75" x14ac:dyDescent="0.2"/>
    <row r="800" ht="12.75" x14ac:dyDescent="0.2"/>
    <row r="801" ht="12.75" x14ac:dyDescent="0.2"/>
    <row r="802" ht="12.75" x14ac:dyDescent="0.2"/>
    <row r="803" ht="12.75" x14ac:dyDescent="0.2"/>
    <row r="804" ht="12.75" x14ac:dyDescent="0.2"/>
    <row r="805" ht="12.75" x14ac:dyDescent="0.2"/>
    <row r="806" ht="12.75" x14ac:dyDescent="0.2"/>
    <row r="807" ht="12.75" x14ac:dyDescent="0.2"/>
    <row r="808" ht="12.75" x14ac:dyDescent="0.2"/>
    <row r="809" ht="12.75" x14ac:dyDescent="0.2"/>
    <row r="810" ht="12.75" x14ac:dyDescent="0.2"/>
    <row r="811" ht="12.75" x14ac:dyDescent="0.2"/>
    <row r="812" ht="12.75" x14ac:dyDescent="0.2"/>
    <row r="813" ht="12.75" x14ac:dyDescent="0.2"/>
    <row r="814" ht="12.75" x14ac:dyDescent="0.2"/>
    <row r="815" ht="12.75" x14ac:dyDescent="0.2"/>
    <row r="816" ht="12.75" x14ac:dyDescent="0.2"/>
    <row r="817" ht="12.75" x14ac:dyDescent="0.2"/>
    <row r="818" ht="12.75" x14ac:dyDescent="0.2"/>
    <row r="819" ht="12.75" x14ac:dyDescent="0.2"/>
    <row r="820" ht="12.75" x14ac:dyDescent="0.2"/>
    <row r="821" ht="12.75" x14ac:dyDescent="0.2"/>
    <row r="822" ht="12.75" x14ac:dyDescent="0.2"/>
    <row r="823" ht="12.75" x14ac:dyDescent="0.2"/>
    <row r="824" ht="12.75" x14ac:dyDescent="0.2"/>
    <row r="825" ht="12.75" x14ac:dyDescent="0.2"/>
    <row r="826" ht="12.75" x14ac:dyDescent="0.2"/>
    <row r="827" ht="12.75" x14ac:dyDescent="0.2"/>
    <row r="828" ht="12.75" x14ac:dyDescent="0.2"/>
    <row r="829" ht="12.75" x14ac:dyDescent="0.2"/>
    <row r="830" ht="12.75" x14ac:dyDescent="0.2"/>
    <row r="831" ht="12.75" x14ac:dyDescent="0.2"/>
    <row r="832" ht="12.75" x14ac:dyDescent="0.2"/>
    <row r="833" ht="12.75" x14ac:dyDescent="0.2"/>
    <row r="834" ht="12.75" x14ac:dyDescent="0.2"/>
    <row r="835" ht="12.75" x14ac:dyDescent="0.2"/>
    <row r="836" ht="12.75" x14ac:dyDescent="0.2"/>
    <row r="837" ht="12.75" x14ac:dyDescent="0.2"/>
    <row r="838" ht="12.75" x14ac:dyDescent="0.2"/>
    <row r="839" ht="12.75" x14ac:dyDescent="0.2"/>
    <row r="840" ht="12.75" x14ac:dyDescent="0.2"/>
    <row r="841" ht="12.75" x14ac:dyDescent="0.2"/>
    <row r="842" ht="12.75" x14ac:dyDescent="0.2"/>
    <row r="843" ht="12.75" x14ac:dyDescent="0.2"/>
    <row r="844" ht="12.75" x14ac:dyDescent="0.2"/>
    <row r="845" ht="12.75" x14ac:dyDescent="0.2"/>
    <row r="846" ht="12.75" x14ac:dyDescent="0.2"/>
    <row r="847" ht="12.75" x14ac:dyDescent="0.2"/>
    <row r="848" ht="12.75" x14ac:dyDescent="0.2"/>
    <row r="849" ht="12.75" x14ac:dyDescent="0.2"/>
    <row r="850" ht="12.75" x14ac:dyDescent="0.2"/>
    <row r="851" ht="12.75" x14ac:dyDescent="0.2"/>
    <row r="852" ht="12.75" x14ac:dyDescent="0.2"/>
    <row r="853" ht="12.75" x14ac:dyDescent="0.2"/>
    <row r="854" ht="12.75" x14ac:dyDescent="0.2"/>
    <row r="855" ht="12.75" x14ac:dyDescent="0.2"/>
    <row r="856" ht="12.75" x14ac:dyDescent="0.2"/>
    <row r="857" ht="12.75" x14ac:dyDescent="0.2"/>
    <row r="858" ht="12.75" x14ac:dyDescent="0.2"/>
    <row r="859" ht="12.75" x14ac:dyDescent="0.2"/>
    <row r="860" ht="12.75" x14ac:dyDescent="0.2"/>
    <row r="861" ht="12.75" x14ac:dyDescent="0.2"/>
    <row r="862" ht="12.75" x14ac:dyDescent="0.2"/>
    <row r="863" ht="12.75" x14ac:dyDescent="0.2"/>
    <row r="864" ht="12.75" x14ac:dyDescent="0.2"/>
    <row r="865" ht="12.75" x14ac:dyDescent="0.2"/>
    <row r="866" ht="12.75" x14ac:dyDescent="0.2"/>
    <row r="867" ht="12.75" x14ac:dyDescent="0.2"/>
    <row r="868" ht="12.75" x14ac:dyDescent="0.2"/>
    <row r="869" ht="12.75" x14ac:dyDescent="0.2"/>
    <row r="870" ht="12.75" x14ac:dyDescent="0.2"/>
    <row r="871" ht="12.75" x14ac:dyDescent="0.2"/>
    <row r="872" ht="12.75" x14ac:dyDescent="0.2"/>
    <row r="873" ht="12.75" x14ac:dyDescent="0.2"/>
    <row r="874" ht="12.75" x14ac:dyDescent="0.2"/>
    <row r="875" ht="12.75" x14ac:dyDescent="0.2"/>
    <row r="876" ht="12.75" x14ac:dyDescent="0.2"/>
    <row r="877" ht="12.75" x14ac:dyDescent="0.2"/>
    <row r="878" ht="12.75" x14ac:dyDescent="0.2"/>
    <row r="879" ht="12.75" x14ac:dyDescent="0.2"/>
    <row r="880" ht="12.75" x14ac:dyDescent="0.2"/>
    <row r="881" ht="12.75" x14ac:dyDescent="0.2"/>
    <row r="882" ht="12.75" x14ac:dyDescent="0.2"/>
    <row r="883" ht="12.75" x14ac:dyDescent="0.2"/>
    <row r="884" ht="12.75" x14ac:dyDescent="0.2"/>
    <row r="885" ht="12.75" x14ac:dyDescent="0.2"/>
    <row r="886" ht="12.75" x14ac:dyDescent="0.2"/>
    <row r="887" ht="12.75" x14ac:dyDescent="0.2"/>
    <row r="888" ht="12.75" x14ac:dyDescent="0.2"/>
    <row r="889" ht="12.75" x14ac:dyDescent="0.2"/>
    <row r="890" ht="12.75" x14ac:dyDescent="0.2"/>
    <row r="891" ht="12.75" x14ac:dyDescent="0.2"/>
    <row r="892" ht="12.75" x14ac:dyDescent="0.2"/>
    <row r="893" ht="12.75" x14ac:dyDescent="0.2"/>
    <row r="894" ht="12.75" x14ac:dyDescent="0.2"/>
    <row r="895" ht="12.75" x14ac:dyDescent="0.2"/>
    <row r="896" ht="12.75" x14ac:dyDescent="0.2"/>
    <row r="897" ht="12.75" x14ac:dyDescent="0.2"/>
    <row r="898" ht="12.75" x14ac:dyDescent="0.2"/>
    <row r="899" ht="12.75" x14ac:dyDescent="0.2"/>
    <row r="900" ht="12.75" x14ac:dyDescent="0.2"/>
    <row r="901" ht="12.75" x14ac:dyDescent="0.2"/>
    <row r="902" ht="12.75" x14ac:dyDescent="0.2"/>
    <row r="903" ht="12.75" x14ac:dyDescent="0.2"/>
    <row r="904" ht="12.75" x14ac:dyDescent="0.2"/>
    <row r="905" ht="12.75" x14ac:dyDescent="0.2"/>
    <row r="906" ht="12.75" x14ac:dyDescent="0.2"/>
    <row r="907" ht="12.75" x14ac:dyDescent="0.2"/>
    <row r="908" ht="12.75" x14ac:dyDescent="0.2"/>
    <row r="909" ht="12.75" x14ac:dyDescent="0.2"/>
    <row r="910" ht="12.75" x14ac:dyDescent="0.2"/>
    <row r="911" ht="12.75" x14ac:dyDescent="0.2"/>
    <row r="912" ht="12.75" x14ac:dyDescent="0.2"/>
    <row r="913" ht="12.75" x14ac:dyDescent="0.2"/>
    <row r="914" ht="12.75" x14ac:dyDescent="0.2"/>
    <row r="915" ht="12.75" x14ac:dyDescent="0.2"/>
    <row r="916" ht="12.75" x14ac:dyDescent="0.2"/>
    <row r="917" ht="12.75" x14ac:dyDescent="0.2"/>
    <row r="918" ht="12.75" x14ac:dyDescent="0.2"/>
    <row r="919" ht="12.75" x14ac:dyDescent="0.2"/>
    <row r="920" ht="12.75" x14ac:dyDescent="0.2"/>
    <row r="921" ht="12.75" x14ac:dyDescent="0.2"/>
    <row r="922" ht="12.75" x14ac:dyDescent="0.2"/>
    <row r="923" ht="12.75" x14ac:dyDescent="0.2"/>
    <row r="924" ht="12.75" x14ac:dyDescent="0.2"/>
    <row r="925" ht="12.75" x14ac:dyDescent="0.2"/>
    <row r="926" ht="12.75" x14ac:dyDescent="0.2"/>
    <row r="927" ht="12.75" x14ac:dyDescent="0.2"/>
    <row r="928" ht="12.75" x14ac:dyDescent="0.2"/>
    <row r="929" ht="12.75" x14ac:dyDescent="0.2"/>
    <row r="930" ht="12.75" x14ac:dyDescent="0.2"/>
    <row r="931" ht="12.75" x14ac:dyDescent="0.2"/>
    <row r="932" ht="12.75" x14ac:dyDescent="0.2"/>
    <row r="933" ht="12.75" x14ac:dyDescent="0.2"/>
    <row r="934" ht="12.75" x14ac:dyDescent="0.2"/>
    <row r="935" ht="12.75" x14ac:dyDescent="0.2"/>
    <row r="936" ht="12.75" x14ac:dyDescent="0.2"/>
    <row r="937" ht="12.75" x14ac:dyDescent="0.2"/>
    <row r="938" ht="12.75" x14ac:dyDescent="0.2"/>
    <row r="939" ht="12.75" x14ac:dyDescent="0.2"/>
    <row r="940" ht="12.75" x14ac:dyDescent="0.2"/>
    <row r="941" ht="12.75" x14ac:dyDescent="0.2"/>
    <row r="942" ht="12.75" x14ac:dyDescent="0.2"/>
    <row r="943" ht="12.75" x14ac:dyDescent="0.2"/>
    <row r="944" ht="12.75" x14ac:dyDescent="0.2"/>
    <row r="945" ht="12.75" x14ac:dyDescent="0.2"/>
    <row r="946" ht="12.75" x14ac:dyDescent="0.2"/>
    <row r="947" ht="12.75" x14ac:dyDescent="0.2"/>
    <row r="948" ht="12.75" x14ac:dyDescent="0.2"/>
    <row r="949" ht="12.75" x14ac:dyDescent="0.2"/>
    <row r="950" ht="12.75" x14ac:dyDescent="0.2"/>
    <row r="951" ht="12.75" x14ac:dyDescent="0.2"/>
    <row r="952" ht="12.75" x14ac:dyDescent="0.2"/>
    <row r="953" ht="12.75" x14ac:dyDescent="0.2"/>
    <row r="954" ht="12.75" x14ac:dyDescent="0.2"/>
    <row r="955" ht="12.75" x14ac:dyDescent="0.2"/>
    <row r="956" ht="12.75" x14ac:dyDescent="0.2"/>
    <row r="957" ht="12.75" x14ac:dyDescent="0.2"/>
    <row r="958" ht="12.75" x14ac:dyDescent="0.2"/>
    <row r="959" ht="12.75" x14ac:dyDescent="0.2"/>
    <row r="960" ht="12.75" x14ac:dyDescent="0.2"/>
    <row r="961" ht="12.75" x14ac:dyDescent="0.2"/>
    <row r="962" ht="12.75" x14ac:dyDescent="0.2"/>
    <row r="963" ht="12.75" x14ac:dyDescent="0.2"/>
    <row r="964" ht="12.75" x14ac:dyDescent="0.2"/>
    <row r="965" ht="12.75" x14ac:dyDescent="0.2"/>
    <row r="966" ht="12.75" x14ac:dyDescent="0.2"/>
    <row r="967" ht="12.75" x14ac:dyDescent="0.2"/>
    <row r="968" ht="12.75" x14ac:dyDescent="0.2"/>
    <row r="969" ht="12.75" x14ac:dyDescent="0.2"/>
    <row r="970" ht="12.75" x14ac:dyDescent="0.2"/>
    <row r="971" ht="12.75" x14ac:dyDescent="0.2"/>
    <row r="972" ht="12.75" x14ac:dyDescent="0.2"/>
    <row r="973" ht="12.75" x14ac:dyDescent="0.2"/>
    <row r="974" ht="12.75" x14ac:dyDescent="0.2"/>
    <row r="975" ht="12.75" x14ac:dyDescent="0.2"/>
    <row r="976" ht="12.75" x14ac:dyDescent="0.2"/>
    <row r="977" ht="12.75" x14ac:dyDescent="0.2"/>
    <row r="978" ht="12.75" x14ac:dyDescent="0.2"/>
    <row r="979" ht="12.75" x14ac:dyDescent="0.2"/>
    <row r="980" ht="12.75" x14ac:dyDescent="0.2"/>
    <row r="981" ht="12.75" x14ac:dyDescent="0.2"/>
    <row r="982" ht="12.75" x14ac:dyDescent="0.2"/>
    <row r="983" ht="12.75" x14ac:dyDescent="0.2"/>
    <row r="984" ht="12.75" x14ac:dyDescent="0.2"/>
    <row r="985" ht="12.75" x14ac:dyDescent="0.2"/>
    <row r="986" ht="12.75" x14ac:dyDescent="0.2"/>
    <row r="987" ht="12.75" x14ac:dyDescent="0.2"/>
    <row r="988" ht="12.75" x14ac:dyDescent="0.2"/>
    <row r="989" ht="12.75" x14ac:dyDescent="0.2"/>
    <row r="990" ht="12.75" x14ac:dyDescent="0.2"/>
    <row r="991" ht="12.75" x14ac:dyDescent="0.2"/>
    <row r="992" ht="12.75" x14ac:dyDescent="0.2"/>
    <row r="993" ht="12.75" x14ac:dyDescent="0.2"/>
    <row r="994" ht="12.75" x14ac:dyDescent="0.2"/>
    <row r="995" ht="12.75" x14ac:dyDescent="0.2"/>
    <row r="996" ht="12.75" x14ac:dyDescent="0.2"/>
    <row r="997" ht="12.75" x14ac:dyDescent="0.2"/>
    <row r="998" ht="12.75" x14ac:dyDescent="0.2"/>
    <row r="999" ht="12.75" x14ac:dyDescent="0.2"/>
    <row r="1000" ht="12.75" x14ac:dyDescent="0.2"/>
  </sheetData>
  <mergeCells count="145">
    <mergeCell ref="B102:E102"/>
    <mergeCell ref="A103:E103"/>
    <mergeCell ref="A105:F105"/>
    <mergeCell ref="B106:E106"/>
    <mergeCell ref="B107:E107"/>
    <mergeCell ref="B108:E108"/>
    <mergeCell ref="A72:F72"/>
    <mergeCell ref="B73:E73"/>
    <mergeCell ref="B74:E74"/>
    <mergeCell ref="B75:E75"/>
    <mergeCell ref="B76:E76"/>
    <mergeCell ref="B77:E77"/>
    <mergeCell ref="B78:E78"/>
    <mergeCell ref="B85:E85"/>
    <mergeCell ref="B86:E86"/>
    <mergeCell ref="B52:C52"/>
    <mergeCell ref="D52:E52"/>
    <mergeCell ref="A53:C53"/>
    <mergeCell ref="D53:E53"/>
    <mergeCell ref="A54:F54"/>
    <mergeCell ref="B56:E56"/>
    <mergeCell ref="B57:E57"/>
    <mergeCell ref="A61:E61"/>
    <mergeCell ref="A62:F62"/>
    <mergeCell ref="A1:F1"/>
    <mergeCell ref="A3:F3"/>
    <mergeCell ref="B29:E29"/>
    <mergeCell ref="B30:E30"/>
    <mergeCell ref="B31:E31"/>
    <mergeCell ref="B32:E32"/>
    <mergeCell ref="B33:E33"/>
    <mergeCell ref="B34:E34"/>
    <mergeCell ref="B35:E35"/>
    <mergeCell ref="A9:F9"/>
    <mergeCell ref="B10:E10"/>
    <mergeCell ref="B11:E11"/>
    <mergeCell ref="B12:E12"/>
    <mergeCell ref="B13:E13"/>
    <mergeCell ref="A4:F4"/>
    <mergeCell ref="A5:F5"/>
    <mergeCell ref="A6:E6"/>
    <mergeCell ref="A7:E7"/>
    <mergeCell ref="A8:F8"/>
    <mergeCell ref="A18:E18"/>
    <mergeCell ref="A19:F19"/>
    <mergeCell ref="B20:E20"/>
    <mergeCell ref="B21:E21"/>
    <mergeCell ref="B22:E22"/>
    <mergeCell ref="A14:F14"/>
    <mergeCell ref="A15:F15"/>
    <mergeCell ref="A16:B16"/>
    <mergeCell ref="C16:E16"/>
    <mergeCell ref="A17:B17"/>
    <mergeCell ref="C17:E17"/>
    <mergeCell ref="B41:E41"/>
    <mergeCell ref="A42:E42"/>
    <mergeCell ref="B44:C44"/>
    <mergeCell ref="D44:E44"/>
    <mergeCell ref="B45:C45"/>
    <mergeCell ref="D45:E45"/>
    <mergeCell ref="B23:E23"/>
    <mergeCell ref="B24:E24"/>
    <mergeCell ref="A25:F26"/>
    <mergeCell ref="A27:F27"/>
    <mergeCell ref="B28:E28"/>
    <mergeCell ref="A36:E36"/>
    <mergeCell ref="A38:F38"/>
    <mergeCell ref="B39:E39"/>
    <mergeCell ref="B40:E40"/>
    <mergeCell ref="B49:C49"/>
    <mergeCell ref="D49:E49"/>
    <mergeCell ref="B50:C50"/>
    <mergeCell ref="D50:E50"/>
    <mergeCell ref="B51:C51"/>
    <mergeCell ref="D51:E51"/>
    <mergeCell ref="B46:C46"/>
    <mergeCell ref="D46:E46"/>
    <mergeCell ref="B47:C47"/>
    <mergeCell ref="D47:E47"/>
    <mergeCell ref="B48:C48"/>
    <mergeCell ref="D48:E48"/>
    <mergeCell ref="B66:E66"/>
    <mergeCell ref="B67:E67"/>
    <mergeCell ref="B68:E68"/>
    <mergeCell ref="B69:E69"/>
    <mergeCell ref="A70:E70"/>
    <mergeCell ref="G57:I57"/>
    <mergeCell ref="B58:E58"/>
    <mergeCell ref="G58:I58"/>
    <mergeCell ref="B59:E59"/>
    <mergeCell ref="B60:E60"/>
    <mergeCell ref="G60:I60"/>
    <mergeCell ref="A65:F65"/>
    <mergeCell ref="A97:E97"/>
    <mergeCell ref="A98:F98"/>
    <mergeCell ref="A99:F99"/>
    <mergeCell ref="B100:E100"/>
    <mergeCell ref="B101:E101"/>
    <mergeCell ref="B79:E79"/>
    <mergeCell ref="A80:E80"/>
    <mergeCell ref="A82:F82"/>
    <mergeCell ref="A83:F83"/>
    <mergeCell ref="A84:F84"/>
    <mergeCell ref="B87:E87"/>
    <mergeCell ref="B88:E88"/>
    <mergeCell ref="B89:E89"/>
    <mergeCell ref="B90:E90"/>
    <mergeCell ref="B91:E91"/>
    <mergeCell ref="A92:E92"/>
    <mergeCell ref="A94:F94"/>
    <mergeCell ref="B95:E95"/>
    <mergeCell ref="B96:E96"/>
    <mergeCell ref="B115:C115"/>
    <mergeCell ref="D115:E115"/>
    <mergeCell ref="B116:C116"/>
    <mergeCell ref="D116:E116"/>
    <mergeCell ref="B117:C117"/>
    <mergeCell ref="D117:E117"/>
    <mergeCell ref="B109:E109"/>
    <mergeCell ref="B110:E110"/>
    <mergeCell ref="A111:E111"/>
    <mergeCell ref="A113:F113"/>
    <mergeCell ref="B114:C114"/>
    <mergeCell ref="D114:E114"/>
    <mergeCell ref="A121:C121"/>
    <mergeCell ref="D121:E121"/>
    <mergeCell ref="A125:F125"/>
    <mergeCell ref="A126:E126"/>
    <mergeCell ref="B127:E127"/>
    <mergeCell ref="B118:C118"/>
    <mergeCell ref="D118:E118"/>
    <mergeCell ref="B119:C119"/>
    <mergeCell ref="D119:E119"/>
    <mergeCell ref="B120:C120"/>
    <mergeCell ref="D120:E120"/>
    <mergeCell ref="A124:E124"/>
    <mergeCell ref="B133:E133"/>
    <mergeCell ref="A134:E134"/>
    <mergeCell ref="A135:E135"/>
    <mergeCell ref="A136:E136"/>
    <mergeCell ref="B128:E128"/>
    <mergeCell ref="B129:E129"/>
    <mergeCell ref="B130:E130"/>
    <mergeCell ref="B131:E131"/>
    <mergeCell ref="A132:E132"/>
  </mergeCells>
  <pageMargins left="0.511811024" right="0.511811024" top="0.78740157499999996" bottom="0.78740157499999996" header="0" footer="0"/>
  <pageSetup paperSize="9" fitToHeight="0"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D1000"/>
  <sheetViews>
    <sheetView topLeftCell="A13" zoomScaleNormal="100" workbookViewId="0">
      <selection activeCell="H50" sqref="H50"/>
    </sheetView>
  </sheetViews>
  <sheetFormatPr defaultRowHeight="15" customHeight="1" x14ac:dyDescent="0.2"/>
  <cols>
    <col min="1" max="1" width="4" style="186" bestFit="1" customWidth="1"/>
    <col min="2" max="2" width="38.83203125" style="194" customWidth="1"/>
    <col min="3" max="3" width="12.83203125" style="186" customWidth="1"/>
    <col min="4" max="4" width="10.1640625" style="186" customWidth="1"/>
    <col min="5" max="5" width="16.5" style="186" customWidth="1"/>
    <col min="6" max="6" width="25.5" style="188" customWidth="1"/>
    <col min="7" max="9" width="26.83203125" style="186" customWidth="1"/>
    <col min="10" max="1017" width="11.6640625" style="186" customWidth="1"/>
    <col min="1018" max="1022" width="11.6640625" style="187" customWidth="1"/>
    <col min="1023" max="16384" width="9.33203125" style="187"/>
  </cols>
  <sheetData>
    <row r="1" spans="1:6" ht="14.25" x14ac:dyDescent="0.2">
      <c r="A1" s="329" t="s">
        <v>136</v>
      </c>
      <c r="B1" s="329"/>
      <c r="C1" s="329"/>
      <c r="D1" s="329"/>
      <c r="E1" s="329"/>
      <c r="F1" s="329"/>
    </row>
    <row r="2" spans="1:6" ht="14.25" x14ac:dyDescent="0.2">
      <c r="A2" s="231" t="s">
        <v>206</v>
      </c>
      <c r="B2" s="230"/>
      <c r="C2" s="230"/>
      <c r="D2" s="230"/>
      <c r="E2" s="232"/>
      <c r="F2" s="233"/>
    </row>
    <row r="3" spans="1:6" ht="16.5" customHeight="1" x14ac:dyDescent="0.2">
      <c r="A3" s="330"/>
      <c r="B3" s="330"/>
      <c r="C3" s="330"/>
      <c r="D3" s="330"/>
      <c r="E3" s="330"/>
      <c r="F3" s="330"/>
    </row>
    <row r="4" spans="1:6" ht="12.75" x14ac:dyDescent="0.2">
      <c r="A4" s="331" t="s">
        <v>207</v>
      </c>
      <c r="B4" s="331"/>
      <c r="C4" s="331"/>
      <c r="D4" s="331"/>
      <c r="E4" s="331"/>
      <c r="F4" s="331"/>
    </row>
    <row r="5" spans="1:6" ht="12.75" x14ac:dyDescent="0.2">
      <c r="A5" s="318"/>
      <c r="B5" s="318"/>
      <c r="C5" s="318"/>
      <c r="D5" s="318"/>
      <c r="E5" s="318"/>
      <c r="F5" s="318"/>
    </row>
    <row r="6" spans="1:6" ht="12.75" x14ac:dyDescent="0.2">
      <c r="A6" s="316" t="s">
        <v>208</v>
      </c>
      <c r="B6" s="316"/>
      <c r="C6" s="316"/>
      <c r="D6" s="316"/>
      <c r="E6" s="316"/>
      <c r="F6" s="189"/>
    </row>
    <row r="7" spans="1:6" ht="12.75" x14ac:dyDescent="0.2">
      <c r="A7" s="316" t="s">
        <v>209</v>
      </c>
      <c r="B7" s="316"/>
      <c r="C7" s="316"/>
      <c r="D7" s="316"/>
      <c r="E7" s="316"/>
      <c r="F7" s="189"/>
    </row>
    <row r="8" spans="1:6" ht="12.75" x14ac:dyDescent="0.2">
      <c r="A8" s="318"/>
      <c r="B8" s="318"/>
      <c r="C8" s="318"/>
      <c r="D8" s="318"/>
      <c r="E8" s="318"/>
      <c r="F8" s="318"/>
    </row>
    <row r="9" spans="1:6" ht="12.75" x14ac:dyDescent="0.2">
      <c r="A9" s="309" t="s">
        <v>210</v>
      </c>
      <c r="B9" s="309"/>
      <c r="C9" s="309"/>
      <c r="D9" s="309"/>
      <c r="E9" s="309"/>
      <c r="F9" s="309"/>
    </row>
    <row r="10" spans="1:6" ht="12.75" x14ac:dyDescent="0.2">
      <c r="A10" s="190" t="s">
        <v>137</v>
      </c>
      <c r="B10" s="332" t="s">
        <v>211</v>
      </c>
      <c r="C10" s="332"/>
      <c r="D10" s="332"/>
      <c r="E10" s="332"/>
      <c r="F10" s="191"/>
    </row>
    <row r="11" spans="1:6" ht="12.75" x14ac:dyDescent="0.2">
      <c r="A11" s="190" t="s">
        <v>138</v>
      </c>
      <c r="B11" s="332" t="s">
        <v>212</v>
      </c>
      <c r="C11" s="332"/>
      <c r="D11" s="332"/>
      <c r="E11" s="332"/>
      <c r="F11" s="189"/>
    </row>
    <row r="12" spans="1:6" ht="12.75" x14ac:dyDescent="0.2">
      <c r="A12" s="190" t="s">
        <v>139</v>
      </c>
      <c r="B12" s="332" t="s">
        <v>213</v>
      </c>
      <c r="C12" s="332"/>
      <c r="D12" s="332"/>
      <c r="E12" s="332"/>
      <c r="F12" s="189"/>
    </row>
    <row r="13" spans="1:6" ht="12.75" x14ac:dyDescent="0.2">
      <c r="A13" s="190" t="s">
        <v>140</v>
      </c>
      <c r="B13" s="332" t="s">
        <v>214</v>
      </c>
      <c r="C13" s="332"/>
      <c r="D13" s="332"/>
      <c r="E13" s="332"/>
      <c r="F13" s="189"/>
    </row>
    <row r="14" spans="1:6" ht="12.75" x14ac:dyDescent="0.2">
      <c r="A14" s="318"/>
      <c r="B14" s="318"/>
      <c r="C14" s="318"/>
      <c r="D14" s="318"/>
      <c r="E14" s="318"/>
      <c r="F14" s="318"/>
    </row>
    <row r="15" spans="1:6" ht="12.75" x14ac:dyDescent="0.2">
      <c r="A15" s="309" t="s">
        <v>215</v>
      </c>
      <c r="B15" s="309"/>
      <c r="C15" s="309"/>
      <c r="D15" s="309"/>
      <c r="E15" s="309"/>
      <c r="F15" s="309"/>
    </row>
    <row r="16" spans="1:6" ht="12.75" x14ac:dyDescent="0.2">
      <c r="A16" s="316" t="s">
        <v>216</v>
      </c>
      <c r="B16" s="316"/>
      <c r="C16" s="333" t="s">
        <v>217</v>
      </c>
      <c r="D16" s="333"/>
      <c r="E16" s="333"/>
      <c r="F16" s="192" t="s">
        <v>218</v>
      </c>
    </row>
    <row r="17" spans="1:9" ht="58.5" customHeight="1" x14ac:dyDescent="0.2">
      <c r="A17" s="326" t="s">
        <v>219</v>
      </c>
      <c r="B17" s="326"/>
      <c r="C17" s="333" t="s">
        <v>220</v>
      </c>
      <c r="D17" s="333"/>
      <c r="E17" s="333"/>
      <c r="F17" s="229" t="s">
        <v>324</v>
      </c>
    </row>
    <row r="18" spans="1:9" ht="12.75" x14ac:dyDescent="0.2">
      <c r="A18" s="316" t="s">
        <v>221</v>
      </c>
      <c r="B18" s="316"/>
      <c r="C18" s="316"/>
      <c r="D18" s="316"/>
      <c r="E18" s="316"/>
      <c r="F18" s="192">
        <v>2</v>
      </c>
    </row>
    <row r="19" spans="1:9" ht="12.75" x14ac:dyDescent="0.2">
      <c r="A19" s="319" t="s">
        <v>222</v>
      </c>
      <c r="B19" s="319"/>
      <c r="C19" s="319"/>
      <c r="D19" s="319"/>
      <c r="E19" s="319"/>
      <c r="F19" s="319"/>
    </row>
    <row r="20" spans="1:9" ht="12.75" x14ac:dyDescent="0.2">
      <c r="A20" s="189">
        <v>1</v>
      </c>
      <c r="B20" s="306" t="s">
        <v>223</v>
      </c>
      <c r="C20" s="306"/>
      <c r="D20" s="306"/>
      <c r="E20" s="306"/>
      <c r="F20" s="192"/>
    </row>
    <row r="21" spans="1:9" ht="12.75" x14ac:dyDescent="0.2">
      <c r="A21" s="189">
        <v>2</v>
      </c>
      <c r="B21" s="306" t="s">
        <v>224</v>
      </c>
      <c r="C21" s="306"/>
      <c r="D21" s="306"/>
      <c r="E21" s="306"/>
      <c r="F21" s="192"/>
    </row>
    <row r="22" spans="1:9" ht="12.75" x14ac:dyDescent="0.2">
      <c r="A22" s="189">
        <v>3</v>
      </c>
      <c r="B22" s="316" t="s">
        <v>225</v>
      </c>
      <c r="C22" s="316"/>
      <c r="D22" s="316"/>
      <c r="E22" s="316"/>
      <c r="F22" s="193">
        <v>0</v>
      </c>
      <c r="G22" s="194"/>
      <c r="H22" s="195"/>
      <c r="I22" s="195"/>
    </row>
    <row r="23" spans="1:9" ht="12.75" x14ac:dyDescent="0.2">
      <c r="A23" s="189">
        <v>4</v>
      </c>
      <c r="B23" s="306" t="s">
        <v>141</v>
      </c>
      <c r="C23" s="306"/>
      <c r="D23" s="306"/>
      <c r="E23" s="306"/>
      <c r="F23" s="192"/>
    </row>
    <row r="24" spans="1:9" ht="12.75" x14ac:dyDescent="0.2">
      <c r="A24" s="189">
        <v>5</v>
      </c>
      <c r="B24" s="306" t="s">
        <v>226</v>
      </c>
      <c r="C24" s="306"/>
      <c r="D24" s="306"/>
      <c r="E24" s="306"/>
      <c r="F24" s="196"/>
    </row>
    <row r="25" spans="1:9" ht="12.75" x14ac:dyDescent="0.2">
      <c r="A25" s="318"/>
      <c r="B25" s="318"/>
      <c r="C25" s="318"/>
      <c r="D25" s="318"/>
      <c r="E25" s="318"/>
      <c r="F25" s="318"/>
    </row>
    <row r="26" spans="1:9" ht="12.75" x14ac:dyDescent="0.2">
      <c r="A26" s="318"/>
      <c r="B26" s="318"/>
      <c r="C26" s="318"/>
      <c r="D26" s="318"/>
      <c r="E26" s="318"/>
      <c r="F26" s="318"/>
    </row>
    <row r="27" spans="1:9" ht="12.75" x14ac:dyDescent="0.2">
      <c r="A27" s="309" t="s">
        <v>227</v>
      </c>
      <c r="B27" s="309"/>
      <c r="C27" s="309"/>
      <c r="D27" s="309"/>
      <c r="E27" s="309"/>
      <c r="F27" s="309"/>
    </row>
    <row r="28" spans="1:9" ht="12.75" x14ac:dyDescent="0.2">
      <c r="A28" s="197">
        <v>1</v>
      </c>
      <c r="B28" s="309" t="s">
        <v>228</v>
      </c>
      <c r="C28" s="309"/>
      <c r="D28" s="309"/>
      <c r="E28" s="309"/>
      <c r="F28" s="198" t="s">
        <v>229</v>
      </c>
    </row>
    <row r="29" spans="1:9" ht="12.75" x14ac:dyDescent="0.2">
      <c r="A29" s="190" t="s">
        <v>137</v>
      </c>
      <c r="B29" s="306" t="s">
        <v>230</v>
      </c>
      <c r="C29" s="306"/>
      <c r="D29" s="306"/>
      <c r="E29" s="306"/>
      <c r="F29" s="199">
        <f>F22</f>
        <v>0</v>
      </c>
      <c r="G29" s="200"/>
    </row>
    <row r="30" spans="1:9" ht="12.75" x14ac:dyDescent="0.2">
      <c r="A30" s="190" t="s">
        <v>138</v>
      </c>
      <c r="B30" s="306" t="s">
        <v>231</v>
      </c>
      <c r="C30" s="306"/>
      <c r="D30" s="306"/>
      <c r="E30" s="306"/>
      <c r="F30" s="199"/>
      <c r="G30" s="194"/>
    </row>
    <row r="31" spans="1:9" ht="12.75" x14ac:dyDescent="0.2">
      <c r="A31" s="197" t="s">
        <v>139</v>
      </c>
      <c r="B31" s="326" t="s">
        <v>232</v>
      </c>
      <c r="C31" s="326"/>
      <c r="D31" s="326"/>
      <c r="E31" s="326"/>
      <c r="F31" s="201"/>
      <c r="G31" s="194"/>
    </row>
    <row r="32" spans="1:9" ht="12.75" x14ac:dyDescent="0.2">
      <c r="A32" s="190" t="s">
        <v>140</v>
      </c>
      <c r="B32" s="306" t="s">
        <v>233</v>
      </c>
      <c r="C32" s="306"/>
      <c r="D32" s="306"/>
      <c r="E32" s="306"/>
      <c r="F32" s="199"/>
    </row>
    <row r="33" spans="1:7" ht="12.75" x14ac:dyDescent="0.2">
      <c r="A33" s="190" t="s">
        <v>146</v>
      </c>
      <c r="B33" s="306" t="s">
        <v>234</v>
      </c>
      <c r="C33" s="306"/>
      <c r="D33" s="306"/>
      <c r="E33" s="306"/>
      <c r="F33" s="199"/>
    </row>
    <row r="34" spans="1:7" ht="12.75" x14ac:dyDescent="0.2">
      <c r="A34" s="190" t="s">
        <v>235</v>
      </c>
      <c r="B34" s="306" t="s">
        <v>236</v>
      </c>
      <c r="C34" s="306"/>
      <c r="D34" s="306"/>
      <c r="E34" s="306"/>
      <c r="F34" s="199"/>
    </row>
    <row r="35" spans="1:7" ht="12.75" x14ac:dyDescent="0.2">
      <c r="A35" s="190" t="s">
        <v>144</v>
      </c>
      <c r="B35" s="306" t="s">
        <v>237</v>
      </c>
      <c r="C35" s="306"/>
      <c r="D35" s="306"/>
      <c r="E35" s="306"/>
      <c r="F35" s="199"/>
    </row>
    <row r="36" spans="1:7" ht="14.25" x14ac:dyDescent="0.2">
      <c r="A36" s="309" t="s">
        <v>238</v>
      </c>
      <c r="B36" s="309"/>
      <c r="C36" s="309"/>
      <c r="D36" s="309"/>
      <c r="E36" s="309"/>
      <c r="F36" s="202">
        <f>SUM(F29:F35)</f>
        <v>0</v>
      </c>
    </row>
    <row r="37" spans="1:7" ht="12.75" x14ac:dyDescent="0.2">
      <c r="B37" s="186"/>
      <c r="D37" s="186" t="s">
        <v>239</v>
      </c>
      <c r="F37" s="203"/>
    </row>
    <row r="38" spans="1:7" ht="12.75" x14ac:dyDescent="0.2">
      <c r="A38" s="309" t="s">
        <v>240</v>
      </c>
      <c r="B38" s="309"/>
      <c r="C38" s="309"/>
      <c r="D38" s="309"/>
      <c r="E38" s="309"/>
      <c r="F38" s="309"/>
    </row>
    <row r="39" spans="1:7" ht="12.75" x14ac:dyDescent="0.2">
      <c r="A39" s="204" t="s">
        <v>241</v>
      </c>
      <c r="B39" s="334" t="s">
        <v>242</v>
      </c>
      <c r="C39" s="335"/>
      <c r="D39" s="335"/>
      <c r="E39" s="336"/>
      <c r="F39" s="198" t="s">
        <v>229</v>
      </c>
    </row>
    <row r="40" spans="1:7" ht="12.75" x14ac:dyDescent="0.2">
      <c r="A40" s="190" t="s">
        <v>137</v>
      </c>
      <c r="B40" s="316" t="s">
        <v>147</v>
      </c>
      <c r="C40" s="316"/>
      <c r="D40" s="316"/>
      <c r="E40" s="316"/>
      <c r="F40" s="205">
        <f>F36/12</f>
        <v>0</v>
      </c>
    </row>
    <row r="41" spans="1:7" ht="12.75" x14ac:dyDescent="0.2">
      <c r="A41" s="197" t="s">
        <v>138</v>
      </c>
      <c r="B41" s="323" t="s">
        <v>243</v>
      </c>
      <c r="C41" s="323"/>
      <c r="D41" s="323"/>
      <c r="E41" s="323"/>
      <c r="F41" s="193">
        <f>((F36/3)/12)</f>
        <v>0</v>
      </c>
      <c r="G41" s="206"/>
    </row>
    <row r="42" spans="1:7" ht="12.75" x14ac:dyDescent="0.2">
      <c r="A42" s="319" t="s">
        <v>238</v>
      </c>
      <c r="B42" s="319"/>
      <c r="C42" s="319"/>
      <c r="D42" s="319"/>
      <c r="E42" s="319"/>
      <c r="F42" s="193">
        <f>SUM(F40:F41)</f>
        <v>0</v>
      </c>
    </row>
    <row r="43" spans="1:7" ht="12.75" x14ac:dyDescent="0.2">
      <c r="A43" s="207"/>
      <c r="B43" s="208"/>
      <c r="C43" s="208"/>
      <c r="D43" s="208"/>
      <c r="E43" s="208"/>
      <c r="F43" s="209"/>
    </row>
    <row r="44" spans="1:7" ht="12.75" x14ac:dyDescent="0.2">
      <c r="A44" s="204" t="s">
        <v>244</v>
      </c>
      <c r="B44" s="334" t="s">
        <v>245</v>
      </c>
      <c r="C44" s="336"/>
      <c r="D44" s="319" t="s">
        <v>246</v>
      </c>
      <c r="E44" s="319"/>
      <c r="F44" s="198" t="s">
        <v>229</v>
      </c>
    </row>
    <row r="45" spans="1:7" ht="12.75" x14ac:dyDescent="0.2">
      <c r="A45" s="189" t="s">
        <v>137</v>
      </c>
      <c r="B45" s="316" t="s">
        <v>247</v>
      </c>
      <c r="C45" s="316"/>
      <c r="D45" s="311">
        <v>0.2</v>
      </c>
      <c r="E45" s="311"/>
      <c r="F45" s="205">
        <f>D45*F36</f>
        <v>0</v>
      </c>
    </row>
    <row r="46" spans="1:7" ht="12.75" x14ac:dyDescent="0.2">
      <c r="A46" s="189" t="s">
        <v>138</v>
      </c>
      <c r="B46" s="316" t="s">
        <v>248</v>
      </c>
      <c r="C46" s="316"/>
      <c r="D46" s="311">
        <v>2.5000000000000001E-2</v>
      </c>
      <c r="E46" s="311"/>
      <c r="F46" s="205">
        <f>D46*F36</f>
        <v>0</v>
      </c>
    </row>
    <row r="47" spans="1:7" ht="12.75" x14ac:dyDescent="0.2">
      <c r="A47" s="204" t="s">
        <v>139</v>
      </c>
      <c r="B47" s="323" t="s">
        <v>249</v>
      </c>
      <c r="C47" s="323"/>
      <c r="D47" s="312">
        <v>0.01</v>
      </c>
      <c r="E47" s="312"/>
      <c r="F47" s="193">
        <f>D47*F36</f>
        <v>0</v>
      </c>
    </row>
    <row r="48" spans="1:7" ht="12.75" x14ac:dyDescent="0.2">
      <c r="A48" s="189" t="s">
        <v>140</v>
      </c>
      <c r="B48" s="316" t="s">
        <v>250</v>
      </c>
      <c r="C48" s="316"/>
      <c r="D48" s="311">
        <v>1.4999999999999999E-2</v>
      </c>
      <c r="E48" s="311"/>
      <c r="F48" s="205">
        <f>D48*F36</f>
        <v>0</v>
      </c>
    </row>
    <row r="49" spans="1:9" ht="12.75" x14ac:dyDescent="0.2">
      <c r="A49" s="189" t="s">
        <v>146</v>
      </c>
      <c r="B49" s="316" t="s">
        <v>251</v>
      </c>
      <c r="C49" s="316"/>
      <c r="D49" s="311">
        <v>0.01</v>
      </c>
      <c r="E49" s="311"/>
      <c r="F49" s="205">
        <f>D49*F36</f>
        <v>0</v>
      </c>
    </row>
    <row r="50" spans="1:9" ht="12.75" x14ac:dyDescent="0.2">
      <c r="A50" s="189" t="s">
        <v>235</v>
      </c>
      <c r="B50" s="316" t="s">
        <v>252</v>
      </c>
      <c r="C50" s="316"/>
      <c r="D50" s="311">
        <v>6.0000000000000001E-3</v>
      </c>
      <c r="E50" s="311"/>
      <c r="F50" s="205">
        <f>D50*F36</f>
        <v>0</v>
      </c>
    </row>
    <row r="51" spans="1:9" ht="12.75" x14ac:dyDescent="0.2">
      <c r="A51" s="189" t="s">
        <v>144</v>
      </c>
      <c r="B51" s="316" t="s">
        <v>253</v>
      </c>
      <c r="C51" s="316"/>
      <c r="D51" s="311">
        <v>2E-3</v>
      </c>
      <c r="E51" s="311"/>
      <c r="F51" s="205">
        <f>D51*F36</f>
        <v>0</v>
      </c>
    </row>
    <row r="52" spans="1:9" ht="12.75" x14ac:dyDescent="0.2">
      <c r="A52" s="189" t="s">
        <v>254</v>
      </c>
      <c r="B52" s="316" t="s">
        <v>255</v>
      </c>
      <c r="C52" s="316"/>
      <c r="D52" s="311">
        <v>0.08</v>
      </c>
      <c r="E52" s="311"/>
      <c r="F52" s="205">
        <f>D52*F36</f>
        <v>0</v>
      </c>
    </row>
    <row r="53" spans="1:9" ht="12.75" x14ac:dyDescent="0.2">
      <c r="A53" s="319" t="s">
        <v>238</v>
      </c>
      <c r="B53" s="319"/>
      <c r="C53" s="319"/>
      <c r="D53" s="312">
        <f>SUM(D45:E52)</f>
        <v>0.34800000000000003</v>
      </c>
      <c r="E53" s="312"/>
      <c r="F53" s="193">
        <f>SUM(F45:F52)</f>
        <v>0</v>
      </c>
    </row>
    <row r="54" spans="1:9" ht="12.75" x14ac:dyDescent="0.2">
      <c r="A54" s="316" t="s">
        <v>256</v>
      </c>
      <c r="B54" s="316"/>
      <c r="C54" s="316"/>
      <c r="D54" s="316"/>
      <c r="E54" s="316"/>
      <c r="F54" s="316"/>
    </row>
    <row r="55" spans="1:9" ht="12.75" x14ac:dyDescent="0.2">
      <c r="A55" s="210"/>
      <c r="B55" s="208"/>
      <c r="C55" s="208"/>
      <c r="D55" s="208"/>
      <c r="E55" s="208"/>
      <c r="F55" s="209"/>
    </row>
    <row r="56" spans="1:9" ht="12.75" x14ac:dyDescent="0.2">
      <c r="A56" s="204" t="s">
        <v>257</v>
      </c>
      <c r="B56" s="319" t="s">
        <v>145</v>
      </c>
      <c r="C56" s="319"/>
      <c r="D56" s="319"/>
      <c r="E56" s="319"/>
      <c r="F56" s="198" t="s">
        <v>229</v>
      </c>
      <c r="G56" s="194"/>
    </row>
    <row r="57" spans="1:9" ht="12.75" x14ac:dyDescent="0.2">
      <c r="A57" s="204" t="s">
        <v>137</v>
      </c>
      <c r="B57" s="326" t="s">
        <v>142</v>
      </c>
      <c r="C57" s="326"/>
      <c r="D57" s="326"/>
      <c r="E57" s="326"/>
      <c r="F57" s="205">
        <v>0</v>
      </c>
      <c r="G57" s="324"/>
      <c r="H57" s="325"/>
      <c r="I57" s="325"/>
    </row>
    <row r="58" spans="1:9" ht="12.75" x14ac:dyDescent="0.2">
      <c r="A58" s="204" t="s">
        <v>138</v>
      </c>
      <c r="B58" s="326" t="s">
        <v>258</v>
      </c>
      <c r="C58" s="326"/>
      <c r="D58" s="326"/>
      <c r="E58" s="326"/>
      <c r="F58" s="201">
        <v>0</v>
      </c>
      <c r="G58" s="327"/>
      <c r="H58" s="328"/>
      <c r="I58" s="328"/>
    </row>
    <row r="59" spans="1:9" ht="12.75" x14ac:dyDescent="0.2">
      <c r="A59" s="189" t="s">
        <v>139</v>
      </c>
      <c r="B59" s="306" t="s">
        <v>143</v>
      </c>
      <c r="C59" s="306"/>
      <c r="D59" s="306"/>
      <c r="E59" s="306"/>
      <c r="F59" s="199">
        <v>0</v>
      </c>
    </row>
    <row r="60" spans="1:9" ht="12.75" x14ac:dyDescent="0.2">
      <c r="A60" s="204" t="s">
        <v>235</v>
      </c>
      <c r="B60" s="326" t="s">
        <v>259</v>
      </c>
      <c r="C60" s="326"/>
      <c r="D60" s="326"/>
      <c r="E60" s="326"/>
      <c r="F60" s="201">
        <v>0</v>
      </c>
      <c r="G60" s="327"/>
      <c r="H60" s="328"/>
      <c r="I60" s="328"/>
    </row>
    <row r="61" spans="1:9" ht="12.75" x14ac:dyDescent="0.2">
      <c r="A61" s="319" t="s">
        <v>238</v>
      </c>
      <c r="B61" s="319"/>
      <c r="C61" s="319"/>
      <c r="D61" s="319"/>
      <c r="E61" s="319"/>
      <c r="F61" s="201">
        <f>SUM(F57:F60)</f>
        <v>0</v>
      </c>
    </row>
    <row r="62" spans="1:9" ht="12.75" x14ac:dyDescent="0.2">
      <c r="A62" s="337"/>
      <c r="B62" s="338"/>
      <c r="C62" s="338"/>
      <c r="D62" s="338"/>
      <c r="E62" s="338"/>
      <c r="F62" s="338"/>
    </row>
    <row r="63" spans="1:9" ht="12.75" x14ac:dyDescent="0.2">
      <c r="A63" s="210"/>
      <c r="B63" s="211"/>
      <c r="C63" s="211"/>
      <c r="D63" s="211"/>
      <c r="E63" s="211"/>
      <c r="F63" s="212"/>
    </row>
    <row r="64" spans="1:9" ht="12.75" x14ac:dyDescent="0.2">
      <c r="A64" s="210"/>
      <c r="B64" s="211"/>
      <c r="C64" s="211"/>
      <c r="D64" s="211"/>
      <c r="E64" s="211"/>
      <c r="F64" s="212"/>
    </row>
    <row r="65" spans="1:1018" ht="12.75" x14ac:dyDescent="0.2">
      <c r="A65" s="309" t="s">
        <v>260</v>
      </c>
      <c r="B65" s="309"/>
      <c r="C65" s="309"/>
      <c r="D65" s="309"/>
      <c r="E65" s="309"/>
      <c r="F65" s="309"/>
    </row>
    <row r="66" spans="1:1018" ht="30.75" customHeight="1" x14ac:dyDescent="0.2">
      <c r="A66" s="213">
        <v>2</v>
      </c>
      <c r="B66" s="313" t="s">
        <v>261</v>
      </c>
      <c r="C66" s="314"/>
      <c r="D66" s="314"/>
      <c r="E66" s="315"/>
      <c r="F66" s="198" t="s">
        <v>229</v>
      </c>
    </row>
    <row r="67" spans="1:1018" ht="29.25" customHeight="1" x14ac:dyDescent="0.2">
      <c r="A67" s="204" t="s">
        <v>241</v>
      </c>
      <c r="B67" s="320" t="s">
        <v>262</v>
      </c>
      <c r="C67" s="321"/>
      <c r="D67" s="321"/>
      <c r="E67" s="322"/>
      <c r="F67" s="199">
        <f>F42</f>
        <v>0</v>
      </c>
    </row>
    <row r="68" spans="1:1018" ht="12.75" x14ac:dyDescent="0.2">
      <c r="A68" s="204" t="s">
        <v>244</v>
      </c>
      <c r="B68" s="323" t="s">
        <v>263</v>
      </c>
      <c r="C68" s="323"/>
      <c r="D68" s="323"/>
      <c r="E68" s="323"/>
      <c r="F68" s="199">
        <f>F53</f>
        <v>0</v>
      </c>
    </row>
    <row r="69" spans="1:1018" ht="12.75" x14ac:dyDescent="0.2">
      <c r="A69" s="204" t="s">
        <v>257</v>
      </c>
      <c r="B69" s="323" t="s">
        <v>145</v>
      </c>
      <c r="C69" s="323"/>
      <c r="D69" s="323"/>
      <c r="E69" s="323"/>
      <c r="F69" s="199">
        <f>F61</f>
        <v>0</v>
      </c>
    </row>
    <row r="70" spans="1:1018" ht="12.75" x14ac:dyDescent="0.2">
      <c r="A70" s="319" t="s">
        <v>238</v>
      </c>
      <c r="B70" s="319"/>
      <c r="C70" s="319"/>
      <c r="D70" s="319"/>
      <c r="E70" s="319"/>
      <c r="F70" s="201">
        <f>SUM(F67:F69)</f>
        <v>0</v>
      </c>
    </row>
    <row r="71" spans="1:1018" ht="12.75" x14ac:dyDescent="0.2">
      <c r="A71" s="214"/>
      <c r="B71" s="215"/>
      <c r="C71" s="215"/>
      <c r="D71" s="215"/>
      <c r="E71" s="215"/>
      <c r="F71" s="216"/>
    </row>
    <row r="72" spans="1:1018" ht="12.75" x14ac:dyDescent="0.2">
      <c r="A72" s="309" t="s">
        <v>264</v>
      </c>
      <c r="B72" s="309"/>
      <c r="C72" s="309"/>
      <c r="D72" s="309"/>
      <c r="E72" s="309"/>
      <c r="F72" s="309"/>
    </row>
    <row r="73" spans="1:1018" ht="12.75" x14ac:dyDescent="0.2">
      <c r="A73" s="197">
        <v>3</v>
      </c>
      <c r="B73" s="309" t="s">
        <v>265</v>
      </c>
      <c r="C73" s="309"/>
      <c r="D73" s="309"/>
      <c r="E73" s="309"/>
      <c r="F73" s="198" t="s">
        <v>229</v>
      </c>
    </row>
    <row r="74" spans="1:1018" ht="12.75" x14ac:dyDescent="0.2">
      <c r="A74" s="190" t="s">
        <v>137</v>
      </c>
      <c r="B74" s="306" t="s">
        <v>266</v>
      </c>
      <c r="C74" s="306"/>
      <c r="D74" s="306"/>
      <c r="E74" s="306"/>
      <c r="F74" s="199">
        <f>(F29/12)*10%</f>
        <v>0</v>
      </c>
    </row>
    <row r="75" spans="1:1018" ht="12.75" x14ac:dyDescent="0.2">
      <c r="A75" s="190" t="s">
        <v>138</v>
      </c>
      <c r="B75" s="306" t="s">
        <v>267</v>
      </c>
      <c r="C75" s="306"/>
      <c r="D75" s="306"/>
      <c r="E75" s="306"/>
      <c r="F75" s="199">
        <f>F74*8%</f>
        <v>0</v>
      </c>
    </row>
    <row r="76" spans="1:1018" ht="12.75" x14ac:dyDescent="0.2">
      <c r="A76" s="197" t="s">
        <v>139</v>
      </c>
      <c r="B76" s="326" t="s">
        <v>268</v>
      </c>
      <c r="C76" s="326"/>
      <c r="D76" s="326"/>
      <c r="E76" s="326"/>
      <c r="F76" s="193">
        <f>((((F29*40%))*8%)*10%)+(((F29*10%)*8%)*10%)</f>
        <v>0</v>
      </c>
      <c r="G76" s="206"/>
      <c r="H76" s="206"/>
    </row>
    <row r="77" spans="1:1018" ht="12.75" x14ac:dyDescent="0.2">
      <c r="A77" s="190" t="s">
        <v>140</v>
      </c>
      <c r="B77" s="306" t="s">
        <v>269</v>
      </c>
      <c r="C77" s="306"/>
      <c r="D77" s="306"/>
      <c r="E77" s="306"/>
      <c r="F77" s="205">
        <f>(((F29/30)/12)*7)*10%</f>
        <v>0</v>
      </c>
    </row>
    <row r="78" spans="1:1018" ht="12.75" x14ac:dyDescent="0.2">
      <c r="A78" s="190" t="s">
        <v>146</v>
      </c>
      <c r="B78" s="306" t="s">
        <v>270</v>
      </c>
      <c r="C78" s="306"/>
      <c r="D78" s="306"/>
      <c r="E78" s="306"/>
      <c r="F78" s="199">
        <f>F77*D53</f>
        <v>0</v>
      </c>
    </row>
    <row r="79" spans="1:1018" ht="12.75" x14ac:dyDescent="0.2">
      <c r="A79" s="197" t="s">
        <v>235</v>
      </c>
      <c r="B79" s="339" t="s">
        <v>271</v>
      </c>
      <c r="C79" s="339"/>
      <c r="D79" s="339"/>
      <c r="E79" s="339"/>
      <c r="F79" s="201">
        <f>(((F29*40%)*8%)*2%)+(((F29*10%)*8%)*2%)</f>
        <v>0</v>
      </c>
      <c r="G79" s="206"/>
    </row>
    <row r="80" spans="1:1018" ht="12.75" x14ac:dyDescent="0.2">
      <c r="A80" s="309" t="s">
        <v>238</v>
      </c>
      <c r="B80" s="309"/>
      <c r="C80" s="309"/>
      <c r="D80" s="309"/>
      <c r="E80" s="309"/>
      <c r="F80" s="201">
        <f>SUM(F74:F79)</f>
        <v>0</v>
      </c>
      <c r="AMD80" s="186"/>
    </row>
    <row r="81" spans="1:7" ht="12.75" x14ac:dyDescent="0.2">
      <c r="A81" s="214"/>
      <c r="B81" s="215"/>
      <c r="C81" s="215"/>
      <c r="D81" s="215"/>
      <c r="E81" s="215"/>
      <c r="F81" s="217"/>
    </row>
    <row r="82" spans="1:7" ht="12.75" x14ac:dyDescent="0.2">
      <c r="A82" s="309" t="s">
        <v>272</v>
      </c>
      <c r="B82" s="309"/>
      <c r="C82" s="309"/>
      <c r="D82" s="309"/>
      <c r="E82" s="309"/>
      <c r="F82" s="309"/>
    </row>
    <row r="83" spans="1:7" ht="12.75" x14ac:dyDescent="0.2">
      <c r="A83" s="318"/>
      <c r="B83" s="318"/>
      <c r="C83" s="318"/>
      <c r="D83" s="318"/>
      <c r="E83" s="318"/>
      <c r="F83" s="318"/>
    </row>
    <row r="84" spans="1:7" ht="12.75" x14ac:dyDescent="0.2">
      <c r="A84" s="309" t="s">
        <v>273</v>
      </c>
      <c r="B84" s="309"/>
      <c r="C84" s="309"/>
      <c r="D84" s="309"/>
      <c r="E84" s="309"/>
      <c r="F84" s="309"/>
    </row>
    <row r="85" spans="1:7" ht="12.75" x14ac:dyDescent="0.2">
      <c r="A85" s="197" t="s">
        <v>274</v>
      </c>
      <c r="B85" s="317" t="s">
        <v>275</v>
      </c>
      <c r="C85" s="317"/>
      <c r="D85" s="317"/>
      <c r="E85" s="317"/>
      <c r="F85" s="198" t="s">
        <v>229</v>
      </c>
    </row>
    <row r="86" spans="1:7" ht="12.75" x14ac:dyDescent="0.2">
      <c r="A86" s="197" t="s">
        <v>137</v>
      </c>
      <c r="B86" s="323" t="s">
        <v>276</v>
      </c>
      <c r="C86" s="323"/>
      <c r="D86" s="323"/>
      <c r="E86" s="323"/>
      <c r="F86" s="193">
        <f>F36/12</f>
        <v>0</v>
      </c>
      <c r="G86" s="206"/>
    </row>
    <row r="87" spans="1:7" ht="12.75" x14ac:dyDescent="0.2">
      <c r="A87" s="190" t="s">
        <v>138</v>
      </c>
      <c r="B87" s="316" t="s">
        <v>275</v>
      </c>
      <c r="C87" s="316"/>
      <c r="D87" s="316"/>
      <c r="E87" s="316"/>
      <c r="F87" s="205">
        <f>F36*0.278%</f>
        <v>0</v>
      </c>
    </row>
    <row r="88" spans="1:7" ht="12.75" x14ac:dyDescent="0.2">
      <c r="A88" s="190" t="s">
        <v>139</v>
      </c>
      <c r="B88" s="316" t="s">
        <v>277</v>
      </c>
      <c r="C88" s="316"/>
      <c r="D88" s="316"/>
      <c r="E88" s="316"/>
      <c r="F88" s="205">
        <f>((((F36/30)/12)*5)*1.5%)*93.33%</f>
        <v>0</v>
      </c>
    </row>
    <row r="89" spans="1:7" ht="12.75" x14ac:dyDescent="0.2">
      <c r="A89" s="190" t="s">
        <v>140</v>
      </c>
      <c r="B89" s="316" t="s">
        <v>278</v>
      </c>
      <c r="C89" s="316"/>
      <c r="D89" s="316"/>
      <c r="E89" s="316"/>
      <c r="F89" s="205">
        <f>F36*0.03%</f>
        <v>0</v>
      </c>
    </row>
    <row r="90" spans="1:7" ht="12.75" x14ac:dyDescent="0.2">
      <c r="A90" s="190" t="s">
        <v>146</v>
      </c>
      <c r="B90" s="316" t="s">
        <v>279</v>
      </c>
      <c r="C90" s="316"/>
      <c r="D90" s="316"/>
      <c r="E90" s="316"/>
      <c r="F90" s="205">
        <v>0</v>
      </c>
    </row>
    <row r="91" spans="1:7" ht="12.75" x14ac:dyDescent="0.2">
      <c r="A91" s="190" t="s">
        <v>235</v>
      </c>
      <c r="B91" s="316" t="s">
        <v>280</v>
      </c>
      <c r="C91" s="316"/>
      <c r="D91" s="316"/>
      <c r="E91" s="316"/>
      <c r="F91" s="205">
        <v>0</v>
      </c>
    </row>
    <row r="92" spans="1:7" ht="12.75" x14ac:dyDescent="0.2">
      <c r="A92" s="309" t="s">
        <v>281</v>
      </c>
      <c r="B92" s="309"/>
      <c r="C92" s="309"/>
      <c r="D92" s="309"/>
      <c r="E92" s="309"/>
      <c r="F92" s="193">
        <f>SUM(F86:F91)</f>
        <v>0</v>
      </c>
    </row>
    <row r="93" spans="1:7" ht="12.75" x14ac:dyDescent="0.2">
      <c r="A93" s="214"/>
      <c r="B93" s="215"/>
      <c r="C93" s="215"/>
      <c r="D93" s="215"/>
      <c r="E93" s="215"/>
      <c r="F93" s="216"/>
    </row>
    <row r="94" spans="1:7" ht="12.75" x14ac:dyDescent="0.2">
      <c r="A94" s="309" t="s">
        <v>282</v>
      </c>
      <c r="B94" s="309"/>
      <c r="C94" s="309"/>
      <c r="D94" s="309"/>
      <c r="E94" s="309"/>
      <c r="F94" s="309"/>
    </row>
    <row r="95" spans="1:7" ht="12.75" x14ac:dyDescent="0.2">
      <c r="A95" s="197" t="s">
        <v>283</v>
      </c>
      <c r="B95" s="317" t="s">
        <v>284</v>
      </c>
      <c r="C95" s="317"/>
      <c r="D95" s="317"/>
      <c r="E95" s="317"/>
      <c r="F95" s="198" t="s">
        <v>229</v>
      </c>
    </row>
    <row r="96" spans="1:7" ht="12.75" x14ac:dyDescent="0.2">
      <c r="A96" s="190" t="s">
        <v>137</v>
      </c>
      <c r="B96" s="306" t="s">
        <v>285</v>
      </c>
      <c r="C96" s="306"/>
      <c r="D96" s="306"/>
      <c r="E96" s="306"/>
      <c r="F96" s="205">
        <v>0</v>
      </c>
    </row>
    <row r="97" spans="1:7" ht="12.75" x14ac:dyDescent="0.2">
      <c r="A97" s="309" t="s">
        <v>286</v>
      </c>
      <c r="B97" s="309"/>
      <c r="C97" s="309"/>
      <c r="D97" s="309"/>
      <c r="E97" s="309"/>
      <c r="F97" s="193">
        <f>F96</f>
        <v>0</v>
      </c>
    </row>
    <row r="98" spans="1:7" ht="12.75" x14ac:dyDescent="0.2">
      <c r="A98" s="318"/>
      <c r="B98" s="318"/>
      <c r="C98" s="318"/>
      <c r="D98" s="318"/>
      <c r="E98" s="318"/>
      <c r="F98" s="318"/>
    </row>
    <row r="99" spans="1:7" ht="12.75" x14ac:dyDescent="0.2">
      <c r="A99" s="309" t="s">
        <v>287</v>
      </c>
      <c r="B99" s="309"/>
      <c r="C99" s="309"/>
      <c r="D99" s="309"/>
      <c r="E99" s="309"/>
      <c r="F99" s="309"/>
    </row>
    <row r="100" spans="1:7" ht="32.25" customHeight="1" x14ac:dyDescent="0.2">
      <c r="A100" s="197">
        <v>4</v>
      </c>
      <c r="B100" s="313" t="s">
        <v>288</v>
      </c>
      <c r="C100" s="314"/>
      <c r="D100" s="314"/>
      <c r="E100" s="315"/>
      <c r="F100" s="198" t="s">
        <v>229</v>
      </c>
    </row>
    <row r="101" spans="1:7" ht="12.75" x14ac:dyDescent="0.2">
      <c r="A101" s="190" t="s">
        <v>274</v>
      </c>
      <c r="B101" s="316" t="s">
        <v>275</v>
      </c>
      <c r="C101" s="316"/>
      <c r="D101" s="316"/>
      <c r="E101" s="316"/>
      <c r="F101" s="205">
        <f>F92</f>
        <v>0</v>
      </c>
    </row>
    <row r="102" spans="1:7" ht="12.75" x14ac:dyDescent="0.2">
      <c r="A102" s="190" t="s">
        <v>283</v>
      </c>
      <c r="B102" s="306" t="s">
        <v>284</v>
      </c>
      <c r="C102" s="306"/>
      <c r="D102" s="306"/>
      <c r="E102" s="306"/>
      <c r="F102" s="205">
        <f>F96</f>
        <v>0</v>
      </c>
    </row>
    <row r="103" spans="1:7" ht="12.75" x14ac:dyDescent="0.2">
      <c r="A103" s="309" t="s">
        <v>286</v>
      </c>
      <c r="B103" s="309"/>
      <c r="C103" s="309"/>
      <c r="D103" s="309"/>
      <c r="E103" s="309"/>
      <c r="F103" s="193">
        <f>F101</f>
        <v>0</v>
      </c>
    </row>
    <row r="104" spans="1:7" ht="12.75" x14ac:dyDescent="0.2">
      <c r="A104" s="214"/>
      <c r="B104" s="215"/>
      <c r="C104" s="215"/>
      <c r="D104" s="215"/>
      <c r="E104" s="215"/>
      <c r="F104" s="217"/>
    </row>
    <row r="105" spans="1:7" ht="12.75" x14ac:dyDescent="0.2">
      <c r="A105" s="309" t="s">
        <v>289</v>
      </c>
      <c r="B105" s="309"/>
      <c r="C105" s="309"/>
      <c r="D105" s="309"/>
      <c r="E105" s="309"/>
      <c r="F105" s="309"/>
    </row>
    <row r="106" spans="1:7" ht="12.75" x14ac:dyDescent="0.2">
      <c r="A106" s="197" t="s">
        <v>290</v>
      </c>
      <c r="B106" s="319" t="s">
        <v>291</v>
      </c>
      <c r="C106" s="319"/>
      <c r="D106" s="319"/>
      <c r="E106" s="319"/>
      <c r="F106" s="198" t="s">
        <v>229</v>
      </c>
    </row>
    <row r="107" spans="1:7" ht="12.75" x14ac:dyDescent="0.2">
      <c r="A107" s="190" t="s">
        <v>137</v>
      </c>
      <c r="B107" s="316" t="s">
        <v>292</v>
      </c>
      <c r="C107" s="316"/>
      <c r="D107" s="316"/>
      <c r="E107" s="316"/>
      <c r="F107" s="205">
        <v>0</v>
      </c>
      <c r="G107" s="218"/>
    </row>
    <row r="108" spans="1:7" ht="12.75" x14ac:dyDescent="0.2">
      <c r="A108" s="197" t="s">
        <v>138</v>
      </c>
      <c r="B108" s="323" t="s">
        <v>293</v>
      </c>
      <c r="C108" s="323"/>
      <c r="D108" s="323"/>
      <c r="E108" s="323"/>
      <c r="F108" s="193">
        <v>0</v>
      </c>
      <c r="G108" s="194"/>
    </row>
    <row r="109" spans="1:7" ht="12.75" x14ac:dyDescent="0.2">
      <c r="A109" s="197" t="s">
        <v>139</v>
      </c>
      <c r="B109" s="323" t="s">
        <v>294</v>
      </c>
      <c r="C109" s="323"/>
      <c r="D109" s="323"/>
      <c r="E109" s="323"/>
      <c r="F109" s="193">
        <v>0</v>
      </c>
      <c r="G109" s="194"/>
    </row>
    <row r="110" spans="1:7" ht="12.75" x14ac:dyDescent="0.2">
      <c r="A110" s="190" t="s">
        <v>140</v>
      </c>
      <c r="B110" s="316" t="s">
        <v>280</v>
      </c>
      <c r="C110" s="316"/>
      <c r="D110" s="316"/>
      <c r="E110" s="316"/>
      <c r="F110" s="205">
        <v>0</v>
      </c>
    </row>
    <row r="111" spans="1:7" ht="12.75" x14ac:dyDescent="0.2">
      <c r="A111" s="309" t="s">
        <v>295</v>
      </c>
      <c r="B111" s="309"/>
      <c r="C111" s="309"/>
      <c r="D111" s="309"/>
      <c r="E111" s="309"/>
      <c r="F111" s="193">
        <f>SUM(F107:F110)</f>
        <v>0</v>
      </c>
    </row>
    <row r="112" spans="1:7" ht="12.75" x14ac:dyDescent="0.2">
      <c r="A112" s="214"/>
      <c r="B112" s="215"/>
      <c r="C112" s="215"/>
      <c r="D112" s="219"/>
      <c r="E112" s="219"/>
      <c r="F112" s="209"/>
    </row>
    <row r="113" spans="1:7" ht="12.75" x14ac:dyDescent="0.2">
      <c r="A113" s="309" t="s">
        <v>296</v>
      </c>
      <c r="B113" s="309"/>
      <c r="C113" s="309"/>
      <c r="D113" s="309"/>
      <c r="E113" s="309"/>
      <c r="F113" s="309"/>
    </row>
    <row r="114" spans="1:7" ht="12.75" x14ac:dyDescent="0.2">
      <c r="A114" s="197">
        <v>6</v>
      </c>
      <c r="B114" s="309" t="s">
        <v>297</v>
      </c>
      <c r="C114" s="309"/>
      <c r="D114" s="312" t="s">
        <v>246</v>
      </c>
      <c r="E114" s="312"/>
      <c r="F114" s="198" t="s">
        <v>229</v>
      </c>
    </row>
    <row r="115" spans="1:7" ht="12.75" x14ac:dyDescent="0.2">
      <c r="A115" s="190" t="s">
        <v>137</v>
      </c>
      <c r="B115" s="310" t="s">
        <v>298</v>
      </c>
      <c r="C115" s="310"/>
      <c r="D115" s="311">
        <v>0.04</v>
      </c>
      <c r="E115" s="311"/>
      <c r="F115" s="205">
        <f>D115*F132</f>
        <v>0</v>
      </c>
      <c r="G115" s="220"/>
    </row>
    <row r="116" spans="1:7" ht="12.75" x14ac:dyDescent="0.2">
      <c r="A116" s="190" t="s">
        <v>138</v>
      </c>
      <c r="B116" s="310" t="s">
        <v>299</v>
      </c>
      <c r="C116" s="310"/>
      <c r="D116" s="311">
        <v>7.2322150000000002E-2</v>
      </c>
      <c r="E116" s="311"/>
      <c r="F116" s="205">
        <v>0</v>
      </c>
      <c r="G116" s="220"/>
    </row>
    <row r="117" spans="1:7" ht="12.75" x14ac:dyDescent="0.2">
      <c r="A117" s="190" t="s">
        <v>139</v>
      </c>
      <c r="B117" s="310" t="s">
        <v>300</v>
      </c>
      <c r="C117" s="310"/>
      <c r="D117" s="311">
        <f>D118+D120</f>
        <v>8.6499999999999994E-2</v>
      </c>
      <c r="E117" s="311"/>
      <c r="F117" s="205"/>
    </row>
    <row r="118" spans="1:7" ht="12.75" x14ac:dyDescent="0.2">
      <c r="A118" s="190"/>
      <c r="B118" s="310" t="s">
        <v>301</v>
      </c>
      <c r="C118" s="310"/>
      <c r="D118" s="311">
        <v>3.6499999999999998E-2</v>
      </c>
      <c r="E118" s="311"/>
      <c r="F118" s="205">
        <v>0</v>
      </c>
    </row>
    <row r="119" spans="1:7" ht="12.75" x14ac:dyDescent="0.2">
      <c r="A119" s="190"/>
      <c r="B119" s="310" t="s">
        <v>302</v>
      </c>
      <c r="C119" s="310"/>
      <c r="D119" s="311">
        <v>0</v>
      </c>
      <c r="E119" s="311"/>
      <c r="F119" s="205"/>
    </row>
    <row r="120" spans="1:7" ht="12.75" x14ac:dyDescent="0.2">
      <c r="A120" s="190"/>
      <c r="B120" s="310" t="s">
        <v>303</v>
      </c>
      <c r="C120" s="310"/>
      <c r="D120" s="311">
        <v>0.05</v>
      </c>
      <c r="E120" s="311"/>
      <c r="F120" s="205">
        <f>D120*F134</f>
        <v>0</v>
      </c>
    </row>
    <row r="121" spans="1:7" ht="12.75" x14ac:dyDescent="0.2">
      <c r="A121" s="309" t="s">
        <v>238</v>
      </c>
      <c r="B121" s="309"/>
      <c r="C121" s="309"/>
      <c r="D121" s="312">
        <f>SUM(D115:E117)</f>
        <v>0.19882215</v>
      </c>
      <c r="E121" s="312"/>
      <c r="F121" s="193">
        <f>SUM(F115:F120)</f>
        <v>0</v>
      </c>
    </row>
    <row r="122" spans="1:7" ht="12.75" x14ac:dyDescent="0.2">
      <c r="A122" s="214"/>
      <c r="B122" s="215"/>
      <c r="C122" s="215"/>
      <c r="D122" s="215"/>
      <c r="E122" s="212"/>
      <c r="F122" s="221"/>
    </row>
    <row r="123" spans="1:7" ht="12.75" x14ac:dyDescent="0.2">
      <c r="A123" s="214"/>
      <c r="B123" s="215"/>
      <c r="C123" s="215"/>
      <c r="D123" s="215"/>
      <c r="E123" s="212"/>
      <c r="F123" s="221"/>
    </row>
    <row r="124" spans="1:7" ht="12.75" x14ac:dyDescent="0.2">
      <c r="A124" s="340"/>
      <c r="B124" s="340"/>
      <c r="C124" s="340"/>
      <c r="D124" s="340"/>
      <c r="E124" s="340"/>
      <c r="F124" s="217"/>
    </row>
    <row r="125" spans="1:7" ht="12.75" x14ac:dyDescent="0.2">
      <c r="A125" s="309" t="s">
        <v>304</v>
      </c>
      <c r="B125" s="309"/>
      <c r="C125" s="309"/>
      <c r="D125" s="309"/>
      <c r="E125" s="309"/>
      <c r="F125" s="309"/>
    </row>
    <row r="126" spans="1:7" ht="12.75" x14ac:dyDescent="0.2">
      <c r="A126" s="309" t="s">
        <v>305</v>
      </c>
      <c r="B126" s="309"/>
      <c r="C126" s="309"/>
      <c r="D126" s="309"/>
      <c r="E126" s="309"/>
      <c r="F126" s="222" t="s">
        <v>229</v>
      </c>
    </row>
    <row r="127" spans="1:7" ht="12.75" x14ac:dyDescent="0.2">
      <c r="A127" s="190" t="s">
        <v>137</v>
      </c>
      <c r="B127" s="306" t="s">
        <v>306</v>
      </c>
      <c r="C127" s="306"/>
      <c r="D127" s="306"/>
      <c r="E127" s="306"/>
      <c r="F127" s="205">
        <f>F36</f>
        <v>0</v>
      </c>
    </row>
    <row r="128" spans="1:7" ht="12.75" x14ac:dyDescent="0.2">
      <c r="A128" s="190" t="s">
        <v>138</v>
      </c>
      <c r="B128" s="306" t="s">
        <v>307</v>
      </c>
      <c r="C128" s="306"/>
      <c r="D128" s="306"/>
      <c r="E128" s="306"/>
      <c r="F128" s="205">
        <f>F70</f>
        <v>0</v>
      </c>
    </row>
    <row r="129" spans="1:6" ht="12.75" x14ac:dyDescent="0.2">
      <c r="A129" s="190" t="s">
        <v>139</v>
      </c>
      <c r="B129" s="306" t="s">
        <v>308</v>
      </c>
      <c r="C129" s="306"/>
      <c r="D129" s="306"/>
      <c r="E129" s="306"/>
      <c r="F129" s="205">
        <f>F80</f>
        <v>0</v>
      </c>
    </row>
    <row r="130" spans="1:6" ht="12.75" x14ac:dyDescent="0.2">
      <c r="A130" s="190" t="s">
        <v>140</v>
      </c>
      <c r="B130" s="306" t="s">
        <v>309</v>
      </c>
      <c r="C130" s="306"/>
      <c r="D130" s="306"/>
      <c r="E130" s="306"/>
      <c r="F130" s="205">
        <f>F103</f>
        <v>0</v>
      </c>
    </row>
    <row r="131" spans="1:6" ht="12.75" x14ac:dyDescent="0.2">
      <c r="A131" s="190" t="s">
        <v>146</v>
      </c>
      <c r="B131" s="306" t="s">
        <v>310</v>
      </c>
      <c r="C131" s="306"/>
      <c r="D131" s="306"/>
      <c r="E131" s="306"/>
      <c r="F131" s="205">
        <f>F111</f>
        <v>0</v>
      </c>
    </row>
    <row r="132" spans="1:6" ht="12.75" x14ac:dyDescent="0.2">
      <c r="A132" s="307" t="s">
        <v>311</v>
      </c>
      <c r="B132" s="307"/>
      <c r="C132" s="307"/>
      <c r="D132" s="307"/>
      <c r="E132" s="307"/>
      <c r="F132" s="193">
        <f>SUM(F127:F131)</f>
        <v>0</v>
      </c>
    </row>
    <row r="133" spans="1:6" ht="12.75" x14ac:dyDescent="0.2">
      <c r="A133" s="190" t="s">
        <v>146</v>
      </c>
      <c r="B133" s="306" t="s">
        <v>312</v>
      </c>
      <c r="C133" s="306"/>
      <c r="D133" s="306"/>
      <c r="E133" s="306"/>
      <c r="F133" s="205">
        <f>F121</f>
        <v>0</v>
      </c>
    </row>
    <row r="134" spans="1:6" ht="19.5" customHeight="1" x14ac:dyDescent="0.2">
      <c r="A134" s="308" t="s">
        <v>313</v>
      </c>
      <c r="B134" s="308"/>
      <c r="C134" s="308"/>
      <c r="D134" s="308"/>
      <c r="E134" s="308"/>
      <c r="F134" s="223">
        <f>(F115+F116+F132)/(1-D117)</f>
        <v>0</v>
      </c>
    </row>
    <row r="135" spans="1:6" ht="12.75" x14ac:dyDescent="0.2">
      <c r="A135" s="304" t="s">
        <v>314</v>
      </c>
      <c r="B135" s="304"/>
      <c r="C135" s="304"/>
      <c r="D135" s="304"/>
      <c r="E135" s="304"/>
      <c r="F135" s="224">
        <f>(F115+F132)*3.9095%</f>
        <v>0</v>
      </c>
    </row>
    <row r="136" spans="1:6" ht="27" customHeight="1" x14ac:dyDescent="0.2">
      <c r="A136" s="305" t="s">
        <v>315</v>
      </c>
      <c r="B136" s="305"/>
      <c r="C136" s="305"/>
      <c r="D136" s="305"/>
      <c r="E136" s="305"/>
      <c r="F136" s="225"/>
    </row>
    <row r="137" spans="1:6" ht="12.75" x14ac:dyDescent="0.2">
      <c r="B137" s="226"/>
      <c r="C137" s="227"/>
      <c r="D137" s="227"/>
    </row>
    <row r="138" spans="1:6" ht="12.75" x14ac:dyDescent="0.2">
      <c r="B138" s="226"/>
      <c r="C138" s="227"/>
      <c r="D138" s="227"/>
    </row>
    <row r="139" spans="1:6" ht="12.75" x14ac:dyDescent="0.2">
      <c r="B139" s="226"/>
      <c r="C139" s="227"/>
      <c r="D139" s="227"/>
    </row>
    <row r="140" spans="1:6" ht="12.75" x14ac:dyDescent="0.2">
      <c r="B140" s="226"/>
      <c r="C140" s="227"/>
      <c r="D140" s="227"/>
    </row>
    <row r="141" spans="1:6" ht="12.75" x14ac:dyDescent="0.2">
      <c r="B141" s="226"/>
      <c r="C141" s="227"/>
      <c r="D141" s="227"/>
    </row>
    <row r="142" spans="1:6" ht="12.75" x14ac:dyDescent="0.2">
      <c r="B142" s="226"/>
      <c r="C142" s="227"/>
      <c r="D142" s="227"/>
    </row>
    <row r="143" spans="1:6" ht="12.75" x14ac:dyDescent="0.2">
      <c r="B143" s="226"/>
      <c r="C143" s="227"/>
      <c r="D143" s="227"/>
    </row>
    <row r="144" spans="1:6" ht="12.75" x14ac:dyDescent="0.2">
      <c r="B144" s="226"/>
      <c r="C144" s="227"/>
      <c r="D144" s="227"/>
    </row>
    <row r="145" spans="2:8" ht="12.75" x14ac:dyDescent="0.2">
      <c r="B145" s="226"/>
      <c r="C145" s="227"/>
      <c r="D145" s="227"/>
    </row>
    <row r="146" spans="2:8" ht="12.75" x14ac:dyDescent="0.2">
      <c r="B146" s="226"/>
      <c r="C146" s="227"/>
      <c r="D146" s="227"/>
    </row>
    <row r="147" spans="2:8" ht="12.75" x14ac:dyDescent="0.2">
      <c r="B147" s="226"/>
      <c r="C147" s="227"/>
      <c r="D147" s="227"/>
      <c r="H147" s="228"/>
    </row>
    <row r="148" spans="2:8" ht="12.75" x14ac:dyDescent="0.2">
      <c r="B148" s="226"/>
      <c r="C148" s="227"/>
      <c r="D148" s="227"/>
    </row>
    <row r="149" spans="2:8" ht="12.75" x14ac:dyDescent="0.2">
      <c r="B149" s="226"/>
      <c r="C149" s="227"/>
      <c r="D149" s="227"/>
    </row>
    <row r="150" spans="2:8" ht="12.75" x14ac:dyDescent="0.2"/>
    <row r="151" spans="2:8" ht="12.75" x14ac:dyDescent="0.2"/>
    <row r="152" spans="2:8" ht="12.75" x14ac:dyDescent="0.2"/>
    <row r="153" spans="2:8" ht="12.75" x14ac:dyDescent="0.2"/>
    <row r="154" spans="2:8" ht="12.75" x14ac:dyDescent="0.2"/>
    <row r="155" spans="2:8" ht="12.75" x14ac:dyDescent="0.2"/>
    <row r="156" spans="2:8" ht="12.75" x14ac:dyDescent="0.2"/>
    <row r="157" spans="2:8" ht="12.75" x14ac:dyDescent="0.2"/>
    <row r="158" spans="2:8" ht="12.75" x14ac:dyDescent="0.2"/>
    <row r="159" spans="2:8" ht="12.75" x14ac:dyDescent="0.2"/>
    <row r="160" spans="2:8" ht="12.75" x14ac:dyDescent="0.2"/>
    <row r="161" ht="12.75" x14ac:dyDescent="0.2"/>
    <row r="162" ht="12.75" x14ac:dyDescent="0.2"/>
    <row r="163" ht="12.75" x14ac:dyDescent="0.2"/>
    <row r="164" ht="12.75" x14ac:dyDescent="0.2"/>
    <row r="165" ht="12.75" x14ac:dyDescent="0.2"/>
    <row r="166" ht="12.75" x14ac:dyDescent="0.2"/>
    <row r="167" ht="12.75" x14ac:dyDescent="0.2"/>
    <row r="168" ht="12.75" x14ac:dyDescent="0.2"/>
    <row r="169" ht="12.75" x14ac:dyDescent="0.2"/>
    <row r="170" ht="12.75" x14ac:dyDescent="0.2"/>
    <row r="171" ht="12.75" x14ac:dyDescent="0.2"/>
    <row r="172" ht="12.75" x14ac:dyDescent="0.2"/>
    <row r="173" ht="12.75" x14ac:dyDescent="0.2"/>
    <row r="174" ht="12.75" x14ac:dyDescent="0.2"/>
    <row r="175" ht="12.75" x14ac:dyDescent="0.2"/>
    <row r="176" ht="12.75" x14ac:dyDescent="0.2"/>
    <row r="177" ht="12.75" x14ac:dyDescent="0.2"/>
    <row r="178" ht="12.75" x14ac:dyDescent="0.2"/>
    <row r="179" ht="12.75" x14ac:dyDescent="0.2"/>
    <row r="180" ht="12.75" x14ac:dyDescent="0.2"/>
    <row r="181" ht="12.75" x14ac:dyDescent="0.2"/>
    <row r="182" ht="12.75" x14ac:dyDescent="0.2"/>
    <row r="183" ht="12.75" x14ac:dyDescent="0.2"/>
    <row r="184" ht="12.75" x14ac:dyDescent="0.2"/>
    <row r="185" ht="12.75" x14ac:dyDescent="0.2"/>
    <row r="186" ht="12.75" x14ac:dyDescent="0.2"/>
    <row r="187" ht="12.75" x14ac:dyDescent="0.2"/>
    <row r="188" ht="12.75" x14ac:dyDescent="0.2"/>
    <row r="189" ht="12.75" x14ac:dyDescent="0.2"/>
    <row r="190" ht="12.75" x14ac:dyDescent="0.2"/>
    <row r="191" ht="12.75" x14ac:dyDescent="0.2"/>
    <row r="192" ht="12.75" x14ac:dyDescent="0.2"/>
    <row r="193" ht="12.75" x14ac:dyDescent="0.2"/>
    <row r="194" ht="12.75" x14ac:dyDescent="0.2"/>
    <row r="195" ht="12.75" x14ac:dyDescent="0.2"/>
    <row r="196" ht="12.75" x14ac:dyDescent="0.2"/>
    <row r="197" ht="12.75" x14ac:dyDescent="0.2"/>
    <row r="198" ht="12.75" x14ac:dyDescent="0.2"/>
    <row r="199" ht="12.75" x14ac:dyDescent="0.2"/>
    <row r="200" ht="12.75" x14ac:dyDescent="0.2"/>
    <row r="201" ht="12.75" x14ac:dyDescent="0.2"/>
    <row r="202" ht="12.75" x14ac:dyDescent="0.2"/>
    <row r="203" ht="12.75" x14ac:dyDescent="0.2"/>
    <row r="204" ht="12.75" x14ac:dyDescent="0.2"/>
    <row r="205" ht="12.75" x14ac:dyDescent="0.2"/>
    <row r="206" ht="12.75" x14ac:dyDescent="0.2"/>
    <row r="207" ht="12.75" x14ac:dyDescent="0.2"/>
    <row r="208" ht="12.75" x14ac:dyDescent="0.2"/>
    <row r="209" ht="12.75" x14ac:dyDescent="0.2"/>
    <row r="210" ht="12.75" x14ac:dyDescent="0.2"/>
    <row r="211" ht="12.75" x14ac:dyDescent="0.2"/>
    <row r="212" ht="12.75" x14ac:dyDescent="0.2"/>
    <row r="213" ht="12.75" x14ac:dyDescent="0.2"/>
    <row r="214" ht="12.75" x14ac:dyDescent="0.2"/>
    <row r="215" ht="12.75" x14ac:dyDescent="0.2"/>
    <row r="216" ht="12.75" x14ac:dyDescent="0.2"/>
    <row r="217" ht="12.75" x14ac:dyDescent="0.2"/>
    <row r="218" ht="12.75" x14ac:dyDescent="0.2"/>
    <row r="219" ht="12.75" x14ac:dyDescent="0.2"/>
    <row r="220" ht="12.75" x14ac:dyDescent="0.2"/>
    <row r="221" ht="12.75" x14ac:dyDescent="0.2"/>
    <row r="222" ht="12.75" x14ac:dyDescent="0.2"/>
    <row r="223" ht="12.75" x14ac:dyDescent="0.2"/>
    <row r="224" ht="12.75" x14ac:dyDescent="0.2"/>
    <row r="225" ht="12.75" x14ac:dyDescent="0.2"/>
    <row r="226" ht="12.75" x14ac:dyDescent="0.2"/>
    <row r="227" ht="12.75" x14ac:dyDescent="0.2"/>
    <row r="228" ht="12.75" x14ac:dyDescent="0.2"/>
    <row r="229" ht="12.75" x14ac:dyDescent="0.2"/>
    <row r="230" ht="12.75" x14ac:dyDescent="0.2"/>
    <row r="231" ht="12.75" x14ac:dyDescent="0.2"/>
    <row r="232" ht="12.75" x14ac:dyDescent="0.2"/>
    <row r="233" ht="12.75" x14ac:dyDescent="0.2"/>
    <row r="234" ht="12.75" x14ac:dyDescent="0.2"/>
    <row r="235" ht="12.75" x14ac:dyDescent="0.2"/>
    <row r="236" ht="12.75" x14ac:dyDescent="0.2"/>
    <row r="237" ht="12.75" x14ac:dyDescent="0.2"/>
    <row r="238" ht="12.75" x14ac:dyDescent="0.2"/>
    <row r="239" ht="12.75" x14ac:dyDescent="0.2"/>
    <row r="240" ht="12.75" x14ac:dyDescent="0.2"/>
    <row r="241" ht="12.75" x14ac:dyDescent="0.2"/>
    <row r="242" ht="12.75" x14ac:dyDescent="0.2"/>
    <row r="243" ht="12.75" x14ac:dyDescent="0.2"/>
    <row r="244" ht="12.75" x14ac:dyDescent="0.2"/>
    <row r="245" ht="12.75" x14ac:dyDescent="0.2"/>
    <row r="246" ht="12.75" x14ac:dyDescent="0.2"/>
    <row r="247" ht="12.75" x14ac:dyDescent="0.2"/>
    <row r="248" ht="12.75" x14ac:dyDescent="0.2"/>
    <row r="249" ht="12.75" x14ac:dyDescent="0.2"/>
    <row r="250" ht="12.75" x14ac:dyDescent="0.2"/>
    <row r="251" ht="12.75" x14ac:dyDescent="0.2"/>
    <row r="252" ht="12.75" x14ac:dyDescent="0.2"/>
    <row r="253" ht="12.75" x14ac:dyDescent="0.2"/>
    <row r="254" ht="12.75" x14ac:dyDescent="0.2"/>
    <row r="255" ht="12.75" x14ac:dyDescent="0.2"/>
    <row r="256" ht="12.75" x14ac:dyDescent="0.2"/>
    <row r="257" ht="12.75" x14ac:dyDescent="0.2"/>
    <row r="258" ht="12.75" x14ac:dyDescent="0.2"/>
    <row r="259" ht="12.75" x14ac:dyDescent="0.2"/>
    <row r="260" ht="12.75" x14ac:dyDescent="0.2"/>
    <row r="261" ht="12.75" x14ac:dyDescent="0.2"/>
    <row r="262" ht="12.75" x14ac:dyDescent="0.2"/>
    <row r="263" ht="12.75" x14ac:dyDescent="0.2"/>
    <row r="264" ht="12.75" x14ac:dyDescent="0.2"/>
    <row r="265" ht="12.75" x14ac:dyDescent="0.2"/>
    <row r="266" ht="12.75" x14ac:dyDescent="0.2"/>
    <row r="267" ht="12.75" x14ac:dyDescent="0.2"/>
    <row r="268" ht="12.75" x14ac:dyDescent="0.2"/>
    <row r="269" ht="12.75" x14ac:dyDescent="0.2"/>
    <row r="270" ht="12.75" x14ac:dyDescent="0.2"/>
    <row r="271" ht="12.75" x14ac:dyDescent="0.2"/>
    <row r="272" ht="12.75" x14ac:dyDescent="0.2"/>
    <row r="273" ht="12.75" x14ac:dyDescent="0.2"/>
    <row r="274" ht="12.75" x14ac:dyDescent="0.2"/>
    <row r="275" ht="12.75" x14ac:dyDescent="0.2"/>
    <row r="276" ht="12.75" x14ac:dyDescent="0.2"/>
    <row r="277" ht="12.75" x14ac:dyDescent="0.2"/>
    <row r="278" ht="12.75" x14ac:dyDescent="0.2"/>
    <row r="279" ht="12.75" x14ac:dyDescent="0.2"/>
    <row r="280" ht="12.75" x14ac:dyDescent="0.2"/>
    <row r="281" ht="12.75" x14ac:dyDescent="0.2"/>
    <row r="282" ht="12.75" x14ac:dyDescent="0.2"/>
    <row r="283" ht="12.75" x14ac:dyDescent="0.2"/>
    <row r="284" ht="12.75" x14ac:dyDescent="0.2"/>
    <row r="285" ht="12.75" x14ac:dyDescent="0.2"/>
    <row r="286" ht="12.75" x14ac:dyDescent="0.2"/>
    <row r="287" ht="12.75" x14ac:dyDescent="0.2"/>
    <row r="288" ht="12.75" x14ac:dyDescent="0.2"/>
    <row r="289" ht="12.75" x14ac:dyDescent="0.2"/>
    <row r="290" ht="12.75" x14ac:dyDescent="0.2"/>
    <row r="291" ht="12.75" x14ac:dyDescent="0.2"/>
    <row r="292" ht="12.75" x14ac:dyDescent="0.2"/>
    <row r="293" ht="12.75" x14ac:dyDescent="0.2"/>
    <row r="294" ht="12.75" x14ac:dyDescent="0.2"/>
    <row r="295" ht="12.75" x14ac:dyDescent="0.2"/>
    <row r="296" ht="12.75" x14ac:dyDescent="0.2"/>
    <row r="297" ht="12.75" x14ac:dyDescent="0.2"/>
    <row r="298" ht="12.75" x14ac:dyDescent="0.2"/>
    <row r="299" ht="12.75" x14ac:dyDescent="0.2"/>
    <row r="300" ht="12.75" x14ac:dyDescent="0.2"/>
    <row r="301" ht="12.75" x14ac:dyDescent="0.2"/>
    <row r="302" ht="12.75" x14ac:dyDescent="0.2"/>
    <row r="303" ht="12.75" x14ac:dyDescent="0.2"/>
    <row r="304" ht="12.75" x14ac:dyDescent="0.2"/>
    <row r="305" ht="12.75" x14ac:dyDescent="0.2"/>
    <row r="306" ht="12.75" x14ac:dyDescent="0.2"/>
    <row r="307" ht="12.75" x14ac:dyDescent="0.2"/>
    <row r="308" ht="12.75" x14ac:dyDescent="0.2"/>
    <row r="309" ht="12.75" x14ac:dyDescent="0.2"/>
    <row r="310" ht="12.75" x14ac:dyDescent="0.2"/>
    <row r="311" ht="12.75" x14ac:dyDescent="0.2"/>
    <row r="312" ht="12.75" x14ac:dyDescent="0.2"/>
    <row r="313" ht="12.75" x14ac:dyDescent="0.2"/>
    <row r="314" ht="12.75" x14ac:dyDescent="0.2"/>
    <row r="315" ht="12.75" x14ac:dyDescent="0.2"/>
    <row r="316" ht="12.75" x14ac:dyDescent="0.2"/>
    <row r="317" ht="12.75" x14ac:dyDescent="0.2"/>
    <row r="318" ht="12.75" x14ac:dyDescent="0.2"/>
    <row r="319" ht="12.75" x14ac:dyDescent="0.2"/>
    <row r="320" ht="12.75" x14ac:dyDescent="0.2"/>
    <row r="321" ht="12.75" x14ac:dyDescent="0.2"/>
    <row r="322" ht="12.75" x14ac:dyDescent="0.2"/>
    <row r="323" ht="12.75" x14ac:dyDescent="0.2"/>
    <row r="324" ht="12.75" x14ac:dyDescent="0.2"/>
    <row r="325" ht="12.75" x14ac:dyDescent="0.2"/>
    <row r="326" ht="12.75" x14ac:dyDescent="0.2"/>
    <row r="327" ht="12.75" x14ac:dyDescent="0.2"/>
    <row r="328" ht="12.75" x14ac:dyDescent="0.2"/>
    <row r="329" ht="12.75" x14ac:dyDescent="0.2"/>
    <row r="330" ht="12.75" x14ac:dyDescent="0.2"/>
    <row r="331" ht="12.75" x14ac:dyDescent="0.2"/>
    <row r="332" ht="12.75" x14ac:dyDescent="0.2"/>
    <row r="333" ht="12.75" x14ac:dyDescent="0.2"/>
    <row r="334" ht="12.75" x14ac:dyDescent="0.2"/>
    <row r="335" ht="12.75" x14ac:dyDescent="0.2"/>
    <row r="336" ht="12.75" x14ac:dyDescent="0.2"/>
    <row r="337" ht="12.75" x14ac:dyDescent="0.2"/>
    <row r="338" ht="12.75" x14ac:dyDescent="0.2"/>
    <row r="339" ht="12.75" x14ac:dyDescent="0.2"/>
    <row r="340" ht="12.75" x14ac:dyDescent="0.2"/>
    <row r="341" ht="12.75" x14ac:dyDescent="0.2"/>
    <row r="342" ht="12.75" x14ac:dyDescent="0.2"/>
    <row r="343" ht="12.75" x14ac:dyDescent="0.2"/>
    <row r="344" ht="12.75" x14ac:dyDescent="0.2"/>
    <row r="345" ht="12.75" x14ac:dyDescent="0.2"/>
    <row r="346" ht="12.75" x14ac:dyDescent="0.2"/>
    <row r="347" ht="12.75" x14ac:dyDescent="0.2"/>
    <row r="348" ht="12.75" x14ac:dyDescent="0.2"/>
    <row r="349" ht="12.75" x14ac:dyDescent="0.2"/>
    <row r="350" ht="12.75" x14ac:dyDescent="0.2"/>
    <row r="351" ht="12.75" x14ac:dyDescent="0.2"/>
    <row r="352" ht="12.75" x14ac:dyDescent="0.2"/>
    <row r="353" ht="12.75" x14ac:dyDescent="0.2"/>
    <row r="354" ht="12.75" x14ac:dyDescent="0.2"/>
    <row r="355" ht="12.75" x14ac:dyDescent="0.2"/>
    <row r="356" ht="12.75" x14ac:dyDescent="0.2"/>
    <row r="357" ht="12.75" x14ac:dyDescent="0.2"/>
    <row r="358" ht="12.75" x14ac:dyDescent="0.2"/>
    <row r="359" ht="12.75" x14ac:dyDescent="0.2"/>
    <row r="360" ht="12.75" x14ac:dyDescent="0.2"/>
    <row r="361" ht="12.75" x14ac:dyDescent="0.2"/>
    <row r="362" ht="12.75" x14ac:dyDescent="0.2"/>
    <row r="363" ht="12.75" x14ac:dyDescent="0.2"/>
    <row r="364" ht="12.75" x14ac:dyDescent="0.2"/>
    <row r="365" ht="12.75" x14ac:dyDescent="0.2"/>
    <row r="366" ht="12.75" x14ac:dyDescent="0.2"/>
    <row r="367" ht="12.75" x14ac:dyDescent="0.2"/>
    <row r="368" ht="12.75" x14ac:dyDescent="0.2"/>
    <row r="369" ht="12.75" x14ac:dyDescent="0.2"/>
    <row r="370" ht="12.75" x14ac:dyDescent="0.2"/>
    <row r="371" ht="12.75" x14ac:dyDescent="0.2"/>
    <row r="372" ht="12.75" x14ac:dyDescent="0.2"/>
    <row r="373" ht="12.75" x14ac:dyDescent="0.2"/>
    <row r="374" ht="12.75" x14ac:dyDescent="0.2"/>
    <row r="375" ht="12.75" x14ac:dyDescent="0.2"/>
    <row r="376" ht="12.75" x14ac:dyDescent="0.2"/>
    <row r="377" ht="12.75" x14ac:dyDescent="0.2"/>
    <row r="378" ht="12.75" x14ac:dyDescent="0.2"/>
    <row r="379" ht="12.75" x14ac:dyDescent="0.2"/>
    <row r="380" ht="12.75" x14ac:dyDescent="0.2"/>
    <row r="381" ht="12.75" x14ac:dyDescent="0.2"/>
    <row r="382" ht="12.75" x14ac:dyDescent="0.2"/>
    <row r="383" ht="12.75" x14ac:dyDescent="0.2"/>
    <row r="384" ht="12.75" x14ac:dyDescent="0.2"/>
    <row r="385" ht="12.75" x14ac:dyDescent="0.2"/>
    <row r="386" ht="12.75" x14ac:dyDescent="0.2"/>
    <row r="387" ht="12.75" x14ac:dyDescent="0.2"/>
    <row r="388" ht="12.75" x14ac:dyDescent="0.2"/>
    <row r="389" ht="12.75" x14ac:dyDescent="0.2"/>
    <row r="390" ht="12.75" x14ac:dyDescent="0.2"/>
    <row r="391" ht="12.75" x14ac:dyDescent="0.2"/>
    <row r="392" ht="12.75" x14ac:dyDescent="0.2"/>
    <row r="393" ht="12.75" x14ac:dyDescent="0.2"/>
    <row r="394" ht="12.75" x14ac:dyDescent="0.2"/>
    <row r="395" ht="12.75" x14ac:dyDescent="0.2"/>
    <row r="396" ht="12.75" x14ac:dyDescent="0.2"/>
    <row r="397" ht="12.75" x14ac:dyDescent="0.2"/>
    <row r="398" ht="12.75" x14ac:dyDescent="0.2"/>
    <row r="399" ht="12.75" x14ac:dyDescent="0.2"/>
    <row r="400" ht="12.75" x14ac:dyDescent="0.2"/>
    <row r="401" ht="12.75" x14ac:dyDescent="0.2"/>
    <row r="402" ht="12.75" x14ac:dyDescent="0.2"/>
    <row r="403" ht="12.75" x14ac:dyDescent="0.2"/>
    <row r="404" ht="12.75" x14ac:dyDescent="0.2"/>
    <row r="405" ht="12.75" x14ac:dyDescent="0.2"/>
    <row r="406" ht="12.75" x14ac:dyDescent="0.2"/>
    <row r="407" ht="12.75" x14ac:dyDescent="0.2"/>
    <row r="408" ht="12.75" x14ac:dyDescent="0.2"/>
    <row r="409" ht="12.75" x14ac:dyDescent="0.2"/>
    <row r="410" ht="12.75" x14ac:dyDescent="0.2"/>
    <row r="411" ht="12.75" x14ac:dyDescent="0.2"/>
    <row r="412" ht="12.75" x14ac:dyDescent="0.2"/>
    <row r="413" ht="12.75" x14ac:dyDescent="0.2"/>
    <row r="414" ht="12.75" x14ac:dyDescent="0.2"/>
    <row r="415" ht="12.75" x14ac:dyDescent="0.2"/>
    <row r="416" ht="12.75" x14ac:dyDescent="0.2"/>
    <row r="417" ht="12.75" x14ac:dyDescent="0.2"/>
    <row r="418" ht="12.75" x14ac:dyDescent="0.2"/>
    <row r="419" ht="12.75" x14ac:dyDescent="0.2"/>
    <row r="420" ht="12.75" x14ac:dyDescent="0.2"/>
    <row r="421" ht="12.75" x14ac:dyDescent="0.2"/>
    <row r="422" ht="12.75" x14ac:dyDescent="0.2"/>
    <row r="423" ht="12.75" x14ac:dyDescent="0.2"/>
    <row r="424" ht="12.75" x14ac:dyDescent="0.2"/>
    <row r="425" ht="12.75" x14ac:dyDescent="0.2"/>
    <row r="426" ht="12.75" x14ac:dyDescent="0.2"/>
    <row r="427" ht="12.75" x14ac:dyDescent="0.2"/>
    <row r="428" ht="12.75" x14ac:dyDescent="0.2"/>
    <row r="429" ht="12.75" x14ac:dyDescent="0.2"/>
    <row r="430" ht="12.75" x14ac:dyDescent="0.2"/>
    <row r="431" ht="12.75" x14ac:dyDescent="0.2"/>
    <row r="432" ht="12.75" x14ac:dyDescent="0.2"/>
    <row r="433" ht="12.75" x14ac:dyDescent="0.2"/>
    <row r="434" ht="12.75" x14ac:dyDescent="0.2"/>
    <row r="435" ht="12.75" x14ac:dyDescent="0.2"/>
    <row r="436" ht="12.75" x14ac:dyDescent="0.2"/>
    <row r="437" ht="12.75" x14ac:dyDescent="0.2"/>
    <row r="438" ht="12.75" x14ac:dyDescent="0.2"/>
    <row r="439" ht="12.75" x14ac:dyDescent="0.2"/>
    <row r="440" ht="12.75" x14ac:dyDescent="0.2"/>
    <row r="441" ht="12.75" x14ac:dyDescent="0.2"/>
    <row r="442" ht="12.75" x14ac:dyDescent="0.2"/>
    <row r="443" ht="12.75" x14ac:dyDescent="0.2"/>
    <row r="444" ht="12.75" x14ac:dyDescent="0.2"/>
    <row r="445" ht="12.75" x14ac:dyDescent="0.2"/>
    <row r="446" ht="12.75" x14ac:dyDescent="0.2"/>
    <row r="447" ht="12.75" x14ac:dyDescent="0.2"/>
    <row r="448" ht="12.75" x14ac:dyDescent="0.2"/>
    <row r="449" ht="12.75" x14ac:dyDescent="0.2"/>
    <row r="450" ht="12.75" x14ac:dyDescent="0.2"/>
    <row r="451" ht="12.75" x14ac:dyDescent="0.2"/>
    <row r="452" ht="12.75" x14ac:dyDescent="0.2"/>
    <row r="453" ht="12.75" x14ac:dyDescent="0.2"/>
    <row r="454" ht="12.75" x14ac:dyDescent="0.2"/>
    <row r="455" ht="12.75" x14ac:dyDescent="0.2"/>
    <row r="456" ht="12.75" x14ac:dyDescent="0.2"/>
    <row r="457" ht="12.75" x14ac:dyDescent="0.2"/>
    <row r="458" ht="12.75" x14ac:dyDescent="0.2"/>
    <row r="459" ht="12.75" x14ac:dyDescent="0.2"/>
    <row r="460" ht="12.75" x14ac:dyDescent="0.2"/>
    <row r="461" ht="12.75" x14ac:dyDescent="0.2"/>
    <row r="462" ht="12.75" x14ac:dyDescent="0.2"/>
    <row r="463" ht="12.75" x14ac:dyDescent="0.2"/>
    <row r="464" ht="12.75" x14ac:dyDescent="0.2"/>
    <row r="465" ht="12.75" x14ac:dyDescent="0.2"/>
    <row r="466" ht="12.75" x14ac:dyDescent="0.2"/>
    <row r="467" ht="12.75" x14ac:dyDescent="0.2"/>
    <row r="468" ht="12.75" x14ac:dyDescent="0.2"/>
    <row r="469" ht="12.75" x14ac:dyDescent="0.2"/>
    <row r="470" ht="12.75" x14ac:dyDescent="0.2"/>
    <row r="471" ht="12.75" x14ac:dyDescent="0.2"/>
    <row r="472" ht="12.75" x14ac:dyDescent="0.2"/>
    <row r="473" ht="12.75" x14ac:dyDescent="0.2"/>
    <row r="474" ht="12.75" x14ac:dyDescent="0.2"/>
    <row r="475" ht="12.75" x14ac:dyDescent="0.2"/>
    <row r="476" ht="12.75" x14ac:dyDescent="0.2"/>
    <row r="477" ht="12.75" x14ac:dyDescent="0.2"/>
    <row r="478" ht="12.75" x14ac:dyDescent="0.2"/>
    <row r="479" ht="12.75" x14ac:dyDescent="0.2"/>
    <row r="480" ht="12.75" x14ac:dyDescent="0.2"/>
    <row r="481" ht="12.75" x14ac:dyDescent="0.2"/>
    <row r="482" ht="12.75" x14ac:dyDescent="0.2"/>
    <row r="483" ht="12.75" x14ac:dyDescent="0.2"/>
    <row r="484" ht="12.75" x14ac:dyDescent="0.2"/>
    <row r="485" ht="12.75" x14ac:dyDescent="0.2"/>
    <row r="486" ht="12.75" x14ac:dyDescent="0.2"/>
    <row r="487" ht="12.75" x14ac:dyDescent="0.2"/>
    <row r="488" ht="12.75" x14ac:dyDescent="0.2"/>
    <row r="489" ht="12.75" x14ac:dyDescent="0.2"/>
    <row r="490" ht="12.75" x14ac:dyDescent="0.2"/>
    <row r="491" ht="12.75" x14ac:dyDescent="0.2"/>
    <row r="492" ht="12.75" x14ac:dyDescent="0.2"/>
    <row r="493" ht="12.75" x14ac:dyDescent="0.2"/>
    <row r="494" ht="12.75" x14ac:dyDescent="0.2"/>
    <row r="495" ht="12.75" x14ac:dyDescent="0.2"/>
    <row r="496" ht="12.75" x14ac:dyDescent="0.2"/>
    <row r="497" ht="12.75" x14ac:dyDescent="0.2"/>
    <row r="498" ht="12.75" x14ac:dyDescent="0.2"/>
    <row r="499" ht="12.75" x14ac:dyDescent="0.2"/>
    <row r="500" ht="12.75" x14ac:dyDescent="0.2"/>
    <row r="501" ht="12.75" x14ac:dyDescent="0.2"/>
    <row r="502" ht="12.75" x14ac:dyDescent="0.2"/>
    <row r="503" ht="12.75" x14ac:dyDescent="0.2"/>
    <row r="504" ht="12.75" x14ac:dyDescent="0.2"/>
    <row r="505" ht="12.75" x14ac:dyDescent="0.2"/>
    <row r="506" ht="12.75" x14ac:dyDescent="0.2"/>
    <row r="507" ht="12.75" x14ac:dyDescent="0.2"/>
    <row r="508" ht="12.75" x14ac:dyDescent="0.2"/>
    <row r="509" ht="12.75" x14ac:dyDescent="0.2"/>
    <row r="510" ht="12.75" x14ac:dyDescent="0.2"/>
    <row r="511" ht="12.75" x14ac:dyDescent="0.2"/>
    <row r="512" ht="12.75" x14ac:dyDescent="0.2"/>
    <row r="513" ht="12.75" x14ac:dyDescent="0.2"/>
    <row r="514" ht="12.75" x14ac:dyDescent="0.2"/>
    <row r="515" ht="12.75" x14ac:dyDescent="0.2"/>
    <row r="516" ht="12.75" x14ac:dyDescent="0.2"/>
    <row r="517" ht="12.75" x14ac:dyDescent="0.2"/>
    <row r="518" ht="12.75" x14ac:dyDescent="0.2"/>
    <row r="519" ht="12.75" x14ac:dyDescent="0.2"/>
    <row r="520" ht="12.75" x14ac:dyDescent="0.2"/>
    <row r="521" ht="12.75" x14ac:dyDescent="0.2"/>
    <row r="522" ht="12.75" x14ac:dyDescent="0.2"/>
    <row r="523" ht="12.75" x14ac:dyDescent="0.2"/>
    <row r="524" ht="12.75" x14ac:dyDescent="0.2"/>
    <row r="525" ht="12.75" x14ac:dyDescent="0.2"/>
    <row r="526" ht="12.75" x14ac:dyDescent="0.2"/>
    <row r="527" ht="12.75" x14ac:dyDescent="0.2"/>
    <row r="528" ht="12.75" x14ac:dyDescent="0.2"/>
    <row r="529" ht="12.75" x14ac:dyDescent="0.2"/>
    <row r="530" ht="12.75" x14ac:dyDescent="0.2"/>
    <row r="531" ht="12.75" x14ac:dyDescent="0.2"/>
    <row r="532" ht="12.75" x14ac:dyDescent="0.2"/>
    <row r="533" ht="12.75" x14ac:dyDescent="0.2"/>
    <row r="534" ht="12.75" x14ac:dyDescent="0.2"/>
    <row r="535" ht="12.75" x14ac:dyDescent="0.2"/>
    <row r="536" ht="12.75" x14ac:dyDescent="0.2"/>
    <row r="537" ht="12.75" x14ac:dyDescent="0.2"/>
    <row r="538" ht="12.75" x14ac:dyDescent="0.2"/>
    <row r="539" ht="12.75" x14ac:dyDescent="0.2"/>
    <row r="540" ht="12.75" x14ac:dyDescent="0.2"/>
    <row r="541" ht="12.75" x14ac:dyDescent="0.2"/>
    <row r="542" ht="12.75" x14ac:dyDescent="0.2"/>
    <row r="543" ht="12.75" x14ac:dyDescent="0.2"/>
    <row r="544" ht="12.75" x14ac:dyDescent="0.2"/>
    <row r="545" ht="12.75" x14ac:dyDescent="0.2"/>
    <row r="546" ht="12.75" x14ac:dyDescent="0.2"/>
    <row r="547" ht="12.75" x14ac:dyDescent="0.2"/>
    <row r="548" ht="12.75" x14ac:dyDescent="0.2"/>
    <row r="549" ht="12.75" x14ac:dyDescent="0.2"/>
    <row r="550" ht="12.75" x14ac:dyDescent="0.2"/>
    <row r="551" ht="12.75" x14ac:dyDescent="0.2"/>
    <row r="552" ht="12.75" x14ac:dyDescent="0.2"/>
    <row r="553" ht="12.75" x14ac:dyDescent="0.2"/>
    <row r="554" ht="12.75" x14ac:dyDescent="0.2"/>
    <row r="555" ht="12.75" x14ac:dyDescent="0.2"/>
    <row r="556" ht="12.75" x14ac:dyDescent="0.2"/>
    <row r="557" ht="12.75" x14ac:dyDescent="0.2"/>
    <row r="558" ht="12.75" x14ac:dyDescent="0.2"/>
    <row r="559" ht="12.75" x14ac:dyDescent="0.2"/>
    <row r="560" ht="12.75" x14ac:dyDescent="0.2"/>
    <row r="561" ht="12.75" x14ac:dyDescent="0.2"/>
    <row r="562" ht="12.75" x14ac:dyDescent="0.2"/>
    <row r="563" ht="12.75" x14ac:dyDescent="0.2"/>
    <row r="564" ht="12.75" x14ac:dyDescent="0.2"/>
    <row r="565" ht="12.75" x14ac:dyDescent="0.2"/>
    <row r="566" ht="12.75" x14ac:dyDescent="0.2"/>
    <row r="567" ht="12.75" x14ac:dyDescent="0.2"/>
    <row r="568" ht="12.75" x14ac:dyDescent="0.2"/>
    <row r="569" ht="12.75" x14ac:dyDescent="0.2"/>
    <row r="570" ht="12.75" x14ac:dyDescent="0.2"/>
    <row r="571" ht="12.75" x14ac:dyDescent="0.2"/>
    <row r="572" ht="12.75" x14ac:dyDescent="0.2"/>
    <row r="573" ht="12.75" x14ac:dyDescent="0.2"/>
    <row r="574" ht="12.75" x14ac:dyDescent="0.2"/>
    <row r="575" ht="12.75" x14ac:dyDescent="0.2"/>
    <row r="576" ht="12.75" x14ac:dyDescent="0.2"/>
    <row r="577" ht="12.75" x14ac:dyDescent="0.2"/>
    <row r="578" ht="12.75" x14ac:dyDescent="0.2"/>
    <row r="579" ht="12.75" x14ac:dyDescent="0.2"/>
    <row r="580" ht="12.75" x14ac:dyDescent="0.2"/>
    <row r="581" ht="12.75" x14ac:dyDescent="0.2"/>
    <row r="582" ht="12.75" x14ac:dyDescent="0.2"/>
    <row r="583" ht="12.75" x14ac:dyDescent="0.2"/>
    <row r="584" ht="12.75" x14ac:dyDescent="0.2"/>
    <row r="585" ht="12.75" x14ac:dyDescent="0.2"/>
    <row r="586" ht="12.75" x14ac:dyDescent="0.2"/>
    <row r="587" ht="12.75" x14ac:dyDescent="0.2"/>
    <row r="588" ht="12.75" x14ac:dyDescent="0.2"/>
    <row r="589" ht="12.75" x14ac:dyDescent="0.2"/>
    <row r="590" ht="12.75" x14ac:dyDescent="0.2"/>
    <row r="591" ht="12.75" x14ac:dyDescent="0.2"/>
    <row r="592" ht="12.75" x14ac:dyDescent="0.2"/>
    <row r="593" ht="12.75" x14ac:dyDescent="0.2"/>
    <row r="594" ht="12.75" x14ac:dyDescent="0.2"/>
    <row r="595" ht="12.75" x14ac:dyDescent="0.2"/>
    <row r="596" ht="12.75" x14ac:dyDescent="0.2"/>
    <row r="597" ht="12.75" x14ac:dyDescent="0.2"/>
    <row r="598" ht="12.75" x14ac:dyDescent="0.2"/>
    <row r="599" ht="12.75" x14ac:dyDescent="0.2"/>
    <row r="600" ht="12.75" x14ac:dyDescent="0.2"/>
    <row r="601" ht="12.75" x14ac:dyDescent="0.2"/>
    <row r="602" ht="12.75" x14ac:dyDescent="0.2"/>
    <row r="603" ht="12.75" x14ac:dyDescent="0.2"/>
    <row r="604" ht="12.75" x14ac:dyDescent="0.2"/>
    <row r="605" ht="12.75" x14ac:dyDescent="0.2"/>
    <row r="606" ht="12.75" x14ac:dyDescent="0.2"/>
    <row r="607" ht="12.75" x14ac:dyDescent="0.2"/>
    <row r="608" ht="12.75" x14ac:dyDescent="0.2"/>
    <row r="609" ht="12.75" x14ac:dyDescent="0.2"/>
    <row r="610" ht="12.75" x14ac:dyDescent="0.2"/>
    <row r="611" ht="12.75" x14ac:dyDescent="0.2"/>
    <row r="612" ht="12.75" x14ac:dyDescent="0.2"/>
    <row r="613" ht="12.75" x14ac:dyDescent="0.2"/>
    <row r="614" ht="12.75" x14ac:dyDescent="0.2"/>
    <row r="615" ht="12.75" x14ac:dyDescent="0.2"/>
    <row r="616" ht="12.75" x14ac:dyDescent="0.2"/>
    <row r="617" ht="12.75" x14ac:dyDescent="0.2"/>
    <row r="618" ht="12.75" x14ac:dyDescent="0.2"/>
    <row r="619" ht="12.75" x14ac:dyDescent="0.2"/>
    <row r="620" ht="12.75" x14ac:dyDescent="0.2"/>
    <row r="621" ht="12.75" x14ac:dyDescent="0.2"/>
    <row r="622" ht="12.75" x14ac:dyDescent="0.2"/>
    <row r="623" ht="12.75" x14ac:dyDescent="0.2"/>
    <row r="624" ht="12.75" x14ac:dyDescent="0.2"/>
    <row r="625" ht="12.75" x14ac:dyDescent="0.2"/>
    <row r="626" ht="12.75" x14ac:dyDescent="0.2"/>
    <row r="627" ht="12.75" x14ac:dyDescent="0.2"/>
    <row r="628" ht="12.75" x14ac:dyDescent="0.2"/>
    <row r="629" ht="12.75" x14ac:dyDescent="0.2"/>
    <row r="630" ht="12.75" x14ac:dyDescent="0.2"/>
    <row r="631" ht="12.75" x14ac:dyDescent="0.2"/>
    <row r="632" ht="12.75" x14ac:dyDescent="0.2"/>
    <row r="633" ht="12.75" x14ac:dyDescent="0.2"/>
    <row r="634" ht="12.75" x14ac:dyDescent="0.2"/>
    <row r="635" ht="12.75" x14ac:dyDescent="0.2"/>
    <row r="636" ht="12.75" x14ac:dyDescent="0.2"/>
    <row r="637" ht="12.75" x14ac:dyDescent="0.2"/>
    <row r="638" ht="12.75" x14ac:dyDescent="0.2"/>
    <row r="639" ht="12.75" x14ac:dyDescent="0.2"/>
    <row r="640" ht="12.75" x14ac:dyDescent="0.2"/>
    <row r="641" ht="12.75" x14ac:dyDescent="0.2"/>
    <row r="642" ht="12.75" x14ac:dyDescent="0.2"/>
    <row r="643" ht="12.75" x14ac:dyDescent="0.2"/>
    <row r="644" ht="12.75" x14ac:dyDescent="0.2"/>
    <row r="645" ht="12.75" x14ac:dyDescent="0.2"/>
    <row r="646" ht="12.75" x14ac:dyDescent="0.2"/>
    <row r="647" ht="12.75" x14ac:dyDescent="0.2"/>
    <row r="648" ht="12.75" x14ac:dyDescent="0.2"/>
    <row r="649" ht="12.75" x14ac:dyDescent="0.2"/>
    <row r="650" ht="12.75" x14ac:dyDescent="0.2"/>
    <row r="651" ht="12.75" x14ac:dyDescent="0.2"/>
    <row r="652" ht="12.75" x14ac:dyDescent="0.2"/>
    <row r="653" ht="12.75" x14ac:dyDescent="0.2"/>
    <row r="654" ht="12.75" x14ac:dyDescent="0.2"/>
    <row r="655" ht="12.75" x14ac:dyDescent="0.2"/>
    <row r="656" ht="12.75" x14ac:dyDescent="0.2"/>
    <row r="657" ht="12.75" x14ac:dyDescent="0.2"/>
    <row r="658" ht="12.75" x14ac:dyDescent="0.2"/>
    <row r="659" ht="12.75" x14ac:dyDescent="0.2"/>
    <row r="660" ht="12.75" x14ac:dyDescent="0.2"/>
    <row r="661" ht="12.75" x14ac:dyDescent="0.2"/>
    <row r="662" ht="12.75" x14ac:dyDescent="0.2"/>
    <row r="663" ht="12.75" x14ac:dyDescent="0.2"/>
    <row r="664" ht="12.75" x14ac:dyDescent="0.2"/>
    <row r="665" ht="12.75" x14ac:dyDescent="0.2"/>
    <row r="666" ht="12.75" x14ac:dyDescent="0.2"/>
    <row r="667" ht="12.75" x14ac:dyDescent="0.2"/>
    <row r="668" ht="12.75" x14ac:dyDescent="0.2"/>
    <row r="669" ht="12.75" x14ac:dyDescent="0.2"/>
    <row r="670" ht="12.75" x14ac:dyDescent="0.2"/>
    <row r="671" ht="12.75" x14ac:dyDescent="0.2"/>
    <row r="672" ht="12.75" x14ac:dyDescent="0.2"/>
    <row r="673" ht="12.75" x14ac:dyDescent="0.2"/>
    <row r="674" ht="12.75" x14ac:dyDescent="0.2"/>
    <row r="675" ht="12.75" x14ac:dyDescent="0.2"/>
    <row r="676" ht="12.75" x14ac:dyDescent="0.2"/>
    <row r="677" ht="12.75" x14ac:dyDescent="0.2"/>
    <row r="678" ht="12.75" x14ac:dyDescent="0.2"/>
    <row r="679" ht="12.75" x14ac:dyDescent="0.2"/>
    <row r="680" ht="12.75" x14ac:dyDescent="0.2"/>
    <row r="681" ht="12.75" x14ac:dyDescent="0.2"/>
    <row r="682" ht="12.75" x14ac:dyDescent="0.2"/>
    <row r="683" ht="12.75" x14ac:dyDescent="0.2"/>
    <row r="684" ht="12.75" x14ac:dyDescent="0.2"/>
    <row r="685" ht="12.75" x14ac:dyDescent="0.2"/>
    <row r="686" ht="12.75" x14ac:dyDescent="0.2"/>
    <row r="687" ht="12.75" x14ac:dyDescent="0.2"/>
    <row r="688" ht="12.75" x14ac:dyDescent="0.2"/>
    <row r="689" ht="12.75" x14ac:dyDescent="0.2"/>
    <row r="690" ht="12.75" x14ac:dyDescent="0.2"/>
    <row r="691" ht="12.75" x14ac:dyDescent="0.2"/>
    <row r="692" ht="12.75" x14ac:dyDescent="0.2"/>
    <row r="693" ht="12.75" x14ac:dyDescent="0.2"/>
    <row r="694" ht="12.75" x14ac:dyDescent="0.2"/>
    <row r="695" ht="12.75" x14ac:dyDescent="0.2"/>
    <row r="696" ht="12.75" x14ac:dyDescent="0.2"/>
    <row r="697" ht="12.75" x14ac:dyDescent="0.2"/>
    <row r="698" ht="12.75" x14ac:dyDescent="0.2"/>
    <row r="699" ht="12.75" x14ac:dyDescent="0.2"/>
    <row r="700" ht="12.75" x14ac:dyDescent="0.2"/>
    <row r="701" ht="12.75" x14ac:dyDescent="0.2"/>
    <row r="702" ht="12.75" x14ac:dyDescent="0.2"/>
    <row r="703" ht="12.75" x14ac:dyDescent="0.2"/>
    <row r="704" ht="12.75" x14ac:dyDescent="0.2"/>
    <row r="705" ht="12.75" x14ac:dyDescent="0.2"/>
    <row r="706" ht="12.75" x14ac:dyDescent="0.2"/>
    <row r="707" ht="12.75" x14ac:dyDescent="0.2"/>
    <row r="708" ht="12.75" x14ac:dyDescent="0.2"/>
    <row r="709" ht="12.75" x14ac:dyDescent="0.2"/>
    <row r="710" ht="12.75" x14ac:dyDescent="0.2"/>
    <row r="711" ht="12.75" x14ac:dyDescent="0.2"/>
    <row r="712" ht="12.75" x14ac:dyDescent="0.2"/>
    <row r="713" ht="12.75" x14ac:dyDescent="0.2"/>
    <row r="714" ht="12.75" x14ac:dyDescent="0.2"/>
    <row r="715" ht="12.75" x14ac:dyDescent="0.2"/>
    <row r="716" ht="12.75" x14ac:dyDescent="0.2"/>
    <row r="717" ht="12.75" x14ac:dyDescent="0.2"/>
    <row r="718" ht="12.75" x14ac:dyDescent="0.2"/>
    <row r="719" ht="12.75" x14ac:dyDescent="0.2"/>
    <row r="720" ht="12.75" x14ac:dyDescent="0.2"/>
    <row r="721" ht="12.75" x14ac:dyDescent="0.2"/>
    <row r="722" ht="12.75" x14ac:dyDescent="0.2"/>
    <row r="723" ht="12.75" x14ac:dyDescent="0.2"/>
    <row r="724" ht="12.75" x14ac:dyDescent="0.2"/>
    <row r="725" ht="12.75" x14ac:dyDescent="0.2"/>
    <row r="726" ht="12.75" x14ac:dyDescent="0.2"/>
    <row r="727" ht="12.75" x14ac:dyDescent="0.2"/>
    <row r="728" ht="12.75" x14ac:dyDescent="0.2"/>
    <row r="729" ht="12.75" x14ac:dyDescent="0.2"/>
    <row r="730" ht="12.75" x14ac:dyDescent="0.2"/>
    <row r="731" ht="12.75" x14ac:dyDescent="0.2"/>
    <row r="732" ht="12.75" x14ac:dyDescent="0.2"/>
    <row r="733" ht="12.75" x14ac:dyDescent="0.2"/>
    <row r="734" ht="12.75" x14ac:dyDescent="0.2"/>
    <row r="735" ht="12.75" x14ac:dyDescent="0.2"/>
    <row r="736" ht="12.75" x14ac:dyDescent="0.2"/>
    <row r="737" ht="12.75" x14ac:dyDescent="0.2"/>
    <row r="738" ht="12.75" x14ac:dyDescent="0.2"/>
    <row r="739" ht="12.75" x14ac:dyDescent="0.2"/>
    <row r="740" ht="12.75" x14ac:dyDescent="0.2"/>
    <row r="741" ht="12.75" x14ac:dyDescent="0.2"/>
    <row r="742" ht="12.75" x14ac:dyDescent="0.2"/>
    <row r="743" ht="12.75" x14ac:dyDescent="0.2"/>
    <row r="744" ht="12.75" x14ac:dyDescent="0.2"/>
    <row r="745" ht="12.75" x14ac:dyDescent="0.2"/>
    <row r="746" ht="12.75" x14ac:dyDescent="0.2"/>
    <row r="747" ht="12.75" x14ac:dyDescent="0.2"/>
    <row r="748" ht="12.75" x14ac:dyDescent="0.2"/>
    <row r="749" ht="12.75" x14ac:dyDescent="0.2"/>
    <row r="750" ht="12.75" x14ac:dyDescent="0.2"/>
    <row r="751" ht="12.75" x14ac:dyDescent="0.2"/>
    <row r="752" ht="12.75" x14ac:dyDescent="0.2"/>
    <row r="753" ht="12.75" x14ac:dyDescent="0.2"/>
    <row r="754" ht="12.75" x14ac:dyDescent="0.2"/>
    <row r="755" ht="12.75" x14ac:dyDescent="0.2"/>
    <row r="756" ht="12.75" x14ac:dyDescent="0.2"/>
    <row r="757" ht="12.75" x14ac:dyDescent="0.2"/>
    <row r="758" ht="12.75" x14ac:dyDescent="0.2"/>
    <row r="759" ht="12.75" x14ac:dyDescent="0.2"/>
    <row r="760" ht="12.75" x14ac:dyDescent="0.2"/>
    <row r="761" ht="12.75" x14ac:dyDescent="0.2"/>
    <row r="762" ht="12.75" x14ac:dyDescent="0.2"/>
    <row r="763" ht="12.75" x14ac:dyDescent="0.2"/>
    <row r="764" ht="12.75" x14ac:dyDescent="0.2"/>
    <row r="765" ht="12.75" x14ac:dyDescent="0.2"/>
    <row r="766" ht="12.75" x14ac:dyDescent="0.2"/>
    <row r="767" ht="12.75" x14ac:dyDescent="0.2"/>
    <row r="768" ht="12.75" x14ac:dyDescent="0.2"/>
    <row r="769" ht="12.75" x14ac:dyDescent="0.2"/>
    <row r="770" ht="12.75" x14ac:dyDescent="0.2"/>
    <row r="771" ht="12.75" x14ac:dyDescent="0.2"/>
    <row r="772" ht="12.75" x14ac:dyDescent="0.2"/>
    <row r="773" ht="12.75" x14ac:dyDescent="0.2"/>
    <row r="774" ht="12.75" x14ac:dyDescent="0.2"/>
    <row r="775" ht="12.75" x14ac:dyDescent="0.2"/>
    <row r="776" ht="12.75" x14ac:dyDescent="0.2"/>
    <row r="777" ht="12.75" x14ac:dyDescent="0.2"/>
    <row r="778" ht="12.75" x14ac:dyDescent="0.2"/>
    <row r="779" ht="12.75" x14ac:dyDescent="0.2"/>
    <row r="780" ht="12.75" x14ac:dyDescent="0.2"/>
    <row r="781" ht="12.75" x14ac:dyDescent="0.2"/>
    <row r="782" ht="12.75" x14ac:dyDescent="0.2"/>
    <row r="783" ht="12.75" x14ac:dyDescent="0.2"/>
    <row r="784" ht="12.75" x14ac:dyDescent="0.2"/>
    <row r="785" ht="12.75" x14ac:dyDescent="0.2"/>
    <row r="786" ht="12.75" x14ac:dyDescent="0.2"/>
    <row r="787" ht="12.75" x14ac:dyDescent="0.2"/>
    <row r="788" ht="12.75" x14ac:dyDescent="0.2"/>
    <row r="789" ht="12.75" x14ac:dyDescent="0.2"/>
    <row r="790" ht="12.75" x14ac:dyDescent="0.2"/>
    <row r="791" ht="12.75" x14ac:dyDescent="0.2"/>
    <row r="792" ht="12.75" x14ac:dyDescent="0.2"/>
    <row r="793" ht="12.75" x14ac:dyDescent="0.2"/>
    <row r="794" ht="12.75" x14ac:dyDescent="0.2"/>
    <row r="795" ht="12.75" x14ac:dyDescent="0.2"/>
    <row r="796" ht="12.75" x14ac:dyDescent="0.2"/>
    <row r="797" ht="12.75" x14ac:dyDescent="0.2"/>
    <row r="798" ht="12.75" x14ac:dyDescent="0.2"/>
    <row r="799" ht="12.75" x14ac:dyDescent="0.2"/>
    <row r="800" ht="12.75" x14ac:dyDescent="0.2"/>
    <row r="801" ht="12.75" x14ac:dyDescent="0.2"/>
    <row r="802" ht="12.75" x14ac:dyDescent="0.2"/>
    <row r="803" ht="12.75" x14ac:dyDescent="0.2"/>
    <row r="804" ht="12.75" x14ac:dyDescent="0.2"/>
    <row r="805" ht="12.75" x14ac:dyDescent="0.2"/>
    <row r="806" ht="12.75" x14ac:dyDescent="0.2"/>
    <row r="807" ht="12.75" x14ac:dyDescent="0.2"/>
    <row r="808" ht="12.75" x14ac:dyDescent="0.2"/>
    <row r="809" ht="12.75" x14ac:dyDescent="0.2"/>
    <row r="810" ht="12.75" x14ac:dyDescent="0.2"/>
    <row r="811" ht="12.75" x14ac:dyDescent="0.2"/>
    <row r="812" ht="12.75" x14ac:dyDescent="0.2"/>
    <row r="813" ht="12.75" x14ac:dyDescent="0.2"/>
    <row r="814" ht="12.75" x14ac:dyDescent="0.2"/>
    <row r="815" ht="12.75" x14ac:dyDescent="0.2"/>
    <row r="816" ht="12.75" x14ac:dyDescent="0.2"/>
    <row r="817" ht="12.75" x14ac:dyDescent="0.2"/>
    <row r="818" ht="12.75" x14ac:dyDescent="0.2"/>
    <row r="819" ht="12.75" x14ac:dyDescent="0.2"/>
    <row r="820" ht="12.75" x14ac:dyDescent="0.2"/>
    <row r="821" ht="12.75" x14ac:dyDescent="0.2"/>
    <row r="822" ht="12.75" x14ac:dyDescent="0.2"/>
    <row r="823" ht="12.75" x14ac:dyDescent="0.2"/>
    <row r="824" ht="12.75" x14ac:dyDescent="0.2"/>
    <row r="825" ht="12.75" x14ac:dyDescent="0.2"/>
    <row r="826" ht="12.75" x14ac:dyDescent="0.2"/>
    <row r="827" ht="12.75" x14ac:dyDescent="0.2"/>
    <row r="828" ht="12.75" x14ac:dyDescent="0.2"/>
    <row r="829" ht="12.75" x14ac:dyDescent="0.2"/>
    <row r="830" ht="12.75" x14ac:dyDescent="0.2"/>
    <row r="831" ht="12.75" x14ac:dyDescent="0.2"/>
    <row r="832" ht="12.75" x14ac:dyDescent="0.2"/>
    <row r="833" ht="12.75" x14ac:dyDescent="0.2"/>
    <row r="834" ht="12.75" x14ac:dyDescent="0.2"/>
    <row r="835" ht="12.75" x14ac:dyDescent="0.2"/>
    <row r="836" ht="12.75" x14ac:dyDescent="0.2"/>
    <row r="837" ht="12.75" x14ac:dyDescent="0.2"/>
    <row r="838" ht="12.75" x14ac:dyDescent="0.2"/>
    <row r="839" ht="12.75" x14ac:dyDescent="0.2"/>
    <row r="840" ht="12.75" x14ac:dyDescent="0.2"/>
    <row r="841" ht="12.75" x14ac:dyDescent="0.2"/>
    <row r="842" ht="12.75" x14ac:dyDescent="0.2"/>
    <row r="843" ht="12.75" x14ac:dyDescent="0.2"/>
    <row r="844" ht="12.75" x14ac:dyDescent="0.2"/>
    <row r="845" ht="12.75" x14ac:dyDescent="0.2"/>
    <row r="846" ht="12.75" x14ac:dyDescent="0.2"/>
    <row r="847" ht="12.75" x14ac:dyDescent="0.2"/>
    <row r="848" ht="12.75" x14ac:dyDescent="0.2"/>
    <row r="849" ht="12.75" x14ac:dyDescent="0.2"/>
    <row r="850" ht="12.75" x14ac:dyDescent="0.2"/>
    <row r="851" ht="12.75" x14ac:dyDescent="0.2"/>
    <row r="852" ht="12.75" x14ac:dyDescent="0.2"/>
    <row r="853" ht="12.75" x14ac:dyDescent="0.2"/>
    <row r="854" ht="12.75" x14ac:dyDescent="0.2"/>
    <row r="855" ht="12.75" x14ac:dyDescent="0.2"/>
    <row r="856" ht="12.75" x14ac:dyDescent="0.2"/>
    <row r="857" ht="12.75" x14ac:dyDescent="0.2"/>
    <row r="858" ht="12.75" x14ac:dyDescent="0.2"/>
    <row r="859" ht="12.75" x14ac:dyDescent="0.2"/>
    <row r="860" ht="12.75" x14ac:dyDescent="0.2"/>
    <row r="861" ht="12.75" x14ac:dyDescent="0.2"/>
    <row r="862" ht="12.75" x14ac:dyDescent="0.2"/>
    <row r="863" ht="12.75" x14ac:dyDescent="0.2"/>
    <row r="864" ht="12.75" x14ac:dyDescent="0.2"/>
    <row r="865" ht="12.75" x14ac:dyDescent="0.2"/>
    <row r="866" ht="12.75" x14ac:dyDescent="0.2"/>
    <row r="867" ht="12.75" x14ac:dyDescent="0.2"/>
    <row r="868" ht="12.75" x14ac:dyDescent="0.2"/>
    <row r="869" ht="12.75" x14ac:dyDescent="0.2"/>
    <row r="870" ht="12.75" x14ac:dyDescent="0.2"/>
    <row r="871" ht="12.75" x14ac:dyDescent="0.2"/>
    <row r="872" ht="12.75" x14ac:dyDescent="0.2"/>
    <row r="873" ht="12.75" x14ac:dyDescent="0.2"/>
    <row r="874" ht="12.75" x14ac:dyDescent="0.2"/>
    <row r="875" ht="12.75" x14ac:dyDescent="0.2"/>
    <row r="876" ht="12.75" x14ac:dyDescent="0.2"/>
    <row r="877" ht="12.75" x14ac:dyDescent="0.2"/>
    <row r="878" ht="12.75" x14ac:dyDescent="0.2"/>
    <row r="879" ht="12.75" x14ac:dyDescent="0.2"/>
    <row r="880" ht="12.75" x14ac:dyDescent="0.2"/>
    <row r="881" ht="12.75" x14ac:dyDescent="0.2"/>
    <row r="882" ht="12.75" x14ac:dyDescent="0.2"/>
    <row r="883" ht="12.75" x14ac:dyDescent="0.2"/>
    <row r="884" ht="12.75" x14ac:dyDescent="0.2"/>
    <row r="885" ht="12.75" x14ac:dyDescent="0.2"/>
    <row r="886" ht="12.75" x14ac:dyDescent="0.2"/>
    <row r="887" ht="12.75" x14ac:dyDescent="0.2"/>
    <row r="888" ht="12.75" x14ac:dyDescent="0.2"/>
    <row r="889" ht="12.75" x14ac:dyDescent="0.2"/>
    <row r="890" ht="12.75" x14ac:dyDescent="0.2"/>
    <row r="891" ht="12.75" x14ac:dyDescent="0.2"/>
    <row r="892" ht="12.75" x14ac:dyDescent="0.2"/>
    <row r="893" ht="12.75" x14ac:dyDescent="0.2"/>
    <row r="894" ht="12.75" x14ac:dyDescent="0.2"/>
    <row r="895" ht="12.75" x14ac:dyDescent="0.2"/>
    <row r="896" ht="12.75" x14ac:dyDescent="0.2"/>
    <row r="897" ht="12.75" x14ac:dyDescent="0.2"/>
    <row r="898" ht="12.75" x14ac:dyDescent="0.2"/>
    <row r="899" ht="12.75" x14ac:dyDescent="0.2"/>
    <row r="900" ht="12.75" x14ac:dyDescent="0.2"/>
    <row r="901" ht="12.75" x14ac:dyDescent="0.2"/>
    <row r="902" ht="12.75" x14ac:dyDescent="0.2"/>
    <row r="903" ht="12.75" x14ac:dyDescent="0.2"/>
    <row r="904" ht="12.75" x14ac:dyDescent="0.2"/>
    <row r="905" ht="12.75" x14ac:dyDescent="0.2"/>
    <row r="906" ht="12.75" x14ac:dyDescent="0.2"/>
    <row r="907" ht="12.75" x14ac:dyDescent="0.2"/>
    <row r="908" ht="12.75" x14ac:dyDescent="0.2"/>
    <row r="909" ht="12.75" x14ac:dyDescent="0.2"/>
    <row r="910" ht="12.75" x14ac:dyDescent="0.2"/>
    <row r="911" ht="12.75" x14ac:dyDescent="0.2"/>
    <row r="912" ht="12.75" x14ac:dyDescent="0.2"/>
    <row r="913" ht="12.75" x14ac:dyDescent="0.2"/>
    <row r="914" ht="12.75" x14ac:dyDescent="0.2"/>
    <row r="915" ht="12.75" x14ac:dyDescent="0.2"/>
    <row r="916" ht="12.75" x14ac:dyDescent="0.2"/>
    <row r="917" ht="12.75" x14ac:dyDescent="0.2"/>
    <row r="918" ht="12.75" x14ac:dyDescent="0.2"/>
    <row r="919" ht="12.75" x14ac:dyDescent="0.2"/>
    <row r="920" ht="12.75" x14ac:dyDescent="0.2"/>
    <row r="921" ht="12.75" x14ac:dyDescent="0.2"/>
    <row r="922" ht="12.75" x14ac:dyDescent="0.2"/>
    <row r="923" ht="12.75" x14ac:dyDescent="0.2"/>
    <row r="924" ht="12.75" x14ac:dyDescent="0.2"/>
    <row r="925" ht="12.75" x14ac:dyDescent="0.2"/>
    <row r="926" ht="12.75" x14ac:dyDescent="0.2"/>
    <row r="927" ht="12.75" x14ac:dyDescent="0.2"/>
    <row r="928" ht="12.75" x14ac:dyDescent="0.2"/>
    <row r="929" ht="12.75" x14ac:dyDescent="0.2"/>
    <row r="930" ht="12.75" x14ac:dyDescent="0.2"/>
    <row r="931" ht="12.75" x14ac:dyDescent="0.2"/>
    <row r="932" ht="12.75" x14ac:dyDescent="0.2"/>
    <row r="933" ht="12.75" x14ac:dyDescent="0.2"/>
    <row r="934" ht="12.75" x14ac:dyDescent="0.2"/>
    <row r="935" ht="12.75" x14ac:dyDescent="0.2"/>
    <row r="936" ht="12.75" x14ac:dyDescent="0.2"/>
    <row r="937" ht="12.75" x14ac:dyDescent="0.2"/>
    <row r="938" ht="12.75" x14ac:dyDescent="0.2"/>
    <row r="939" ht="12.75" x14ac:dyDescent="0.2"/>
    <row r="940" ht="12.75" x14ac:dyDescent="0.2"/>
    <row r="941" ht="12.75" x14ac:dyDescent="0.2"/>
    <row r="942" ht="12.75" x14ac:dyDescent="0.2"/>
    <row r="943" ht="12.75" x14ac:dyDescent="0.2"/>
    <row r="944" ht="12.75" x14ac:dyDescent="0.2"/>
    <row r="945" ht="12.75" x14ac:dyDescent="0.2"/>
    <row r="946" ht="12.75" x14ac:dyDescent="0.2"/>
    <row r="947" ht="12.75" x14ac:dyDescent="0.2"/>
    <row r="948" ht="12.75" x14ac:dyDescent="0.2"/>
    <row r="949" ht="12.75" x14ac:dyDescent="0.2"/>
    <row r="950" ht="12.75" x14ac:dyDescent="0.2"/>
    <row r="951" ht="12.75" x14ac:dyDescent="0.2"/>
    <row r="952" ht="12.75" x14ac:dyDescent="0.2"/>
    <row r="953" ht="12.75" x14ac:dyDescent="0.2"/>
    <row r="954" ht="12.75" x14ac:dyDescent="0.2"/>
    <row r="955" ht="12.75" x14ac:dyDescent="0.2"/>
    <row r="956" ht="12.75" x14ac:dyDescent="0.2"/>
    <row r="957" ht="12.75" x14ac:dyDescent="0.2"/>
    <row r="958" ht="12.75" x14ac:dyDescent="0.2"/>
    <row r="959" ht="12.75" x14ac:dyDescent="0.2"/>
    <row r="960" ht="12.75" x14ac:dyDescent="0.2"/>
    <row r="961" ht="12.75" x14ac:dyDescent="0.2"/>
    <row r="962" ht="12.75" x14ac:dyDescent="0.2"/>
    <row r="963" ht="12.75" x14ac:dyDescent="0.2"/>
    <row r="964" ht="12.75" x14ac:dyDescent="0.2"/>
    <row r="965" ht="12.75" x14ac:dyDescent="0.2"/>
    <row r="966" ht="12.75" x14ac:dyDescent="0.2"/>
    <row r="967" ht="12.75" x14ac:dyDescent="0.2"/>
    <row r="968" ht="12.75" x14ac:dyDescent="0.2"/>
    <row r="969" ht="12.75" x14ac:dyDescent="0.2"/>
    <row r="970" ht="12.75" x14ac:dyDescent="0.2"/>
    <row r="971" ht="12.75" x14ac:dyDescent="0.2"/>
    <row r="972" ht="12.75" x14ac:dyDescent="0.2"/>
    <row r="973" ht="12.75" x14ac:dyDescent="0.2"/>
    <row r="974" ht="12.75" x14ac:dyDescent="0.2"/>
    <row r="975" ht="12.75" x14ac:dyDescent="0.2"/>
    <row r="976" ht="12.75" x14ac:dyDescent="0.2"/>
    <row r="977" ht="12.75" x14ac:dyDescent="0.2"/>
    <row r="978" ht="12.75" x14ac:dyDescent="0.2"/>
    <row r="979" ht="12.75" x14ac:dyDescent="0.2"/>
    <row r="980" ht="12.75" x14ac:dyDescent="0.2"/>
    <row r="981" ht="12.75" x14ac:dyDescent="0.2"/>
    <row r="982" ht="12.75" x14ac:dyDescent="0.2"/>
    <row r="983" ht="12.75" x14ac:dyDescent="0.2"/>
    <row r="984" ht="12.75" x14ac:dyDescent="0.2"/>
    <row r="985" ht="12.75" x14ac:dyDescent="0.2"/>
    <row r="986" ht="12.75" x14ac:dyDescent="0.2"/>
    <row r="987" ht="12.75" x14ac:dyDescent="0.2"/>
    <row r="988" ht="12.75" x14ac:dyDescent="0.2"/>
    <row r="989" ht="12.75" x14ac:dyDescent="0.2"/>
    <row r="990" ht="12.75" x14ac:dyDescent="0.2"/>
    <row r="991" ht="12.75" x14ac:dyDescent="0.2"/>
    <row r="992" ht="12.75" x14ac:dyDescent="0.2"/>
    <row r="993" ht="12.75" x14ac:dyDescent="0.2"/>
    <row r="994" ht="12.75" x14ac:dyDescent="0.2"/>
    <row r="995" ht="12.75" x14ac:dyDescent="0.2"/>
    <row r="996" ht="12.75" x14ac:dyDescent="0.2"/>
    <row r="997" ht="12.75" x14ac:dyDescent="0.2"/>
    <row r="998" ht="12.75" x14ac:dyDescent="0.2"/>
    <row r="999" ht="12.75" x14ac:dyDescent="0.2"/>
    <row r="1000" ht="12.75" x14ac:dyDescent="0.2"/>
  </sheetData>
  <mergeCells count="145">
    <mergeCell ref="B102:E102"/>
    <mergeCell ref="A103:E103"/>
    <mergeCell ref="A105:F105"/>
    <mergeCell ref="B106:E106"/>
    <mergeCell ref="B107:E107"/>
    <mergeCell ref="B108:E108"/>
    <mergeCell ref="A72:F72"/>
    <mergeCell ref="B73:E73"/>
    <mergeCell ref="B74:E74"/>
    <mergeCell ref="B75:E75"/>
    <mergeCell ref="B76:E76"/>
    <mergeCell ref="B77:E77"/>
    <mergeCell ref="B78:E78"/>
    <mergeCell ref="B85:E85"/>
    <mergeCell ref="B86:E86"/>
    <mergeCell ref="B52:C52"/>
    <mergeCell ref="D52:E52"/>
    <mergeCell ref="A53:C53"/>
    <mergeCell ref="D53:E53"/>
    <mergeCell ref="A54:F54"/>
    <mergeCell ref="B56:E56"/>
    <mergeCell ref="B57:E57"/>
    <mergeCell ref="A61:E61"/>
    <mergeCell ref="A62:F62"/>
    <mergeCell ref="A1:F1"/>
    <mergeCell ref="A3:F3"/>
    <mergeCell ref="B29:E29"/>
    <mergeCell ref="B30:E30"/>
    <mergeCell ref="B31:E31"/>
    <mergeCell ref="B32:E32"/>
    <mergeCell ref="B33:E33"/>
    <mergeCell ref="B34:E34"/>
    <mergeCell ref="B35:E35"/>
    <mergeCell ref="A9:F9"/>
    <mergeCell ref="B10:E10"/>
    <mergeCell ref="B11:E11"/>
    <mergeCell ref="B12:E12"/>
    <mergeCell ref="B13:E13"/>
    <mergeCell ref="A4:F4"/>
    <mergeCell ref="A5:F5"/>
    <mergeCell ref="A6:E6"/>
    <mergeCell ref="A7:E7"/>
    <mergeCell ref="A8:F8"/>
    <mergeCell ref="A18:E18"/>
    <mergeCell ref="A19:F19"/>
    <mergeCell ref="B20:E20"/>
    <mergeCell ref="B21:E21"/>
    <mergeCell ref="B22:E22"/>
    <mergeCell ref="A14:F14"/>
    <mergeCell ref="A15:F15"/>
    <mergeCell ref="A16:B16"/>
    <mergeCell ref="C16:E16"/>
    <mergeCell ref="A17:B17"/>
    <mergeCell ref="C17:E17"/>
    <mergeCell ref="B41:E41"/>
    <mergeCell ref="A42:E42"/>
    <mergeCell ref="B44:C44"/>
    <mergeCell ref="D44:E44"/>
    <mergeCell ref="B45:C45"/>
    <mergeCell ref="D45:E45"/>
    <mergeCell ref="B23:E23"/>
    <mergeCell ref="B24:E24"/>
    <mergeCell ref="A25:F26"/>
    <mergeCell ref="A27:F27"/>
    <mergeCell ref="B28:E28"/>
    <mergeCell ref="A36:E36"/>
    <mergeCell ref="A38:F38"/>
    <mergeCell ref="B39:E39"/>
    <mergeCell ref="B40:E40"/>
    <mergeCell ref="B49:C49"/>
    <mergeCell ref="D49:E49"/>
    <mergeCell ref="B50:C50"/>
    <mergeCell ref="D50:E50"/>
    <mergeCell ref="B51:C51"/>
    <mergeCell ref="D51:E51"/>
    <mergeCell ref="B46:C46"/>
    <mergeCell ref="D46:E46"/>
    <mergeCell ref="B47:C47"/>
    <mergeCell ref="D47:E47"/>
    <mergeCell ref="B48:C48"/>
    <mergeCell ref="D48:E48"/>
    <mergeCell ref="B66:E66"/>
    <mergeCell ref="B67:E67"/>
    <mergeCell ref="B68:E68"/>
    <mergeCell ref="B69:E69"/>
    <mergeCell ref="A70:E70"/>
    <mergeCell ref="G57:I57"/>
    <mergeCell ref="B58:E58"/>
    <mergeCell ref="G58:I58"/>
    <mergeCell ref="B59:E59"/>
    <mergeCell ref="B60:E60"/>
    <mergeCell ref="G60:I60"/>
    <mergeCell ref="A65:F65"/>
    <mergeCell ref="A97:E97"/>
    <mergeCell ref="A98:F98"/>
    <mergeCell ref="A99:F99"/>
    <mergeCell ref="B100:E100"/>
    <mergeCell ref="B101:E101"/>
    <mergeCell ref="B79:E79"/>
    <mergeCell ref="A80:E80"/>
    <mergeCell ref="A82:F82"/>
    <mergeCell ref="A83:F83"/>
    <mergeCell ref="A84:F84"/>
    <mergeCell ref="B87:E87"/>
    <mergeCell ref="B88:E88"/>
    <mergeCell ref="B89:E89"/>
    <mergeCell ref="B90:E90"/>
    <mergeCell ref="B91:E91"/>
    <mergeCell ref="A92:E92"/>
    <mergeCell ref="A94:F94"/>
    <mergeCell ref="B95:E95"/>
    <mergeCell ref="B96:E96"/>
    <mergeCell ref="B115:C115"/>
    <mergeCell ref="D115:E115"/>
    <mergeCell ref="B116:C116"/>
    <mergeCell ref="D116:E116"/>
    <mergeCell ref="B117:C117"/>
    <mergeCell ref="D117:E117"/>
    <mergeCell ref="B109:E109"/>
    <mergeCell ref="B110:E110"/>
    <mergeCell ref="A111:E111"/>
    <mergeCell ref="A113:F113"/>
    <mergeCell ref="B114:C114"/>
    <mergeCell ref="D114:E114"/>
    <mergeCell ref="A121:C121"/>
    <mergeCell ref="D121:E121"/>
    <mergeCell ref="A125:F125"/>
    <mergeCell ref="A126:E126"/>
    <mergeCell ref="B127:E127"/>
    <mergeCell ref="B118:C118"/>
    <mergeCell ref="D118:E118"/>
    <mergeCell ref="B119:C119"/>
    <mergeCell ref="D119:E119"/>
    <mergeCell ref="B120:C120"/>
    <mergeCell ref="D120:E120"/>
    <mergeCell ref="A124:E124"/>
    <mergeCell ref="B133:E133"/>
    <mergeCell ref="A134:E134"/>
    <mergeCell ref="A135:E135"/>
    <mergeCell ref="A136:E136"/>
    <mergeCell ref="B128:E128"/>
    <mergeCell ref="B129:E129"/>
    <mergeCell ref="B130:E130"/>
    <mergeCell ref="B131:E131"/>
    <mergeCell ref="A132:E132"/>
  </mergeCells>
  <pageMargins left="0.511811024" right="0.511811024" top="0.78740157499999996" bottom="0.78740157499999996" header="0" footer="0"/>
  <pageSetup paperSize="9" fitToHeight="0"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D1000"/>
  <sheetViews>
    <sheetView topLeftCell="A13" zoomScaleNormal="100" workbookViewId="0">
      <selection activeCell="H34" sqref="H34"/>
    </sheetView>
  </sheetViews>
  <sheetFormatPr defaultRowHeight="15" customHeight="1" x14ac:dyDescent="0.2"/>
  <cols>
    <col min="1" max="1" width="4" style="186" bestFit="1" customWidth="1"/>
    <col min="2" max="2" width="38.83203125" style="194" customWidth="1"/>
    <col min="3" max="3" width="12.83203125" style="186" customWidth="1"/>
    <col min="4" max="4" width="10.1640625" style="186" customWidth="1"/>
    <col min="5" max="5" width="16.5" style="186" customWidth="1"/>
    <col min="6" max="6" width="25.5" style="188" customWidth="1"/>
    <col min="7" max="9" width="26.83203125" style="186" customWidth="1"/>
    <col min="10" max="1017" width="11.6640625" style="186" customWidth="1"/>
    <col min="1018" max="1022" width="11.6640625" style="187" customWidth="1"/>
    <col min="1023" max="16384" width="9.33203125" style="187"/>
  </cols>
  <sheetData>
    <row r="1" spans="1:6" ht="14.25" x14ac:dyDescent="0.2">
      <c r="A1" s="329" t="s">
        <v>136</v>
      </c>
      <c r="B1" s="329"/>
      <c r="C1" s="329"/>
      <c r="D1" s="329"/>
      <c r="E1" s="329"/>
      <c r="F1" s="329"/>
    </row>
    <row r="2" spans="1:6" ht="14.25" x14ac:dyDescent="0.2">
      <c r="A2" s="231" t="s">
        <v>206</v>
      </c>
      <c r="B2" s="230"/>
      <c r="C2" s="230"/>
      <c r="D2" s="230"/>
      <c r="E2" s="232"/>
      <c r="F2" s="233"/>
    </row>
    <row r="3" spans="1:6" ht="16.5" customHeight="1" x14ac:dyDescent="0.2">
      <c r="A3" s="330"/>
      <c r="B3" s="330"/>
      <c r="C3" s="330"/>
      <c r="D3" s="330"/>
      <c r="E3" s="330"/>
      <c r="F3" s="330"/>
    </row>
    <row r="4" spans="1:6" ht="12.75" x14ac:dyDescent="0.2">
      <c r="A4" s="331" t="s">
        <v>207</v>
      </c>
      <c r="B4" s="331"/>
      <c r="C4" s="331"/>
      <c r="D4" s="331"/>
      <c r="E4" s="331"/>
      <c r="F4" s="331"/>
    </row>
    <row r="5" spans="1:6" ht="12.75" x14ac:dyDescent="0.2">
      <c r="A5" s="318"/>
      <c r="B5" s="318"/>
      <c r="C5" s="318"/>
      <c r="D5" s="318"/>
      <c r="E5" s="318"/>
      <c r="F5" s="318"/>
    </row>
    <row r="6" spans="1:6" ht="12.75" x14ac:dyDescent="0.2">
      <c r="A6" s="316" t="s">
        <v>208</v>
      </c>
      <c r="B6" s="316"/>
      <c r="C6" s="316"/>
      <c r="D6" s="316"/>
      <c r="E6" s="316"/>
      <c r="F6" s="189"/>
    </row>
    <row r="7" spans="1:6" ht="12.75" x14ac:dyDescent="0.2">
      <c r="A7" s="316" t="s">
        <v>209</v>
      </c>
      <c r="B7" s="316"/>
      <c r="C7" s="316"/>
      <c r="D7" s="316"/>
      <c r="E7" s="316"/>
      <c r="F7" s="189"/>
    </row>
    <row r="8" spans="1:6" ht="12.75" x14ac:dyDescent="0.2">
      <c r="A8" s="318"/>
      <c r="B8" s="318"/>
      <c r="C8" s="318"/>
      <c r="D8" s="318"/>
      <c r="E8" s="318"/>
      <c r="F8" s="318"/>
    </row>
    <row r="9" spans="1:6" ht="12.75" x14ac:dyDescent="0.2">
      <c r="A9" s="309" t="s">
        <v>210</v>
      </c>
      <c r="B9" s="309"/>
      <c r="C9" s="309"/>
      <c r="D9" s="309"/>
      <c r="E9" s="309"/>
      <c r="F9" s="309"/>
    </row>
    <row r="10" spans="1:6" ht="12.75" x14ac:dyDescent="0.2">
      <c r="A10" s="190" t="s">
        <v>137</v>
      </c>
      <c r="B10" s="332" t="s">
        <v>211</v>
      </c>
      <c r="C10" s="332"/>
      <c r="D10" s="332"/>
      <c r="E10" s="332"/>
      <c r="F10" s="191"/>
    </row>
    <row r="11" spans="1:6" ht="12.75" x14ac:dyDescent="0.2">
      <c r="A11" s="190" t="s">
        <v>138</v>
      </c>
      <c r="B11" s="332" t="s">
        <v>212</v>
      </c>
      <c r="C11" s="332"/>
      <c r="D11" s="332"/>
      <c r="E11" s="332"/>
      <c r="F11" s="189"/>
    </row>
    <row r="12" spans="1:6" ht="12.75" x14ac:dyDescent="0.2">
      <c r="A12" s="190" t="s">
        <v>139</v>
      </c>
      <c r="B12" s="332" t="s">
        <v>213</v>
      </c>
      <c r="C12" s="332"/>
      <c r="D12" s="332"/>
      <c r="E12" s="332"/>
      <c r="F12" s="189"/>
    </row>
    <row r="13" spans="1:6" ht="12.75" x14ac:dyDescent="0.2">
      <c r="A13" s="190" t="s">
        <v>140</v>
      </c>
      <c r="B13" s="332" t="s">
        <v>214</v>
      </c>
      <c r="C13" s="332"/>
      <c r="D13" s="332"/>
      <c r="E13" s="332"/>
      <c r="F13" s="189"/>
    </row>
    <row r="14" spans="1:6" ht="12.75" x14ac:dyDescent="0.2">
      <c r="A14" s="318"/>
      <c r="B14" s="318"/>
      <c r="C14" s="318"/>
      <c r="D14" s="318"/>
      <c r="E14" s="318"/>
      <c r="F14" s="318"/>
    </row>
    <row r="15" spans="1:6" ht="12.75" x14ac:dyDescent="0.2">
      <c r="A15" s="309" t="s">
        <v>215</v>
      </c>
      <c r="B15" s="309"/>
      <c r="C15" s="309"/>
      <c r="D15" s="309"/>
      <c r="E15" s="309"/>
      <c r="F15" s="309"/>
    </row>
    <row r="16" spans="1:6" ht="12.75" x14ac:dyDescent="0.2">
      <c r="A16" s="316" t="s">
        <v>216</v>
      </c>
      <c r="B16" s="316"/>
      <c r="C16" s="333" t="s">
        <v>217</v>
      </c>
      <c r="D16" s="333"/>
      <c r="E16" s="333"/>
      <c r="F16" s="192" t="s">
        <v>218</v>
      </c>
    </row>
    <row r="17" spans="1:9" ht="58.5" customHeight="1" x14ac:dyDescent="0.2">
      <c r="A17" s="326" t="s">
        <v>219</v>
      </c>
      <c r="B17" s="326"/>
      <c r="C17" s="333" t="s">
        <v>220</v>
      </c>
      <c r="D17" s="333"/>
      <c r="E17" s="333"/>
      <c r="F17" s="229" t="s">
        <v>325</v>
      </c>
    </row>
    <row r="18" spans="1:9" ht="12.75" x14ac:dyDescent="0.2">
      <c r="A18" s="316" t="s">
        <v>221</v>
      </c>
      <c r="B18" s="316"/>
      <c r="C18" s="316"/>
      <c r="D18" s="316"/>
      <c r="E18" s="316"/>
      <c r="F18" s="192">
        <v>2</v>
      </c>
    </row>
    <row r="19" spans="1:9" ht="12.75" x14ac:dyDescent="0.2">
      <c r="A19" s="319" t="s">
        <v>222</v>
      </c>
      <c r="B19" s="319"/>
      <c r="C19" s="319"/>
      <c r="D19" s="319"/>
      <c r="E19" s="319"/>
      <c r="F19" s="319"/>
    </row>
    <row r="20" spans="1:9" ht="12.75" x14ac:dyDescent="0.2">
      <c r="A20" s="189">
        <v>1</v>
      </c>
      <c r="B20" s="306" t="s">
        <v>223</v>
      </c>
      <c r="C20" s="306"/>
      <c r="D20" s="306"/>
      <c r="E20" s="306"/>
      <c r="F20" s="192"/>
    </row>
    <row r="21" spans="1:9" ht="12.75" x14ac:dyDescent="0.2">
      <c r="A21" s="189">
        <v>2</v>
      </c>
      <c r="B21" s="306" t="s">
        <v>224</v>
      </c>
      <c r="C21" s="306"/>
      <c r="D21" s="306"/>
      <c r="E21" s="306"/>
      <c r="F21" s="192"/>
    </row>
    <row r="22" spans="1:9" ht="12.75" x14ac:dyDescent="0.2">
      <c r="A22" s="189">
        <v>3</v>
      </c>
      <c r="B22" s="316" t="s">
        <v>225</v>
      </c>
      <c r="C22" s="316"/>
      <c r="D22" s="316"/>
      <c r="E22" s="316"/>
      <c r="F22" s="193">
        <v>0</v>
      </c>
      <c r="G22" s="194"/>
      <c r="H22" s="195"/>
      <c r="I22" s="195"/>
    </row>
    <row r="23" spans="1:9" ht="12.75" x14ac:dyDescent="0.2">
      <c r="A23" s="189">
        <v>4</v>
      </c>
      <c r="B23" s="306" t="s">
        <v>141</v>
      </c>
      <c r="C23" s="306"/>
      <c r="D23" s="306"/>
      <c r="E23" s="306"/>
      <c r="F23" s="192"/>
    </row>
    <row r="24" spans="1:9" ht="12.75" x14ac:dyDescent="0.2">
      <c r="A24" s="189">
        <v>5</v>
      </c>
      <c r="B24" s="306" t="s">
        <v>226</v>
      </c>
      <c r="C24" s="306"/>
      <c r="D24" s="306"/>
      <c r="E24" s="306"/>
      <c r="F24" s="196"/>
    </row>
    <row r="25" spans="1:9" ht="12.75" x14ac:dyDescent="0.2">
      <c r="A25" s="318"/>
      <c r="B25" s="318"/>
      <c r="C25" s="318"/>
      <c r="D25" s="318"/>
      <c r="E25" s="318"/>
      <c r="F25" s="318"/>
    </row>
    <row r="26" spans="1:9" ht="12.75" x14ac:dyDescent="0.2">
      <c r="A26" s="318"/>
      <c r="B26" s="318"/>
      <c r="C26" s="318"/>
      <c r="D26" s="318"/>
      <c r="E26" s="318"/>
      <c r="F26" s="318"/>
    </row>
    <row r="27" spans="1:9" ht="12.75" x14ac:dyDescent="0.2">
      <c r="A27" s="309" t="s">
        <v>227</v>
      </c>
      <c r="B27" s="309"/>
      <c r="C27" s="309"/>
      <c r="D27" s="309"/>
      <c r="E27" s="309"/>
      <c r="F27" s="309"/>
    </row>
    <row r="28" spans="1:9" ht="12.75" x14ac:dyDescent="0.2">
      <c r="A28" s="197">
        <v>1</v>
      </c>
      <c r="B28" s="309" t="s">
        <v>228</v>
      </c>
      <c r="C28" s="309"/>
      <c r="D28" s="309"/>
      <c r="E28" s="309"/>
      <c r="F28" s="198" t="s">
        <v>229</v>
      </c>
    </row>
    <row r="29" spans="1:9" ht="12.75" x14ac:dyDescent="0.2">
      <c r="A29" s="190" t="s">
        <v>137</v>
      </c>
      <c r="B29" s="306" t="s">
        <v>230</v>
      </c>
      <c r="C29" s="306"/>
      <c r="D29" s="306"/>
      <c r="E29" s="306"/>
      <c r="F29" s="199">
        <f>F22</f>
        <v>0</v>
      </c>
      <c r="G29" s="200"/>
    </row>
    <row r="30" spans="1:9" ht="12.75" x14ac:dyDescent="0.2">
      <c r="A30" s="190" t="s">
        <v>138</v>
      </c>
      <c r="B30" s="306" t="s">
        <v>231</v>
      </c>
      <c r="C30" s="306"/>
      <c r="D30" s="306"/>
      <c r="E30" s="306"/>
      <c r="F30" s="199"/>
      <c r="G30" s="194"/>
    </row>
    <row r="31" spans="1:9" ht="12.75" x14ac:dyDescent="0.2">
      <c r="A31" s="197" t="s">
        <v>139</v>
      </c>
      <c r="B31" s="326" t="s">
        <v>232</v>
      </c>
      <c r="C31" s="326"/>
      <c r="D31" s="326"/>
      <c r="E31" s="326"/>
      <c r="F31" s="201"/>
      <c r="G31" s="194"/>
    </row>
    <row r="32" spans="1:9" ht="12.75" x14ac:dyDescent="0.2">
      <c r="A32" s="190" t="s">
        <v>140</v>
      </c>
      <c r="B32" s="306" t="s">
        <v>233</v>
      </c>
      <c r="C32" s="306"/>
      <c r="D32" s="306"/>
      <c r="E32" s="306"/>
      <c r="F32" s="199"/>
    </row>
    <row r="33" spans="1:7" ht="12.75" x14ac:dyDescent="0.2">
      <c r="A33" s="190" t="s">
        <v>146</v>
      </c>
      <c r="B33" s="306" t="s">
        <v>234</v>
      </c>
      <c r="C33" s="306"/>
      <c r="D33" s="306"/>
      <c r="E33" s="306"/>
      <c r="F33" s="199"/>
    </row>
    <row r="34" spans="1:7" ht="12.75" x14ac:dyDescent="0.2">
      <c r="A34" s="190" t="s">
        <v>235</v>
      </c>
      <c r="B34" s="306" t="s">
        <v>236</v>
      </c>
      <c r="C34" s="306"/>
      <c r="D34" s="306"/>
      <c r="E34" s="306"/>
      <c r="F34" s="199"/>
    </row>
    <row r="35" spans="1:7" ht="12.75" x14ac:dyDescent="0.2">
      <c r="A35" s="190" t="s">
        <v>144</v>
      </c>
      <c r="B35" s="306" t="s">
        <v>237</v>
      </c>
      <c r="C35" s="306"/>
      <c r="D35" s="306"/>
      <c r="E35" s="306"/>
      <c r="F35" s="199"/>
    </row>
    <row r="36" spans="1:7" ht="14.25" x14ac:dyDescent="0.2">
      <c r="A36" s="309" t="s">
        <v>238</v>
      </c>
      <c r="B36" s="309"/>
      <c r="C36" s="309"/>
      <c r="D36" s="309"/>
      <c r="E36" s="309"/>
      <c r="F36" s="202">
        <f>SUM(F29:F35)</f>
        <v>0</v>
      </c>
    </row>
    <row r="37" spans="1:7" ht="12.75" x14ac:dyDescent="0.2">
      <c r="B37" s="186"/>
      <c r="D37" s="186" t="s">
        <v>239</v>
      </c>
      <c r="F37" s="203"/>
    </row>
    <row r="38" spans="1:7" ht="12.75" x14ac:dyDescent="0.2">
      <c r="A38" s="309" t="s">
        <v>240</v>
      </c>
      <c r="B38" s="309"/>
      <c r="C38" s="309"/>
      <c r="D38" s="309"/>
      <c r="E38" s="309"/>
      <c r="F38" s="309"/>
    </row>
    <row r="39" spans="1:7" ht="12.75" x14ac:dyDescent="0.2">
      <c r="A39" s="204" t="s">
        <v>241</v>
      </c>
      <c r="B39" s="334" t="s">
        <v>242</v>
      </c>
      <c r="C39" s="335"/>
      <c r="D39" s="335"/>
      <c r="E39" s="336"/>
      <c r="F39" s="198" t="s">
        <v>229</v>
      </c>
    </row>
    <row r="40" spans="1:7" ht="12.75" x14ac:dyDescent="0.2">
      <c r="A40" s="190" t="s">
        <v>137</v>
      </c>
      <c r="B40" s="316" t="s">
        <v>147</v>
      </c>
      <c r="C40" s="316"/>
      <c r="D40" s="316"/>
      <c r="E40" s="316"/>
      <c r="F40" s="205">
        <f>F36/12</f>
        <v>0</v>
      </c>
    </row>
    <row r="41" spans="1:7" ht="12.75" x14ac:dyDescent="0.2">
      <c r="A41" s="197" t="s">
        <v>138</v>
      </c>
      <c r="B41" s="323" t="s">
        <v>243</v>
      </c>
      <c r="C41" s="323"/>
      <c r="D41" s="323"/>
      <c r="E41" s="323"/>
      <c r="F41" s="193">
        <f>((F36/3)/12)</f>
        <v>0</v>
      </c>
      <c r="G41" s="206"/>
    </row>
    <row r="42" spans="1:7" ht="12.75" x14ac:dyDescent="0.2">
      <c r="A42" s="319" t="s">
        <v>238</v>
      </c>
      <c r="B42" s="319"/>
      <c r="C42" s="319"/>
      <c r="D42" s="319"/>
      <c r="E42" s="319"/>
      <c r="F42" s="193">
        <f>SUM(F40:F41)</f>
        <v>0</v>
      </c>
    </row>
    <row r="43" spans="1:7" ht="12.75" x14ac:dyDescent="0.2">
      <c r="A43" s="207"/>
      <c r="B43" s="208"/>
      <c r="C43" s="208"/>
      <c r="D43" s="208"/>
      <c r="E43" s="208"/>
      <c r="F43" s="209"/>
    </row>
    <row r="44" spans="1:7" ht="12.75" x14ac:dyDescent="0.2">
      <c r="A44" s="204" t="s">
        <v>244</v>
      </c>
      <c r="B44" s="334" t="s">
        <v>245</v>
      </c>
      <c r="C44" s="336"/>
      <c r="D44" s="319" t="s">
        <v>246</v>
      </c>
      <c r="E44" s="319"/>
      <c r="F44" s="198" t="s">
        <v>229</v>
      </c>
    </row>
    <row r="45" spans="1:7" ht="12.75" x14ac:dyDescent="0.2">
      <c r="A45" s="189" t="s">
        <v>137</v>
      </c>
      <c r="B45" s="316" t="s">
        <v>247</v>
      </c>
      <c r="C45" s="316"/>
      <c r="D45" s="311">
        <v>0.2</v>
      </c>
      <c r="E45" s="311"/>
      <c r="F45" s="205">
        <f>D45*F36</f>
        <v>0</v>
      </c>
    </row>
    <row r="46" spans="1:7" ht="12.75" x14ac:dyDescent="0.2">
      <c r="A46" s="189" t="s">
        <v>138</v>
      </c>
      <c r="B46" s="316" t="s">
        <v>248</v>
      </c>
      <c r="C46" s="316"/>
      <c r="D46" s="311">
        <v>2.5000000000000001E-2</v>
      </c>
      <c r="E46" s="311"/>
      <c r="F46" s="205">
        <f>D46*F36</f>
        <v>0</v>
      </c>
    </row>
    <row r="47" spans="1:7" ht="12.75" x14ac:dyDescent="0.2">
      <c r="A47" s="204" t="s">
        <v>139</v>
      </c>
      <c r="B47" s="323" t="s">
        <v>249</v>
      </c>
      <c r="C47" s="323"/>
      <c r="D47" s="312">
        <v>0.01</v>
      </c>
      <c r="E47" s="312"/>
      <c r="F47" s="193">
        <f>D47*F36</f>
        <v>0</v>
      </c>
    </row>
    <row r="48" spans="1:7" ht="12.75" x14ac:dyDescent="0.2">
      <c r="A48" s="189" t="s">
        <v>140</v>
      </c>
      <c r="B48" s="316" t="s">
        <v>250</v>
      </c>
      <c r="C48" s="316"/>
      <c r="D48" s="311">
        <v>1.4999999999999999E-2</v>
      </c>
      <c r="E48" s="311"/>
      <c r="F48" s="205">
        <f>D48*F36</f>
        <v>0</v>
      </c>
    </row>
    <row r="49" spans="1:9" ht="12.75" x14ac:dyDescent="0.2">
      <c r="A49" s="189" t="s">
        <v>146</v>
      </c>
      <c r="B49" s="316" t="s">
        <v>251</v>
      </c>
      <c r="C49" s="316"/>
      <c r="D49" s="311">
        <v>0.01</v>
      </c>
      <c r="E49" s="311"/>
      <c r="F49" s="205">
        <f>D49*F36</f>
        <v>0</v>
      </c>
    </row>
    <row r="50" spans="1:9" ht="12.75" x14ac:dyDescent="0.2">
      <c r="A50" s="189" t="s">
        <v>235</v>
      </c>
      <c r="B50" s="316" t="s">
        <v>252</v>
      </c>
      <c r="C50" s="316"/>
      <c r="D50" s="311">
        <v>6.0000000000000001E-3</v>
      </c>
      <c r="E50" s="311"/>
      <c r="F50" s="205">
        <f>D50*F36</f>
        <v>0</v>
      </c>
    </row>
    <row r="51" spans="1:9" ht="12.75" x14ac:dyDescent="0.2">
      <c r="A51" s="189" t="s">
        <v>144</v>
      </c>
      <c r="B51" s="316" t="s">
        <v>253</v>
      </c>
      <c r="C51" s="316"/>
      <c r="D51" s="311">
        <v>2E-3</v>
      </c>
      <c r="E51" s="311"/>
      <c r="F51" s="205">
        <f>D51*F36</f>
        <v>0</v>
      </c>
    </row>
    <row r="52" spans="1:9" ht="12.75" x14ac:dyDescent="0.2">
      <c r="A52" s="189" t="s">
        <v>254</v>
      </c>
      <c r="B52" s="316" t="s">
        <v>255</v>
      </c>
      <c r="C52" s="316"/>
      <c r="D52" s="311">
        <v>0.08</v>
      </c>
      <c r="E52" s="311"/>
      <c r="F52" s="205">
        <f>D52*F36</f>
        <v>0</v>
      </c>
    </row>
    <row r="53" spans="1:9" ht="12.75" x14ac:dyDescent="0.2">
      <c r="A53" s="319" t="s">
        <v>238</v>
      </c>
      <c r="B53" s="319"/>
      <c r="C53" s="319"/>
      <c r="D53" s="312">
        <f>SUM(D45:E52)</f>
        <v>0.34800000000000003</v>
      </c>
      <c r="E53" s="312"/>
      <c r="F53" s="193">
        <f>SUM(F45:F52)</f>
        <v>0</v>
      </c>
    </row>
    <row r="54" spans="1:9" ht="12.75" x14ac:dyDescent="0.2">
      <c r="A54" s="316" t="s">
        <v>256</v>
      </c>
      <c r="B54" s="316"/>
      <c r="C54" s="316"/>
      <c r="D54" s="316"/>
      <c r="E54" s="316"/>
      <c r="F54" s="316"/>
    </row>
    <row r="55" spans="1:9" ht="12.75" x14ac:dyDescent="0.2">
      <c r="A55" s="210"/>
      <c r="B55" s="208"/>
      <c r="C55" s="208"/>
      <c r="D55" s="208"/>
      <c r="E55" s="208"/>
      <c r="F55" s="209"/>
    </row>
    <row r="56" spans="1:9" ht="12.75" x14ac:dyDescent="0.2">
      <c r="A56" s="204" t="s">
        <v>257</v>
      </c>
      <c r="B56" s="319" t="s">
        <v>145</v>
      </c>
      <c r="C56" s="319"/>
      <c r="D56" s="319"/>
      <c r="E56" s="319"/>
      <c r="F56" s="198" t="s">
        <v>229</v>
      </c>
      <c r="G56" s="194"/>
    </row>
    <row r="57" spans="1:9" ht="12.75" x14ac:dyDescent="0.2">
      <c r="A57" s="204" t="s">
        <v>137</v>
      </c>
      <c r="B57" s="326" t="s">
        <v>142</v>
      </c>
      <c r="C57" s="326"/>
      <c r="D57" s="326"/>
      <c r="E57" s="326"/>
      <c r="F57" s="205">
        <v>0</v>
      </c>
      <c r="G57" s="324"/>
      <c r="H57" s="325"/>
      <c r="I57" s="325"/>
    </row>
    <row r="58" spans="1:9" ht="12.75" x14ac:dyDescent="0.2">
      <c r="A58" s="204" t="s">
        <v>138</v>
      </c>
      <c r="B58" s="326" t="s">
        <v>258</v>
      </c>
      <c r="C58" s="326"/>
      <c r="D58" s="326"/>
      <c r="E58" s="326"/>
      <c r="F58" s="201">
        <v>0</v>
      </c>
      <c r="G58" s="327"/>
      <c r="H58" s="328"/>
      <c r="I58" s="328"/>
    </row>
    <row r="59" spans="1:9" ht="12.75" x14ac:dyDescent="0.2">
      <c r="A59" s="189" t="s">
        <v>139</v>
      </c>
      <c r="B59" s="306" t="s">
        <v>143</v>
      </c>
      <c r="C59" s="306"/>
      <c r="D59" s="306"/>
      <c r="E59" s="306"/>
      <c r="F59" s="199">
        <v>0</v>
      </c>
    </row>
    <row r="60" spans="1:9" ht="12.75" x14ac:dyDescent="0.2">
      <c r="A60" s="204" t="s">
        <v>235</v>
      </c>
      <c r="B60" s="326" t="s">
        <v>259</v>
      </c>
      <c r="C60" s="326"/>
      <c r="D60" s="326"/>
      <c r="E60" s="326"/>
      <c r="F60" s="201">
        <v>0</v>
      </c>
      <c r="G60" s="327"/>
      <c r="H60" s="328"/>
      <c r="I60" s="328"/>
    </row>
    <row r="61" spans="1:9" ht="12.75" x14ac:dyDescent="0.2">
      <c r="A61" s="319" t="s">
        <v>238</v>
      </c>
      <c r="B61" s="319"/>
      <c r="C61" s="319"/>
      <c r="D61" s="319"/>
      <c r="E61" s="319"/>
      <c r="F61" s="201">
        <f>SUM(F57:F60)</f>
        <v>0</v>
      </c>
    </row>
    <row r="62" spans="1:9" ht="12.75" x14ac:dyDescent="0.2">
      <c r="A62" s="337"/>
      <c r="B62" s="338"/>
      <c r="C62" s="338"/>
      <c r="D62" s="338"/>
      <c r="E62" s="338"/>
      <c r="F62" s="338"/>
    </row>
    <row r="63" spans="1:9" ht="12.75" x14ac:dyDescent="0.2">
      <c r="A63" s="210"/>
      <c r="B63" s="211"/>
      <c r="C63" s="211"/>
      <c r="D63" s="211"/>
      <c r="E63" s="211"/>
      <c r="F63" s="212"/>
    </row>
    <row r="64" spans="1:9" ht="12.75" x14ac:dyDescent="0.2">
      <c r="A64" s="210"/>
      <c r="B64" s="211"/>
      <c r="C64" s="211"/>
      <c r="D64" s="211"/>
      <c r="E64" s="211"/>
      <c r="F64" s="212"/>
    </row>
    <row r="65" spans="1:1018" ht="12.75" x14ac:dyDescent="0.2">
      <c r="A65" s="309" t="s">
        <v>260</v>
      </c>
      <c r="B65" s="309"/>
      <c r="C65" s="309"/>
      <c r="D65" s="309"/>
      <c r="E65" s="309"/>
      <c r="F65" s="309"/>
    </row>
    <row r="66" spans="1:1018" ht="30.75" customHeight="1" x14ac:dyDescent="0.2">
      <c r="A66" s="213">
        <v>2</v>
      </c>
      <c r="B66" s="313" t="s">
        <v>261</v>
      </c>
      <c r="C66" s="314"/>
      <c r="D66" s="314"/>
      <c r="E66" s="315"/>
      <c r="F66" s="198" t="s">
        <v>229</v>
      </c>
    </row>
    <row r="67" spans="1:1018" ht="29.25" customHeight="1" x14ac:dyDescent="0.2">
      <c r="A67" s="204" t="s">
        <v>241</v>
      </c>
      <c r="B67" s="320" t="s">
        <v>262</v>
      </c>
      <c r="C67" s="321"/>
      <c r="D67" s="321"/>
      <c r="E67" s="322"/>
      <c r="F67" s="199">
        <f>F42</f>
        <v>0</v>
      </c>
    </row>
    <row r="68" spans="1:1018" ht="12.75" x14ac:dyDescent="0.2">
      <c r="A68" s="204" t="s">
        <v>244</v>
      </c>
      <c r="B68" s="323" t="s">
        <v>263</v>
      </c>
      <c r="C68" s="323"/>
      <c r="D68" s="323"/>
      <c r="E68" s="323"/>
      <c r="F68" s="199">
        <f>F53</f>
        <v>0</v>
      </c>
    </row>
    <row r="69" spans="1:1018" ht="12.75" x14ac:dyDescent="0.2">
      <c r="A69" s="204" t="s">
        <v>257</v>
      </c>
      <c r="B69" s="323" t="s">
        <v>145</v>
      </c>
      <c r="C69" s="323"/>
      <c r="D69" s="323"/>
      <c r="E69" s="323"/>
      <c r="F69" s="199">
        <f>F61</f>
        <v>0</v>
      </c>
    </row>
    <row r="70" spans="1:1018" ht="12.75" x14ac:dyDescent="0.2">
      <c r="A70" s="319" t="s">
        <v>238</v>
      </c>
      <c r="B70" s="319"/>
      <c r="C70" s="319"/>
      <c r="D70" s="319"/>
      <c r="E70" s="319"/>
      <c r="F70" s="201">
        <f>SUM(F67:F69)</f>
        <v>0</v>
      </c>
    </row>
    <row r="71" spans="1:1018" ht="12.75" x14ac:dyDescent="0.2">
      <c r="A71" s="214"/>
      <c r="B71" s="215"/>
      <c r="C71" s="215"/>
      <c r="D71" s="215"/>
      <c r="E71" s="215"/>
      <c r="F71" s="216"/>
    </row>
    <row r="72" spans="1:1018" ht="12.75" x14ac:dyDescent="0.2">
      <c r="A72" s="309" t="s">
        <v>264</v>
      </c>
      <c r="B72" s="309"/>
      <c r="C72" s="309"/>
      <c r="D72" s="309"/>
      <c r="E72" s="309"/>
      <c r="F72" s="309"/>
    </row>
    <row r="73" spans="1:1018" ht="12.75" x14ac:dyDescent="0.2">
      <c r="A73" s="197">
        <v>3</v>
      </c>
      <c r="B73" s="309" t="s">
        <v>265</v>
      </c>
      <c r="C73" s="309"/>
      <c r="D73" s="309"/>
      <c r="E73" s="309"/>
      <c r="F73" s="198" t="s">
        <v>229</v>
      </c>
    </row>
    <row r="74" spans="1:1018" ht="12.75" x14ac:dyDescent="0.2">
      <c r="A74" s="190" t="s">
        <v>137</v>
      </c>
      <c r="B74" s="306" t="s">
        <v>266</v>
      </c>
      <c r="C74" s="306"/>
      <c r="D74" s="306"/>
      <c r="E74" s="306"/>
      <c r="F74" s="199">
        <f>(F29/12)*10%</f>
        <v>0</v>
      </c>
    </row>
    <row r="75" spans="1:1018" ht="12.75" x14ac:dyDescent="0.2">
      <c r="A75" s="190" t="s">
        <v>138</v>
      </c>
      <c r="B75" s="306" t="s">
        <v>267</v>
      </c>
      <c r="C75" s="306"/>
      <c r="D75" s="306"/>
      <c r="E75" s="306"/>
      <c r="F75" s="199">
        <f>F74*8%</f>
        <v>0</v>
      </c>
    </row>
    <row r="76" spans="1:1018" ht="12.75" x14ac:dyDescent="0.2">
      <c r="A76" s="197" t="s">
        <v>139</v>
      </c>
      <c r="B76" s="326" t="s">
        <v>268</v>
      </c>
      <c r="C76" s="326"/>
      <c r="D76" s="326"/>
      <c r="E76" s="326"/>
      <c r="F76" s="193">
        <f>((((F29*40%))*8%)*10%)+(((F29*10%)*8%)*10%)</f>
        <v>0</v>
      </c>
      <c r="G76" s="206"/>
      <c r="H76" s="206"/>
    </row>
    <row r="77" spans="1:1018" ht="12.75" x14ac:dyDescent="0.2">
      <c r="A77" s="190" t="s">
        <v>140</v>
      </c>
      <c r="B77" s="306" t="s">
        <v>269</v>
      </c>
      <c r="C77" s="306"/>
      <c r="D77" s="306"/>
      <c r="E77" s="306"/>
      <c r="F77" s="205">
        <f>(((F29/30)/12)*7)*10%</f>
        <v>0</v>
      </c>
    </row>
    <row r="78" spans="1:1018" ht="12.75" x14ac:dyDescent="0.2">
      <c r="A78" s="190" t="s">
        <v>146</v>
      </c>
      <c r="B78" s="306" t="s">
        <v>270</v>
      </c>
      <c r="C78" s="306"/>
      <c r="D78" s="306"/>
      <c r="E78" s="306"/>
      <c r="F78" s="199">
        <f>F77*D53</f>
        <v>0</v>
      </c>
    </row>
    <row r="79" spans="1:1018" ht="12.75" x14ac:dyDescent="0.2">
      <c r="A79" s="197" t="s">
        <v>235</v>
      </c>
      <c r="B79" s="339" t="s">
        <v>271</v>
      </c>
      <c r="C79" s="339"/>
      <c r="D79" s="339"/>
      <c r="E79" s="339"/>
      <c r="F79" s="201">
        <f>(((F29*40%)*8%)*2%)+(((F29*10%)*8%)*2%)</f>
        <v>0</v>
      </c>
      <c r="G79" s="206"/>
    </row>
    <row r="80" spans="1:1018" ht="12.75" x14ac:dyDescent="0.2">
      <c r="A80" s="309" t="s">
        <v>238</v>
      </c>
      <c r="B80" s="309"/>
      <c r="C80" s="309"/>
      <c r="D80" s="309"/>
      <c r="E80" s="309"/>
      <c r="F80" s="201">
        <f>SUM(F74:F79)</f>
        <v>0</v>
      </c>
      <c r="AMD80" s="186"/>
    </row>
    <row r="81" spans="1:7" ht="12.75" x14ac:dyDescent="0.2">
      <c r="A81" s="214"/>
      <c r="B81" s="215"/>
      <c r="C81" s="215"/>
      <c r="D81" s="215"/>
      <c r="E81" s="215"/>
      <c r="F81" s="217"/>
    </row>
    <row r="82" spans="1:7" ht="12.75" x14ac:dyDescent="0.2">
      <c r="A82" s="309" t="s">
        <v>272</v>
      </c>
      <c r="B82" s="309"/>
      <c r="C82" s="309"/>
      <c r="D82" s="309"/>
      <c r="E82" s="309"/>
      <c r="F82" s="309"/>
    </row>
    <row r="83" spans="1:7" ht="12.75" x14ac:dyDescent="0.2">
      <c r="A83" s="318"/>
      <c r="B83" s="318"/>
      <c r="C83" s="318"/>
      <c r="D83" s="318"/>
      <c r="E83" s="318"/>
      <c r="F83" s="318"/>
    </row>
    <row r="84" spans="1:7" ht="12.75" x14ac:dyDescent="0.2">
      <c r="A84" s="309" t="s">
        <v>273</v>
      </c>
      <c r="B84" s="309"/>
      <c r="C84" s="309"/>
      <c r="D84" s="309"/>
      <c r="E84" s="309"/>
      <c r="F84" s="309"/>
    </row>
    <row r="85" spans="1:7" ht="12.75" x14ac:dyDescent="0.2">
      <c r="A85" s="197" t="s">
        <v>274</v>
      </c>
      <c r="B85" s="317" t="s">
        <v>275</v>
      </c>
      <c r="C85" s="317"/>
      <c r="D85" s="317"/>
      <c r="E85" s="317"/>
      <c r="F85" s="198" t="s">
        <v>229</v>
      </c>
    </row>
    <row r="86" spans="1:7" ht="12.75" x14ac:dyDescent="0.2">
      <c r="A86" s="197" t="s">
        <v>137</v>
      </c>
      <c r="B86" s="323" t="s">
        <v>276</v>
      </c>
      <c r="C86" s="323"/>
      <c r="D86" s="323"/>
      <c r="E86" s="323"/>
      <c r="F86" s="193">
        <f>F36/12</f>
        <v>0</v>
      </c>
      <c r="G86" s="206"/>
    </row>
    <row r="87" spans="1:7" ht="12.75" x14ac:dyDescent="0.2">
      <c r="A87" s="190" t="s">
        <v>138</v>
      </c>
      <c r="B87" s="316" t="s">
        <v>275</v>
      </c>
      <c r="C87" s="316"/>
      <c r="D87" s="316"/>
      <c r="E87" s="316"/>
      <c r="F87" s="205">
        <f>F36*0.278%</f>
        <v>0</v>
      </c>
    </row>
    <row r="88" spans="1:7" ht="12.75" x14ac:dyDescent="0.2">
      <c r="A88" s="190" t="s">
        <v>139</v>
      </c>
      <c r="B88" s="316" t="s">
        <v>277</v>
      </c>
      <c r="C88" s="316"/>
      <c r="D88" s="316"/>
      <c r="E88" s="316"/>
      <c r="F88" s="205">
        <f>((((F36/30)/12)*5)*1.5%)*93.33%</f>
        <v>0</v>
      </c>
    </row>
    <row r="89" spans="1:7" ht="12.75" x14ac:dyDescent="0.2">
      <c r="A89" s="190" t="s">
        <v>140</v>
      </c>
      <c r="B89" s="316" t="s">
        <v>278</v>
      </c>
      <c r="C89" s="316"/>
      <c r="D89" s="316"/>
      <c r="E89" s="316"/>
      <c r="F89" s="205">
        <f>F36*0.03%</f>
        <v>0</v>
      </c>
    </row>
    <row r="90" spans="1:7" ht="12.75" x14ac:dyDescent="0.2">
      <c r="A90" s="190" t="s">
        <v>146</v>
      </c>
      <c r="B90" s="316" t="s">
        <v>279</v>
      </c>
      <c r="C90" s="316"/>
      <c r="D90" s="316"/>
      <c r="E90" s="316"/>
      <c r="F90" s="205">
        <v>0</v>
      </c>
    </row>
    <row r="91" spans="1:7" ht="12.75" x14ac:dyDescent="0.2">
      <c r="A91" s="190" t="s">
        <v>235</v>
      </c>
      <c r="B91" s="316" t="s">
        <v>280</v>
      </c>
      <c r="C91" s="316"/>
      <c r="D91" s="316"/>
      <c r="E91" s="316"/>
      <c r="F91" s="205">
        <v>0</v>
      </c>
    </row>
    <row r="92" spans="1:7" ht="12.75" x14ac:dyDescent="0.2">
      <c r="A92" s="309" t="s">
        <v>281</v>
      </c>
      <c r="B92" s="309"/>
      <c r="C92" s="309"/>
      <c r="D92" s="309"/>
      <c r="E92" s="309"/>
      <c r="F92" s="193">
        <f>SUM(F86:F91)</f>
        <v>0</v>
      </c>
    </row>
    <row r="93" spans="1:7" ht="12.75" x14ac:dyDescent="0.2">
      <c r="A93" s="214"/>
      <c r="B93" s="215"/>
      <c r="C93" s="215"/>
      <c r="D93" s="215"/>
      <c r="E93" s="215"/>
      <c r="F93" s="216"/>
    </row>
    <row r="94" spans="1:7" ht="12.75" x14ac:dyDescent="0.2">
      <c r="A94" s="309" t="s">
        <v>282</v>
      </c>
      <c r="B94" s="309"/>
      <c r="C94" s="309"/>
      <c r="D94" s="309"/>
      <c r="E94" s="309"/>
      <c r="F94" s="309"/>
    </row>
    <row r="95" spans="1:7" ht="12.75" x14ac:dyDescent="0.2">
      <c r="A95" s="197" t="s">
        <v>283</v>
      </c>
      <c r="B95" s="317" t="s">
        <v>284</v>
      </c>
      <c r="C95" s="317"/>
      <c r="D95" s="317"/>
      <c r="E95" s="317"/>
      <c r="F95" s="198" t="s">
        <v>229</v>
      </c>
    </row>
    <row r="96" spans="1:7" ht="12.75" x14ac:dyDescent="0.2">
      <c r="A96" s="190" t="s">
        <v>137</v>
      </c>
      <c r="B96" s="306" t="s">
        <v>285</v>
      </c>
      <c r="C96" s="306"/>
      <c r="D96" s="306"/>
      <c r="E96" s="306"/>
      <c r="F96" s="205">
        <v>0</v>
      </c>
    </row>
    <row r="97" spans="1:7" ht="12.75" x14ac:dyDescent="0.2">
      <c r="A97" s="309" t="s">
        <v>286</v>
      </c>
      <c r="B97" s="309"/>
      <c r="C97" s="309"/>
      <c r="D97" s="309"/>
      <c r="E97" s="309"/>
      <c r="F97" s="193">
        <f>F96</f>
        <v>0</v>
      </c>
    </row>
    <row r="98" spans="1:7" ht="12.75" x14ac:dyDescent="0.2">
      <c r="A98" s="318"/>
      <c r="B98" s="318"/>
      <c r="C98" s="318"/>
      <c r="D98" s="318"/>
      <c r="E98" s="318"/>
      <c r="F98" s="318"/>
    </row>
    <row r="99" spans="1:7" ht="12.75" x14ac:dyDescent="0.2">
      <c r="A99" s="309" t="s">
        <v>287</v>
      </c>
      <c r="B99" s="309"/>
      <c r="C99" s="309"/>
      <c r="D99" s="309"/>
      <c r="E99" s="309"/>
      <c r="F99" s="309"/>
    </row>
    <row r="100" spans="1:7" ht="32.25" customHeight="1" x14ac:dyDescent="0.2">
      <c r="A100" s="197">
        <v>4</v>
      </c>
      <c r="B100" s="313" t="s">
        <v>288</v>
      </c>
      <c r="C100" s="314"/>
      <c r="D100" s="314"/>
      <c r="E100" s="315"/>
      <c r="F100" s="198" t="s">
        <v>229</v>
      </c>
    </row>
    <row r="101" spans="1:7" ht="12.75" x14ac:dyDescent="0.2">
      <c r="A101" s="190" t="s">
        <v>274</v>
      </c>
      <c r="B101" s="316" t="s">
        <v>275</v>
      </c>
      <c r="C101" s="316"/>
      <c r="D101" s="316"/>
      <c r="E101" s="316"/>
      <c r="F101" s="205">
        <f>F92</f>
        <v>0</v>
      </c>
    </row>
    <row r="102" spans="1:7" ht="12.75" x14ac:dyDescent="0.2">
      <c r="A102" s="190" t="s">
        <v>283</v>
      </c>
      <c r="B102" s="306" t="s">
        <v>284</v>
      </c>
      <c r="C102" s="306"/>
      <c r="D102" s="306"/>
      <c r="E102" s="306"/>
      <c r="F102" s="205">
        <f>F96</f>
        <v>0</v>
      </c>
    </row>
    <row r="103" spans="1:7" ht="12.75" x14ac:dyDescent="0.2">
      <c r="A103" s="309" t="s">
        <v>286</v>
      </c>
      <c r="B103" s="309"/>
      <c r="C103" s="309"/>
      <c r="D103" s="309"/>
      <c r="E103" s="309"/>
      <c r="F103" s="193">
        <f>F101</f>
        <v>0</v>
      </c>
    </row>
    <row r="104" spans="1:7" ht="12.75" x14ac:dyDescent="0.2">
      <c r="A104" s="214"/>
      <c r="B104" s="215"/>
      <c r="C104" s="215"/>
      <c r="D104" s="215"/>
      <c r="E104" s="215"/>
      <c r="F104" s="217"/>
    </row>
    <row r="105" spans="1:7" ht="12.75" x14ac:dyDescent="0.2">
      <c r="A105" s="309" t="s">
        <v>289</v>
      </c>
      <c r="B105" s="309"/>
      <c r="C105" s="309"/>
      <c r="D105" s="309"/>
      <c r="E105" s="309"/>
      <c r="F105" s="309"/>
    </row>
    <row r="106" spans="1:7" ht="12.75" x14ac:dyDescent="0.2">
      <c r="A106" s="197" t="s">
        <v>290</v>
      </c>
      <c r="B106" s="319" t="s">
        <v>291</v>
      </c>
      <c r="C106" s="319"/>
      <c r="D106" s="319"/>
      <c r="E106" s="319"/>
      <c r="F106" s="198" t="s">
        <v>229</v>
      </c>
    </row>
    <row r="107" spans="1:7" ht="12.75" x14ac:dyDescent="0.2">
      <c r="A107" s="190" t="s">
        <v>137</v>
      </c>
      <c r="B107" s="316" t="s">
        <v>292</v>
      </c>
      <c r="C107" s="316"/>
      <c r="D107" s="316"/>
      <c r="E107" s="316"/>
      <c r="F107" s="205">
        <v>0</v>
      </c>
      <c r="G107" s="218"/>
    </row>
    <row r="108" spans="1:7" ht="12.75" x14ac:dyDescent="0.2">
      <c r="A108" s="197" t="s">
        <v>138</v>
      </c>
      <c r="B108" s="323" t="s">
        <v>293</v>
      </c>
      <c r="C108" s="323"/>
      <c r="D108" s="323"/>
      <c r="E108" s="323"/>
      <c r="F108" s="193">
        <v>0</v>
      </c>
      <c r="G108" s="194"/>
    </row>
    <row r="109" spans="1:7" ht="12.75" x14ac:dyDescent="0.2">
      <c r="A109" s="197" t="s">
        <v>139</v>
      </c>
      <c r="B109" s="323" t="s">
        <v>294</v>
      </c>
      <c r="C109" s="323"/>
      <c r="D109" s="323"/>
      <c r="E109" s="323"/>
      <c r="F109" s="193">
        <v>0</v>
      </c>
      <c r="G109" s="194"/>
    </row>
    <row r="110" spans="1:7" ht="12.75" x14ac:dyDescent="0.2">
      <c r="A110" s="190" t="s">
        <v>140</v>
      </c>
      <c r="B110" s="316" t="s">
        <v>280</v>
      </c>
      <c r="C110" s="316"/>
      <c r="D110" s="316"/>
      <c r="E110" s="316"/>
      <c r="F110" s="205">
        <v>0</v>
      </c>
    </row>
    <row r="111" spans="1:7" ht="12.75" x14ac:dyDescent="0.2">
      <c r="A111" s="309" t="s">
        <v>295</v>
      </c>
      <c r="B111" s="309"/>
      <c r="C111" s="309"/>
      <c r="D111" s="309"/>
      <c r="E111" s="309"/>
      <c r="F111" s="193">
        <f>SUM(F107:F110)</f>
        <v>0</v>
      </c>
    </row>
    <row r="112" spans="1:7" ht="12.75" x14ac:dyDescent="0.2">
      <c r="A112" s="214"/>
      <c r="B112" s="215"/>
      <c r="C112" s="215"/>
      <c r="D112" s="219"/>
      <c r="E112" s="219"/>
      <c r="F112" s="209"/>
    </row>
    <row r="113" spans="1:7" ht="12.75" x14ac:dyDescent="0.2">
      <c r="A113" s="309" t="s">
        <v>296</v>
      </c>
      <c r="B113" s="309"/>
      <c r="C113" s="309"/>
      <c r="D113" s="309"/>
      <c r="E113" s="309"/>
      <c r="F113" s="309"/>
    </row>
    <row r="114" spans="1:7" ht="12.75" x14ac:dyDescent="0.2">
      <c r="A114" s="197">
        <v>6</v>
      </c>
      <c r="B114" s="309" t="s">
        <v>297</v>
      </c>
      <c r="C114" s="309"/>
      <c r="D114" s="312" t="s">
        <v>246</v>
      </c>
      <c r="E114" s="312"/>
      <c r="F114" s="198" t="s">
        <v>229</v>
      </c>
    </row>
    <row r="115" spans="1:7" ht="12.75" x14ac:dyDescent="0.2">
      <c r="A115" s="190" t="s">
        <v>137</v>
      </c>
      <c r="B115" s="310" t="s">
        <v>298</v>
      </c>
      <c r="C115" s="310"/>
      <c r="D115" s="311">
        <v>0.04</v>
      </c>
      <c r="E115" s="311"/>
      <c r="F115" s="205">
        <f>D115*F132</f>
        <v>0</v>
      </c>
      <c r="G115" s="220"/>
    </row>
    <row r="116" spans="1:7" ht="12.75" x14ac:dyDescent="0.2">
      <c r="A116" s="190" t="s">
        <v>138</v>
      </c>
      <c r="B116" s="310" t="s">
        <v>299</v>
      </c>
      <c r="C116" s="310"/>
      <c r="D116" s="311">
        <v>7.2322150000000002E-2</v>
      </c>
      <c r="E116" s="311"/>
      <c r="F116" s="205">
        <v>0</v>
      </c>
      <c r="G116" s="220"/>
    </row>
    <row r="117" spans="1:7" ht="12.75" x14ac:dyDescent="0.2">
      <c r="A117" s="190" t="s">
        <v>139</v>
      </c>
      <c r="B117" s="310" t="s">
        <v>300</v>
      </c>
      <c r="C117" s="310"/>
      <c r="D117" s="311">
        <f>D118+D120</f>
        <v>8.6499999999999994E-2</v>
      </c>
      <c r="E117" s="311"/>
      <c r="F117" s="205"/>
    </row>
    <row r="118" spans="1:7" ht="12.75" x14ac:dyDescent="0.2">
      <c r="A118" s="190"/>
      <c r="B118" s="310" t="s">
        <v>301</v>
      </c>
      <c r="C118" s="310"/>
      <c r="D118" s="311">
        <v>3.6499999999999998E-2</v>
      </c>
      <c r="E118" s="311"/>
      <c r="F118" s="205">
        <v>0</v>
      </c>
    </row>
    <row r="119" spans="1:7" ht="12.75" x14ac:dyDescent="0.2">
      <c r="A119" s="190"/>
      <c r="B119" s="310" t="s">
        <v>302</v>
      </c>
      <c r="C119" s="310"/>
      <c r="D119" s="311">
        <v>0</v>
      </c>
      <c r="E119" s="311"/>
      <c r="F119" s="205"/>
    </row>
    <row r="120" spans="1:7" ht="12.75" x14ac:dyDescent="0.2">
      <c r="A120" s="190"/>
      <c r="B120" s="310" t="s">
        <v>303</v>
      </c>
      <c r="C120" s="310"/>
      <c r="D120" s="311">
        <v>0.05</v>
      </c>
      <c r="E120" s="311"/>
      <c r="F120" s="205">
        <f>D120*F134</f>
        <v>0</v>
      </c>
    </row>
    <row r="121" spans="1:7" ht="12.75" x14ac:dyDescent="0.2">
      <c r="A121" s="309" t="s">
        <v>238</v>
      </c>
      <c r="B121" s="309"/>
      <c r="C121" s="309"/>
      <c r="D121" s="312">
        <f>SUM(D115:E117)</f>
        <v>0.19882215</v>
      </c>
      <c r="E121" s="312"/>
      <c r="F121" s="193">
        <f>SUM(F115:F120)</f>
        <v>0</v>
      </c>
    </row>
    <row r="122" spans="1:7" ht="12.75" x14ac:dyDescent="0.2">
      <c r="A122" s="214"/>
      <c r="B122" s="215"/>
      <c r="C122" s="215"/>
      <c r="D122" s="215"/>
      <c r="E122" s="212"/>
      <c r="F122" s="221"/>
    </row>
    <row r="123" spans="1:7" ht="12.75" x14ac:dyDescent="0.2">
      <c r="A123" s="214"/>
      <c r="B123" s="215"/>
      <c r="C123" s="215"/>
      <c r="D123" s="215"/>
      <c r="E123" s="212"/>
      <c r="F123" s="221"/>
    </row>
    <row r="124" spans="1:7" ht="12.75" x14ac:dyDescent="0.2">
      <c r="A124" s="340"/>
      <c r="B124" s="340"/>
      <c r="C124" s="340"/>
      <c r="D124" s="340"/>
      <c r="E124" s="340"/>
      <c r="F124" s="217"/>
    </row>
    <row r="125" spans="1:7" ht="12.75" x14ac:dyDescent="0.2">
      <c r="A125" s="309" t="s">
        <v>304</v>
      </c>
      <c r="B125" s="309"/>
      <c r="C125" s="309"/>
      <c r="D125" s="309"/>
      <c r="E125" s="309"/>
      <c r="F125" s="309"/>
    </row>
    <row r="126" spans="1:7" ht="12.75" x14ac:dyDescent="0.2">
      <c r="A126" s="309" t="s">
        <v>305</v>
      </c>
      <c r="B126" s="309"/>
      <c r="C126" s="309"/>
      <c r="D126" s="309"/>
      <c r="E126" s="309"/>
      <c r="F126" s="222" t="s">
        <v>229</v>
      </c>
    </row>
    <row r="127" spans="1:7" ht="12.75" x14ac:dyDescent="0.2">
      <c r="A127" s="190" t="s">
        <v>137</v>
      </c>
      <c r="B127" s="306" t="s">
        <v>306</v>
      </c>
      <c r="C127" s="306"/>
      <c r="D127" s="306"/>
      <c r="E127" s="306"/>
      <c r="F127" s="205">
        <f>F36</f>
        <v>0</v>
      </c>
    </row>
    <row r="128" spans="1:7" ht="12.75" x14ac:dyDescent="0.2">
      <c r="A128" s="190" t="s">
        <v>138</v>
      </c>
      <c r="B128" s="306" t="s">
        <v>307</v>
      </c>
      <c r="C128" s="306"/>
      <c r="D128" s="306"/>
      <c r="E128" s="306"/>
      <c r="F128" s="205">
        <f>F70</f>
        <v>0</v>
      </c>
    </row>
    <row r="129" spans="1:6" ht="12.75" x14ac:dyDescent="0.2">
      <c r="A129" s="190" t="s">
        <v>139</v>
      </c>
      <c r="B129" s="306" t="s">
        <v>308</v>
      </c>
      <c r="C129" s="306"/>
      <c r="D129" s="306"/>
      <c r="E129" s="306"/>
      <c r="F129" s="205">
        <f>F80</f>
        <v>0</v>
      </c>
    </row>
    <row r="130" spans="1:6" ht="12.75" x14ac:dyDescent="0.2">
      <c r="A130" s="190" t="s">
        <v>140</v>
      </c>
      <c r="B130" s="306" t="s">
        <v>309</v>
      </c>
      <c r="C130" s="306"/>
      <c r="D130" s="306"/>
      <c r="E130" s="306"/>
      <c r="F130" s="205">
        <f>F103</f>
        <v>0</v>
      </c>
    </row>
    <row r="131" spans="1:6" ht="12.75" x14ac:dyDescent="0.2">
      <c r="A131" s="190" t="s">
        <v>146</v>
      </c>
      <c r="B131" s="306" t="s">
        <v>310</v>
      </c>
      <c r="C131" s="306"/>
      <c r="D131" s="306"/>
      <c r="E131" s="306"/>
      <c r="F131" s="205">
        <f>F111</f>
        <v>0</v>
      </c>
    </row>
    <row r="132" spans="1:6" ht="12.75" x14ac:dyDescent="0.2">
      <c r="A132" s="307" t="s">
        <v>311</v>
      </c>
      <c r="B132" s="307"/>
      <c r="C132" s="307"/>
      <c r="D132" s="307"/>
      <c r="E132" s="307"/>
      <c r="F132" s="193">
        <f>SUM(F127:F131)</f>
        <v>0</v>
      </c>
    </row>
    <row r="133" spans="1:6" ht="12.75" x14ac:dyDescent="0.2">
      <c r="A133" s="190" t="s">
        <v>146</v>
      </c>
      <c r="B133" s="306" t="s">
        <v>312</v>
      </c>
      <c r="C133" s="306"/>
      <c r="D133" s="306"/>
      <c r="E133" s="306"/>
      <c r="F133" s="205">
        <f>F121</f>
        <v>0</v>
      </c>
    </row>
    <row r="134" spans="1:6" ht="19.5" customHeight="1" x14ac:dyDescent="0.2">
      <c r="A134" s="308" t="s">
        <v>313</v>
      </c>
      <c r="B134" s="308"/>
      <c r="C134" s="308"/>
      <c r="D134" s="308"/>
      <c r="E134" s="308"/>
      <c r="F134" s="223">
        <f>(F115+F116+F132)/(1-D117)</f>
        <v>0</v>
      </c>
    </row>
    <row r="135" spans="1:6" ht="12.75" x14ac:dyDescent="0.2">
      <c r="A135" s="304" t="s">
        <v>314</v>
      </c>
      <c r="B135" s="304"/>
      <c r="C135" s="304"/>
      <c r="D135" s="304"/>
      <c r="E135" s="304"/>
      <c r="F135" s="224">
        <f>(F115+F132)*3.9095%</f>
        <v>0</v>
      </c>
    </row>
    <row r="136" spans="1:6" ht="27" customHeight="1" x14ac:dyDescent="0.2">
      <c r="A136" s="305" t="s">
        <v>315</v>
      </c>
      <c r="B136" s="305"/>
      <c r="C136" s="305"/>
      <c r="D136" s="305"/>
      <c r="E136" s="305"/>
      <c r="F136" s="225"/>
    </row>
    <row r="137" spans="1:6" ht="12.75" x14ac:dyDescent="0.2">
      <c r="B137" s="226"/>
      <c r="C137" s="227"/>
      <c r="D137" s="227"/>
    </row>
    <row r="138" spans="1:6" ht="12.75" x14ac:dyDescent="0.2">
      <c r="B138" s="226"/>
      <c r="C138" s="227"/>
      <c r="D138" s="227"/>
    </row>
    <row r="139" spans="1:6" ht="12.75" x14ac:dyDescent="0.2">
      <c r="B139" s="226"/>
      <c r="C139" s="227"/>
      <c r="D139" s="227"/>
    </row>
    <row r="140" spans="1:6" ht="12.75" x14ac:dyDescent="0.2">
      <c r="B140" s="226"/>
      <c r="C140" s="227"/>
      <c r="D140" s="227"/>
    </row>
    <row r="141" spans="1:6" ht="12.75" x14ac:dyDescent="0.2">
      <c r="B141" s="226"/>
      <c r="C141" s="227"/>
      <c r="D141" s="227"/>
    </row>
    <row r="142" spans="1:6" ht="12.75" x14ac:dyDescent="0.2">
      <c r="B142" s="226"/>
      <c r="C142" s="227"/>
      <c r="D142" s="227"/>
    </row>
    <row r="143" spans="1:6" ht="12.75" x14ac:dyDescent="0.2">
      <c r="B143" s="226"/>
      <c r="C143" s="227"/>
      <c r="D143" s="227"/>
    </row>
    <row r="144" spans="1:6" ht="12.75" x14ac:dyDescent="0.2">
      <c r="B144" s="226"/>
      <c r="C144" s="227"/>
      <c r="D144" s="227"/>
    </row>
    <row r="145" spans="2:8" ht="12.75" x14ac:dyDescent="0.2">
      <c r="B145" s="226"/>
      <c r="C145" s="227"/>
      <c r="D145" s="227"/>
    </row>
    <row r="146" spans="2:8" ht="12.75" x14ac:dyDescent="0.2">
      <c r="B146" s="226"/>
      <c r="C146" s="227"/>
      <c r="D146" s="227"/>
    </row>
    <row r="147" spans="2:8" ht="12.75" x14ac:dyDescent="0.2">
      <c r="B147" s="226"/>
      <c r="C147" s="227"/>
      <c r="D147" s="227"/>
      <c r="H147" s="228"/>
    </row>
    <row r="148" spans="2:8" ht="12.75" x14ac:dyDescent="0.2">
      <c r="B148" s="226"/>
      <c r="C148" s="227"/>
      <c r="D148" s="227"/>
    </row>
    <row r="149" spans="2:8" ht="12.75" x14ac:dyDescent="0.2">
      <c r="B149" s="226"/>
      <c r="C149" s="227"/>
      <c r="D149" s="227"/>
    </row>
    <row r="150" spans="2:8" ht="12.75" x14ac:dyDescent="0.2"/>
    <row r="151" spans="2:8" ht="12.75" x14ac:dyDescent="0.2"/>
    <row r="152" spans="2:8" ht="12.75" x14ac:dyDescent="0.2"/>
    <row r="153" spans="2:8" ht="12.75" x14ac:dyDescent="0.2"/>
    <row r="154" spans="2:8" ht="12.75" x14ac:dyDescent="0.2"/>
    <row r="155" spans="2:8" ht="12.75" x14ac:dyDescent="0.2"/>
    <row r="156" spans="2:8" ht="12.75" x14ac:dyDescent="0.2"/>
    <row r="157" spans="2:8" ht="12.75" x14ac:dyDescent="0.2"/>
    <row r="158" spans="2:8" ht="12.75" x14ac:dyDescent="0.2"/>
    <row r="159" spans="2:8" ht="12.75" x14ac:dyDescent="0.2"/>
    <row r="160" spans="2:8" ht="12.75" x14ac:dyDescent="0.2"/>
    <row r="161" ht="12.75" x14ac:dyDescent="0.2"/>
    <row r="162" ht="12.75" x14ac:dyDescent="0.2"/>
    <row r="163" ht="12.75" x14ac:dyDescent="0.2"/>
    <row r="164" ht="12.75" x14ac:dyDescent="0.2"/>
    <row r="165" ht="12.75" x14ac:dyDescent="0.2"/>
    <row r="166" ht="12.75" x14ac:dyDescent="0.2"/>
    <row r="167" ht="12.75" x14ac:dyDescent="0.2"/>
    <row r="168" ht="12.75" x14ac:dyDescent="0.2"/>
    <row r="169" ht="12.75" x14ac:dyDescent="0.2"/>
    <row r="170" ht="12.75" x14ac:dyDescent="0.2"/>
    <row r="171" ht="12.75" x14ac:dyDescent="0.2"/>
    <row r="172" ht="12.75" x14ac:dyDescent="0.2"/>
    <row r="173" ht="12.75" x14ac:dyDescent="0.2"/>
    <row r="174" ht="12.75" x14ac:dyDescent="0.2"/>
    <row r="175" ht="12.75" x14ac:dyDescent="0.2"/>
    <row r="176" ht="12.75" x14ac:dyDescent="0.2"/>
    <row r="177" ht="12.75" x14ac:dyDescent="0.2"/>
    <row r="178" ht="12.75" x14ac:dyDescent="0.2"/>
    <row r="179" ht="12.75" x14ac:dyDescent="0.2"/>
    <row r="180" ht="12.75" x14ac:dyDescent="0.2"/>
    <row r="181" ht="12.75" x14ac:dyDescent="0.2"/>
    <row r="182" ht="12.75" x14ac:dyDescent="0.2"/>
    <row r="183" ht="12.75" x14ac:dyDescent="0.2"/>
    <row r="184" ht="12.75" x14ac:dyDescent="0.2"/>
    <row r="185" ht="12.75" x14ac:dyDescent="0.2"/>
    <row r="186" ht="12.75" x14ac:dyDescent="0.2"/>
    <row r="187" ht="12.75" x14ac:dyDescent="0.2"/>
    <row r="188" ht="12.75" x14ac:dyDescent="0.2"/>
    <row r="189" ht="12.75" x14ac:dyDescent="0.2"/>
    <row r="190" ht="12.75" x14ac:dyDescent="0.2"/>
    <row r="191" ht="12.75" x14ac:dyDescent="0.2"/>
    <row r="192" ht="12.75" x14ac:dyDescent="0.2"/>
    <row r="193" ht="12.75" x14ac:dyDescent="0.2"/>
    <row r="194" ht="12.75" x14ac:dyDescent="0.2"/>
    <row r="195" ht="12.75" x14ac:dyDescent="0.2"/>
    <row r="196" ht="12.75" x14ac:dyDescent="0.2"/>
    <row r="197" ht="12.75" x14ac:dyDescent="0.2"/>
    <row r="198" ht="12.75" x14ac:dyDescent="0.2"/>
    <row r="199" ht="12.75" x14ac:dyDescent="0.2"/>
    <row r="200" ht="12.75" x14ac:dyDescent="0.2"/>
    <row r="201" ht="12.75" x14ac:dyDescent="0.2"/>
    <row r="202" ht="12.75" x14ac:dyDescent="0.2"/>
    <row r="203" ht="12.75" x14ac:dyDescent="0.2"/>
    <row r="204" ht="12.75" x14ac:dyDescent="0.2"/>
    <row r="205" ht="12.75" x14ac:dyDescent="0.2"/>
    <row r="206" ht="12.75" x14ac:dyDescent="0.2"/>
    <row r="207" ht="12.75" x14ac:dyDescent="0.2"/>
    <row r="208" ht="12.75" x14ac:dyDescent="0.2"/>
    <row r="209" ht="12.75" x14ac:dyDescent="0.2"/>
    <row r="210" ht="12.75" x14ac:dyDescent="0.2"/>
    <row r="211" ht="12.75" x14ac:dyDescent="0.2"/>
    <row r="212" ht="12.75" x14ac:dyDescent="0.2"/>
    <row r="213" ht="12.75" x14ac:dyDescent="0.2"/>
    <row r="214" ht="12.75" x14ac:dyDescent="0.2"/>
    <row r="215" ht="12.75" x14ac:dyDescent="0.2"/>
    <row r="216" ht="12.75" x14ac:dyDescent="0.2"/>
    <row r="217" ht="12.75" x14ac:dyDescent="0.2"/>
    <row r="218" ht="12.75" x14ac:dyDescent="0.2"/>
    <row r="219" ht="12.75" x14ac:dyDescent="0.2"/>
    <row r="220" ht="12.75" x14ac:dyDescent="0.2"/>
    <row r="221" ht="12.75" x14ac:dyDescent="0.2"/>
    <row r="222" ht="12.75" x14ac:dyDescent="0.2"/>
    <row r="223" ht="12.75" x14ac:dyDescent="0.2"/>
    <row r="224" ht="12.75" x14ac:dyDescent="0.2"/>
    <row r="225" ht="12.75" x14ac:dyDescent="0.2"/>
    <row r="226" ht="12.75" x14ac:dyDescent="0.2"/>
    <row r="227" ht="12.75" x14ac:dyDescent="0.2"/>
    <row r="228" ht="12.75" x14ac:dyDescent="0.2"/>
    <row r="229" ht="12.75" x14ac:dyDescent="0.2"/>
    <row r="230" ht="12.75" x14ac:dyDescent="0.2"/>
    <row r="231" ht="12.75" x14ac:dyDescent="0.2"/>
    <row r="232" ht="12.75" x14ac:dyDescent="0.2"/>
    <row r="233" ht="12.75" x14ac:dyDescent="0.2"/>
    <row r="234" ht="12.75" x14ac:dyDescent="0.2"/>
    <row r="235" ht="12.75" x14ac:dyDescent="0.2"/>
    <row r="236" ht="12.75" x14ac:dyDescent="0.2"/>
    <row r="237" ht="12.75" x14ac:dyDescent="0.2"/>
    <row r="238" ht="12.75" x14ac:dyDescent="0.2"/>
    <row r="239" ht="12.75" x14ac:dyDescent="0.2"/>
    <row r="240" ht="12.75" x14ac:dyDescent="0.2"/>
    <row r="241" ht="12.75" x14ac:dyDescent="0.2"/>
    <row r="242" ht="12.75" x14ac:dyDescent="0.2"/>
    <row r="243" ht="12.75" x14ac:dyDescent="0.2"/>
    <row r="244" ht="12.75" x14ac:dyDescent="0.2"/>
    <row r="245" ht="12.75" x14ac:dyDescent="0.2"/>
    <row r="246" ht="12.75" x14ac:dyDescent="0.2"/>
    <row r="247" ht="12.75" x14ac:dyDescent="0.2"/>
    <row r="248" ht="12.75" x14ac:dyDescent="0.2"/>
    <row r="249" ht="12.75" x14ac:dyDescent="0.2"/>
    <row r="250" ht="12.75" x14ac:dyDescent="0.2"/>
    <row r="251" ht="12.75" x14ac:dyDescent="0.2"/>
    <row r="252" ht="12.75" x14ac:dyDescent="0.2"/>
    <row r="253" ht="12.75" x14ac:dyDescent="0.2"/>
    <row r="254" ht="12.75" x14ac:dyDescent="0.2"/>
    <row r="255" ht="12.75" x14ac:dyDescent="0.2"/>
    <row r="256" ht="12.75" x14ac:dyDescent="0.2"/>
    <row r="257" ht="12.75" x14ac:dyDescent="0.2"/>
    <row r="258" ht="12.75" x14ac:dyDescent="0.2"/>
    <row r="259" ht="12.75" x14ac:dyDescent="0.2"/>
    <row r="260" ht="12.75" x14ac:dyDescent="0.2"/>
    <row r="261" ht="12.75" x14ac:dyDescent="0.2"/>
    <row r="262" ht="12.75" x14ac:dyDescent="0.2"/>
    <row r="263" ht="12.75" x14ac:dyDescent="0.2"/>
    <row r="264" ht="12.75" x14ac:dyDescent="0.2"/>
    <row r="265" ht="12.75" x14ac:dyDescent="0.2"/>
    <row r="266" ht="12.75" x14ac:dyDescent="0.2"/>
    <row r="267" ht="12.75" x14ac:dyDescent="0.2"/>
    <row r="268" ht="12.75" x14ac:dyDescent="0.2"/>
    <row r="269" ht="12.75" x14ac:dyDescent="0.2"/>
    <row r="270" ht="12.75" x14ac:dyDescent="0.2"/>
    <row r="271" ht="12.75" x14ac:dyDescent="0.2"/>
    <row r="272" ht="12.75" x14ac:dyDescent="0.2"/>
    <row r="273" ht="12.75" x14ac:dyDescent="0.2"/>
    <row r="274" ht="12.75" x14ac:dyDescent="0.2"/>
    <row r="275" ht="12.75" x14ac:dyDescent="0.2"/>
    <row r="276" ht="12.75" x14ac:dyDescent="0.2"/>
    <row r="277" ht="12.75" x14ac:dyDescent="0.2"/>
    <row r="278" ht="12.75" x14ac:dyDescent="0.2"/>
    <row r="279" ht="12.75" x14ac:dyDescent="0.2"/>
    <row r="280" ht="12.75" x14ac:dyDescent="0.2"/>
    <row r="281" ht="12.75" x14ac:dyDescent="0.2"/>
    <row r="282" ht="12.75" x14ac:dyDescent="0.2"/>
    <row r="283" ht="12.75" x14ac:dyDescent="0.2"/>
    <row r="284" ht="12.75" x14ac:dyDescent="0.2"/>
    <row r="285" ht="12.75" x14ac:dyDescent="0.2"/>
    <row r="286" ht="12.75" x14ac:dyDescent="0.2"/>
    <row r="287" ht="12.75" x14ac:dyDescent="0.2"/>
    <row r="288" ht="12.75" x14ac:dyDescent="0.2"/>
    <row r="289" ht="12.75" x14ac:dyDescent="0.2"/>
    <row r="290" ht="12.75" x14ac:dyDescent="0.2"/>
    <row r="291" ht="12.75" x14ac:dyDescent="0.2"/>
    <row r="292" ht="12.75" x14ac:dyDescent="0.2"/>
    <row r="293" ht="12.75" x14ac:dyDescent="0.2"/>
    <row r="294" ht="12.75" x14ac:dyDescent="0.2"/>
    <row r="295" ht="12.75" x14ac:dyDescent="0.2"/>
    <row r="296" ht="12.75" x14ac:dyDescent="0.2"/>
    <row r="297" ht="12.75" x14ac:dyDescent="0.2"/>
    <row r="298" ht="12.75" x14ac:dyDescent="0.2"/>
    <row r="299" ht="12.75" x14ac:dyDescent="0.2"/>
    <row r="300" ht="12.75" x14ac:dyDescent="0.2"/>
    <row r="301" ht="12.75" x14ac:dyDescent="0.2"/>
    <row r="302" ht="12.75" x14ac:dyDescent="0.2"/>
    <row r="303" ht="12.75" x14ac:dyDescent="0.2"/>
    <row r="304" ht="12.75" x14ac:dyDescent="0.2"/>
    <row r="305" ht="12.75" x14ac:dyDescent="0.2"/>
    <row r="306" ht="12.75" x14ac:dyDescent="0.2"/>
    <row r="307" ht="12.75" x14ac:dyDescent="0.2"/>
    <row r="308" ht="12.75" x14ac:dyDescent="0.2"/>
    <row r="309" ht="12.75" x14ac:dyDescent="0.2"/>
    <row r="310" ht="12.75" x14ac:dyDescent="0.2"/>
    <row r="311" ht="12.75" x14ac:dyDescent="0.2"/>
    <row r="312" ht="12.75" x14ac:dyDescent="0.2"/>
    <row r="313" ht="12.75" x14ac:dyDescent="0.2"/>
    <row r="314" ht="12.75" x14ac:dyDescent="0.2"/>
    <row r="315" ht="12.75" x14ac:dyDescent="0.2"/>
    <row r="316" ht="12.75" x14ac:dyDescent="0.2"/>
    <row r="317" ht="12.75" x14ac:dyDescent="0.2"/>
    <row r="318" ht="12.75" x14ac:dyDescent="0.2"/>
    <row r="319" ht="12.75" x14ac:dyDescent="0.2"/>
    <row r="320" ht="12.75" x14ac:dyDescent="0.2"/>
    <row r="321" ht="12.75" x14ac:dyDescent="0.2"/>
    <row r="322" ht="12.75" x14ac:dyDescent="0.2"/>
    <row r="323" ht="12.75" x14ac:dyDescent="0.2"/>
    <row r="324" ht="12.75" x14ac:dyDescent="0.2"/>
    <row r="325" ht="12.75" x14ac:dyDescent="0.2"/>
    <row r="326" ht="12.75" x14ac:dyDescent="0.2"/>
    <row r="327" ht="12.75" x14ac:dyDescent="0.2"/>
    <row r="328" ht="12.75" x14ac:dyDescent="0.2"/>
    <row r="329" ht="12.75" x14ac:dyDescent="0.2"/>
    <row r="330" ht="12.75" x14ac:dyDescent="0.2"/>
    <row r="331" ht="12.75" x14ac:dyDescent="0.2"/>
    <row r="332" ht="12.75" x14ac:dyDescent="0.2"/>
    <row r="333" ht="12.75" x14ac:dyDescent="0.2"/>
    <row r="334" ht="12.75" x14ac:dyDescent="0.2"/>
    <row r="335" ht="12.75" x14ac:dyDescent="0.2"/>
    <row r="336" ht="12.75" x14ac:dyDescent="0.2"/>
    <row r="337" ht="12.75" x14ac:dyDescent="0.2"/>
    <row r="338" ht="12.75" x14ac:dyDescent="0.2"/>
    <row r="339" ht="12.75" x14ac:dyDescent="0.2"/>
    <row r="340" ht="12.75" x14ac:dyDescent="0.2"/>
    <row r="341" ht="12.75" x14ac:dyDescent="0.2"/>
    <row r="342" ht="12.75" x14ac:dyDescent="0.2"/>
    <row r="343" ht="12.75" x14ac:dyDescent="0.2"/>
    <row r="344" ht="12.75" x14ac:dyDescent="0.2"/>
    <row r="345" ht="12.75" x14ac:dyDescent="0.2"/>
    <row r="346" ht="12.75" x14ac:dyDescent="0.2"/>
    <row r="347" ht="12.75" x14ac:dyDescent="0.2"/>
    <row r="348" ht="12.75" x14ac:dyDescent="0.2"/>
    <row r="349" ht="12.75" x14ac:dyDescent="0.2"/>
    <row r="350" ht="12.75" x14ac:dyDescent="0.2"/>
    <row r="351" ht="12.75" x14ac:dyDescent="0.2"/>
    <row r="352" ht="12.75" x14ac:dyDescent="0.2"/>
    <row r="353" ht="12.75" x14ac:dyDescent="0.2"/>
    <row r="354" ht="12.75" x14ac:dyDescent="0.2"/>
    <row r="355" ht="12.75" x14ac:dyDescent="0.2"/>
    <row r="356" ht="12.75" x14ac:dyDescent="0.2"/>
    <row r="357" ht="12.75" x14ac:dyDescent="0.2"/>
    <row r="358" ht="12.75" x14ac:dyDescent="0.2"/>
    <row r="359" ht="12.75" x14ac:dyDescent="0.2"/>
    <row r="360" ht="12.75" x14ac:dyDescent="0.2"/>
    <row r="361" ht="12.75" x14ac:dyDescent="0.2"/>
    <row r="362" ht="12.75" x14ac:dyDescent="0.2"/>
    <row r="363" ht="12.75" x14ac:dyDescent="0.2"/>
    <row r="364" ht="12.75" x14ac:dyDescent="0.2"/>
    <row r="365" ht="12.75" x14ac:dyDescent="0.2"/>
    <row r="366" ht="12.75" x14ac:dyDescent="0.2"/>
    <row r="367" ht="12.75" x14ac:dyDescent="0.2"/>
    <row r="368" ht="12.75" x14ac:dyDescent="0.2"/>
    <row r="369" ht="12.75" x14ac:dyDescent="0.2"/>
    <row r="370" ht="12.75" x14ac:dyDescent="0.2"/>
    <row r="371" ht="12.75" x14ac:dyDescent="0.2"/>
    <row r="372" ht="12.75" x14ac:dyDescent="0.2"/>
    <row r="373" ht="12.75" x14ac:dyDescent="0.2"/>
    <row r="374" ht="12.75" x14ac:dyDescent="0.2"/>
    <row r="375" ht="12.75" x14ac:dyDescent="0.2"/>
    <row r="376" ht="12.75" x14ac:dyDescent="0.2"/>
    <row r="377" ht="12.75" x14ac:dyDescent="0.2"/>
    <row r="378" ht="12.75" x14ac:dyDescent="0.2"/>
    <row r="379" ht="12.75" x14ac:dyDescent="0.2"/>
    <row r="380" ht="12.75" x14ac:dyDescent="0.2"/>
    <row r="381" ht="12.75" x14ac:dyDescent="0.2"/>
    <row r="382" ht="12.75" x14ac:dyDescent="0.2"/>
    <row r="383" ht="12.75" x14ac:dyDescent="0.2"/>
    <row r="384" ht="12.75" x14ac:dyDescent="0.2"/>
    <row r="385" ht="12.75" x14ac:dyDescent="0.2"/>
    <row r="386" ht="12.75" x14ac:dyDescent="0.2"/>
    <row r="387" ht="12.75" x14ac:dyDescent="0.2"/>
    <row r="388" ht="12.75" x14ac:dyDescent="0.2"/>
    <row r="389" ht="12.75" x14ac:dyDescent="0.2"/>
    <row r="390" ht="12.75" x14ac:dyDescent="0.2"/>
    <row r="391" ht="12.75" x14ac:dyDescent="0.2"/>
    <row r="392" ht="12.75" x14ac:dyDescent="0.2"/>
    <row r="393" ht="12.75" x14ac:dyDescent="0.2"/>
    <row r="394" ht="12.75" x14ac:dyDescent="0.2"/>
    <row r="395" ht="12.75" x14ac:dyDescent="0.2"/>
    <row r="396" ht="12.75" x14ac:dyDescent="0.2"/>
    <row r="397" ht="12.75" x14ac:dyDescent="0.2"/>
    <row r="398" ht="12.75" x14ac:dyDescent="0.2"/>
    <row r="399" ht="12.75" x14ac:dyDescent="0.2"/>
    <row r="400" ht="12.75" x14ac:dyDescent="0.2"/>
    <row r="401" ht="12.75" x14ac:dyDescent="0.2"/>
    <row r="402" ht="12.75" x14ac:dyDescent="0.2"/>
    <row r="403" ht="12.75" x14ac:dyDescent="0.2"/>
    <row r="404" ht="12.75" x14ac:dyDescent="0.2"/>
    <row r="405" ht="12.75" x14ac:dyDescent="0.2"/>
    <row r="406" ht="12.75" x14ac:dyDescent="0.2"/>
    <row r="407" ht="12.75" x14ac:dyDescent="0.2"/>
    <row r="408" ht="12.75" x14ac:dyDescent="0.2"/>
    <row r="409" ht="12.75" x14ac:dyDescent="0.2"/>
    <row r="410" ht="12.75" x14ac:dyDescent="0.2"/>
    <row r="411" ht="12.75" x14ac:dyDescent="0.2"/>
    <row r="412" ht="12.75" x14ac:dyDescent="0.2"/>
    <row r="413" ht="12.75" x14ac:dyDescent="0.2"/>
    <row r="414" ht="12.75" x14ac:dyDescent="0.2"/>
    <row r="415" ht="12.75" x14ac:dyDescent="0.2"/>
    <row r="416" ht="12.75" x14ac:dyDescent="0.2"/>
    <row r="417" ht="12.75" x14ac:dyDescent="0.2"/>
    <row r="418" ht="12.75" x14ac:dyDescent="0.2"/>
    <row r="419" ht="12.75" x14ac:dyDescent="0.2"/>
    <row r="420" ht="12.75" x14ac:dyDescent="0.2"/>
    <row r="421" ht="12.75" x14ac:dyDescent="0.2"/>
    <row r="422" ht="12.75" x14ac:dyDescent="0.2"/>
    <row r="423" ht="12.75" x14ac:dyDescent="0.2"/>
    <row r="424" ht="12.75" x14ac:dyDescent="0.2"/>
    <row r="425" ht="12.75" x14ac:dyDescent="0.2"/>
    <row r="426" ht="12.75" x14ac:dyDescent="0.2"/>
    <row r="427" ht="12.75" x14ac:dyDescent="0.2"/>
    <row r="428" ht="12.75" x14ac:dyDescent="0.2"/>
    <row r="429" ht="12.75" x14ac:dyDescent="0.2"/>
    <row r="430" ht="12.75" x14ac:dyDescent="0.2"/>
    <row r="431" ht="12.75" x14ac:dyDescent="0.2"/>
    <row r="432" ht="12.75" x14ac:dyDescent="0.2"/>
    <row r="433" ht="12.75" x14ac:dyDescent="0.2"/>
    <row r="434" ht="12.75" x14ac:dyDescent="0.2"/>
    <row r="435" ht="12.75" x14ac:dyDescent="0.2"/>
    <row r="436" ht="12.75" x14ac:dyDescent="0.2"/>
    <row r="437" ht="12.75" x14ac:dyDescent="0.2"/>
    <row r="438" ht="12.75" x14ac:dyDescent="0.2"/>
    <row r="439" ht="12.75" x14ac:dyDescent="0.2"/>
    <row r="440" ht="12.75" x14ac:dyDescent="0.2"/>
    <row r="441" ht="12.75" x14ac:dyDescent="0.2"/>
    <row r="442" ht="12.75" x14ac:dyDescent="0.2"/>
    <row r="443" ht="12.75" x14ac:dyDescent="0.2"/>
    <row r="444" ht="12.75" x14ac:dyDescent="0.2"/>
    <row r="445" ht="12.75" x14ac:dyDescent="0.2"/>
    <row r="446" ht="12.75" x14ac:dyDescent="0.2"/>
    <row r="447" ht="12.75" x14ac:dyDescent="0.2"/>
    <row r="448" ht="12.75" x14ac:dyDescent="0.2"/>
    <row r="449" ht="12.75" x14ac:dyDescent="0.2"/>
    <row r="450" ht="12.75" x14ac:dyDescent="0.2"/>
    <row r="451" ht="12.75" x14ac:dyDescent="0.2"/>
    <row r="452" ht="12.75" x14ac:dyDescent="0.2"/>
    <row r="453" ht="12.75" x14ac:dyDescent="0.2"/>
    <row r="454" ht="12.75" x14ac:dyDescent="0.2"/>
    <row r="455" ht="12.75" x14ac:dyDescent="0.2"/>
    <row r="456" ht="12.75" x14ac:dyDescent="0.2"/>
    <row r="457" ht="12.75" x14ac:dyDescent="0.2"/>
    <row r="458" ht="12.75" x14ac:dyDescent="0.2"/>
    <row r="459" ht="12.75" x14ac:dyDescent="0.2"/>
    <row r="460" ht="12.75" x14ac:dyDescent="0.2"/>
    <row r="461" ht="12.75" x14ac:dyDescent="0.2"/>
    <row r="462" ht="12.75" x14ac:dyDescent="0.2"/>
    <row r="463" ht="12.75" x14ac:dyDescent="0.2"/>
    <row r="464" ht="12.75" x14ac:dyDescent="0.2"/>
    <row r="465" ht="12.75" x14ac:dyDescent="0.2"/>
    <row r="466" ht="12.75" x14ac:dyDescent="0.2"/>
    <row r="467" ht="12.75" x14ac:dyDescent="0.2"/>
    <row r="468" ht="12.75" x14ac:dyDescent="0.2"/>
    <row r="469" ht="12.75" x14ac:dyDescent="0.2"/>
    <row r="470" ht="12.75" x14ac:dyDescent="0.2"/>
    <row r="471" ht="12.75" x14ac:dyDescent="0.2"/>
    <row r="472" ht="12.75" x14ac:dyDescent="0.2"/>
    <row r="473" ht="12.75" x14ac:dyDescent="0.2"/>
    <row r="474" ht="12.75" x14ac:dyDescent="0.2"/>
    <row r="475" ht="12.75" x14ac:dyDescent="0.2"/>
    <row r="476" ht="12.75" x14ac:dyDescent="0.2"/>
    <row r="477" ht="12.75" x14ac:dyDescent="0.2"/>
    <row r="478" ht="12.75" x14ac:dyDescent="0.2"/>
    <row r="479" ht="12.75" x14ac:dyDescent="0.2"/>
    <row r="480" ht="12.75" x14ac:dyDescent="0.2"/>
    <row r="481" ht="12.75" x14ac:dyDescent="0.2"/>
    <row r="482" ht="12.75" x14ac:dyDescent="0.2"/>
    <row r="483" ht="12.75" x14ac:dyDescent="0.2"/>
    <row r="484" ht="12.75" x14ac:dyDescent="0.2"/>
    <row r="485" ht="12.75" x14ac:dyDescent="0.2"/>
    <row r="486" ht="12.75" x14ac:dyDescent="0.2"/>
    <row r="487" ht="12.75" x14ac:dyDescent="0.2"/>
    <row r="488" ht="12.75" x14ac:dyDescent="0.2"/>
    <row r="489" ht="12.75" x14ac:dyDescent="0.2"/>
    <row r="490" ht="12.75" x14ac:dyDescent="0.2"/>
    <row r="491" ht="12.75" x14ac:dyDescent="0.2"/>
    <row r="492" ht="12.75" x14ac:dyDescent="0.2"/>
    <row r="493" ht="12.75" x14ac:dyDescent="0.2"/>
    <row r="494" ht="12.75" x14ac:dyDescent="0.2"/>
    <row r="495" ht="12.75" x14ac:dyDescent="0.2"/>
    <row r="496" ht="12.75" x14ac:dyDescent="0.2"/>
    <row r="497" ht="12.75" x14ac:dyDescent="0.2"/>
    <row r="498" ht="12.75" x14ac:dyDescent="0.2"/>
    <row r="499" ht="12.75" x14ac:dyDescent="0.2"/>
    <row r="500" ht="12.75" x14ac:dyDescent="0.2"/>
    <row r="501" ht="12.75" x14ac:dyDescent="0.2"/>
    <row r="502" ht="12.75" x14ac:dyDescent="0.2"/>
    <row r="503" ht="12.75" x14ac:dyDescent="0.2"/>
    <row r="504" ht="12.75" x14ac:dyDescent="0.2"/>
    <row r="505" ht="12.75" x14ac:dyDescent="0.2"/>
    <row r="506" ht="12.75" x14ac:dyDescent="0.2"/>
    <row r="507" ht="12.75" x14ac:dyDescent="0.2"/>
    <row r="508" ht="12.75" x14ac:dyDescent="0.2"/>
    <row r="509" ht="12.75" x14ac:dyDescent="0.2"/>
    <row r="510" ht="12.75" x14ac:dyDescent="0.2"/>
    <row r="511" ht="12.75" x14ac:dyDescent="0.2"/>
    <row r="512" ht="12.75" x14ac:dyDescent="0.2"/>
    <row r="513" ht="12.75" x14ac:dyDescent="0.2"/>
    <row r="514" ht="12.75" x14ac:dyDescent="0.2"/>
    <row r="515" ht="12.75" x14ac:dyDescent="0.2"/>
    <row r="516" ht="12.75" x14ac:dyDescent="0.2"/>
    <row r="517" ht="12.75" x14ac:dyDescent="0.2"/>
    <row r="518" ht="12.75" x14ac:dyDescent="0.2"/>
    <row r="519" ht="12.75" x14ac:dyDescent="0.2"/>
    <row r="520" ht="12.75" x14ac:dyDescent="0.2"/>
    <row r="521" ht="12.75" x14ac:dyDescent="0.2"/>
    <row r="522" ht="12.75" x14ac:dyDescent="0.2"/>
    <row r="523" ht="12.75" x14ac:dyDescent="0.2"/>
    <row r="524" ht="12.75" x14ac:dyDescent="0.2"/>
    <row r="525" ht="12.75" x14ac:dyDescent="0.2"/>
    <row r="526" ht="12.75" x14ac:dyDescent="0.2"/>
    <row r="527" ht="12.75" x14ac:dyDescent="0.2"/>
    <row r="528" ht="12.75" x14ac:dyDescent="0.2"/>
    <row r="529" ht="12.75" x14ac:dyDescent="0.2"/>
    <row r="530" ht="12.75" x14ac:dyDescent="0.2"/>
    <row r="531" ht="12.75" x14ac:dyDescent="0.2"/>
    <row r="532" ht="12.75" x14ac:dyDescent="0.2"/>
    <row r="533" ht="12.75" x14ac:dyDescent="0.2"/>
    <row r="534" ht="12.75" x14ac:dyDescent="0.2"/>
    <row r="535" ht="12.75" x14ac:dyDescent="0.2"/>
    <row r="536" ht="12.75" x14ac:dyDescent="0.2"/>
    <row r="537" ht="12.75" x14ac:dyDescent="0.2"/>
    <row r="538" ht="12.75" x14ac:dyDescent="0.2"/>
    <row r="539" ht="12.75" x14ac:dyDescent="0.2"/>
    <row r="540" ht="12.75" x14ac:dyDescent="0.2"/>
    <row r="541" ht="12.75" x14ac:dyDescent="0.2"/>
    <row r="542" ht="12.75" x14ac:dyDescent="0.2"/>
    <row r="543" ht="12.75" x14ac:dyDescent="0.2"/>
    <row r="544" ht="12.75" x14ac:dyDescent="0.2"/>
    <row r="545" ht="12.75" x14ac:dyDescent="0.2"/>
    <row r="546" ht="12.75" x14ac:dyDescent="0.2"/>
    <row r="547" ht="12.75" x14ac:dyDescent="0.2"/>
    <row r="548" ht="12.75" x14ac:dyDescent="0.2"/>
    <row r="549" ht="12.75" x14ac:dyDescent="0.2"/>
    <row r="550" ht="12.75" x14ac:dyDescent="0.2"/>
    <row r="551" ht="12.75" x14ac:dyDescent="0.2"/>
    <row r="552" ht="12.75" x14ac:dyDescent="0.2"/>
    <row r="553" ht="12.75" x14ac:dyDescent="0.2"/>
    <row r="554" ht="12.75" x14ac:dyDescent="0.2"/>
    <row r="555" ht="12.75" x14ac:dyDescent="0.2"/>
    <row r="556" ht="12.75" x14ac:dyDescent="0.2"/>
    <row r="557" ht="12.75" x14ac:dyDescent="0.2"/>
    <row r="558" ht="12.75" x14ac:dyDescent="0.2"/>
    <row r="559" ht="12.75" x14ac:dyDescent="0.2"/>
    <row r="560" ht="12.75" x14ac:dyDescent="0.2"/>
    <row r="561" ht="12.75" x14ac:dyDescent="0.2"/>
    <row r="562" ht="12.75" x14ac:dyDescent="0.2"/>
    <row r="563" ht="12.75" x14ac:dyDescent="0.2"/>
    <row r="564" ht="12.75" x14ac:dyDescent="0.2"/>
    <row r="565" ht="12.75" x14ac:dyDescent="0.2"/>
    <row r="566" ht="12.75" x14ac:dyDescent="0.2"/>
    <row r="567" ht="12.75" x14ac:dyDescent="0.2"/>
    <row r="568" ht="12.75" x14ac:dyDescent="0.2"/>
    <row r="569" ht="12.75" x14ac:dyDescent="0.2"/>
    <row r="570" ht="12.75" x14ac:dyDescent="0.2"/>
    <row r="571" ht="12.75" x14ac:dyDescent="0.2"/>
    <row r="572" ht="12.75" x14ac:dyDescent="0.2"/>
    <row r="573" ht="12.75" x14ac:dyDescent="0.2"/>
    <row r="574" ht="12.75" x14ac:dyDescent="0.2"/>
    <row r="575" ht="12.75" x14ac:dyDescent="0.2"/>
    <row r="576" ht="12.75" x14ac:dyDescent="0.2"/>
    <row r="577" ht="12.75" x14ac:dyDescent="0.2"/>
    <row r="578" ht="12.75" x14ac:dyDescent="0.2"/>
    <row r="579" ht="12.75" x14ac:dyDescent="0.2"/>
    <row r="580" ht="12.75" x14ac:dyDescent="0.2"/>
    <row r="581" ht="12.75" x14ac:dyDescent="0.2"/>
    <row r="582" ht="12.75" x14ac:dyDescent="0.2"/>
    <row r="583" ht="12.75" x14ac:dyDescent="0.2"/>
    <row r="584" ht="12.75" x14ac:dyDescent="0.2"/>
    <row r="585" ht="12.75" x14ac:dyDescent="0.2"/>
    <row r="586" ht="12.75" x14ac:dyDescent="0.2"/>
    <row r="587" ht="12.75" x14ac:dyDescent="0.2"/>
    <row r="588" ht="12.75" x14ac:dyDescent="0.2"/>
    <row r="589" ht="12.75" x14ac:dyDescent="0.2"/>
    <row r="590" ht="12.75" x14ac:dyDescent="0.2"/>
    <row r="591" ht="12.75" x14ac:dyDescent="0.2"/>
    <row r="592" ht="12.75" x14ac:dyDescent="0.2"/>
    <row r="593" ht="12.75" x14ac:dyDescent="0.2"/>
    <row r="594" ht="12.75" x14ac:dyDescent="0.2"/>
    <row r="595" ht="12.75" x14ac:dyDescent="0.2"/>
    <row r="596" ht="12.75" x14ac:dyDescent="0.2"/>
    <row r="597" ht="12.75" x14ac:dyDescent="0.2"/>
    <row r="598" ht="12.75" x14ac:dyDescent="0.2"/>
    <row r="599" ht="12.75" x14ac:dyDescent="0.2"/>
    <row r="600" ht="12.75" x14ac:dyDescent="0.2"/>
    <row r="601" ht="12.75" x14ac:dyDescent="0.2"/>
    <row r="602" ht="12.75" x14ac:dyDescent="0.2"/>
    <row r="603" ht="12.75" x14ac:dyDescent="0.2"/>
    <row r="604" ht="12.75" x14ac:dyDescent="0.2"/>
    <row r="605" ht="12.75" x14ac:dyDescent="0.2"/>
    <row r="606" ht="12.75" x14ac:dyDescent="0.2"/>
    <row r="607" ht="12.75" x14ac:dyDescent="0.2"/>
    <row r="608" ht="12.75" x14ac:dyDescent="0.2"/>
    <row r="609" ht="12.75" x14ac:dyDescent="0.2"/>
    <row r="610" ht="12.75" x14ac:dyDescent="0.2"/>
    <row r="611" ht="12.75" x14ac:dyDescent="0.2"/>
    <row r="612" ht="12.75" x14ac:dyDescent="0.2"/>
    <row r="613" ht="12.75" x14ac:dyDescent="0.2"/>
    <row r="614" ht="12.75" x14ac:dyDescent="0.2"/>
    <row r="615" ht="12.75" x14ac:dyDescent="0.2"/>
    <row r="616" ht="12.75" x14ac:dyDescent="0.2"/>
    <row r="617" ht="12.75" x14ac:dyDescent="0.2"/>
    <row r="618" ht="12.75" x14ac:dyDescent="0.2"/>
    <row r="619" ht="12.75" x14ac:dyDescent="0.2"/>
    <row r="620" ht="12.75" x14ac:dyDescent="0.2"/>
    <row r="621" ht="12.75" x14ac:dyDescent="0.2"/>
    <row r="622" ht="12.75" x14ac:dyDescent="0.2"/>
    <row r="623" ht="12.75" x14ac:dyDescent="0.2"/>
    <row r="624" ht="12.75" x14ac:dyDescent="0.2"/>
    <row r="625" ht="12.75" x14ac:dyDescent="0.2"/>
    <row r="626" ht="12.75" x14ac:dyDescent="0.2"/>
    <row r="627" ht="12.75" x14ac:dyDescent="0.2"/>
    <row r="628" ht="12.75" x14ac:dyDescent="0.2"/>
    <row r="629" ht="12.75" x14ac:dyDescent="0.2"/>
    <row r="630" ht="12.75" x14ac:dyDescent="0.2"/>
    <row r="631" ht="12.75" x14ac:dyDescent="0.2"/>
    <row r="632" ht="12.75" x14ac:dyDescent="0.2"/>
    <row r="633" ht="12.75" x14ac:dyDescent="0.2"/>
    <row r="634" ht="12.75" x14ac:dyDescent="0.2"/>
    <row r="635" ht="12.75" x14ac:dyDescent="0.2"/>
    <row r="636" ht="12.75" x14ac:dyDescent="0.2"/>
    <row r="637" ht="12.75" x14ac:dyDescent="0.2"/>
    <row r="638" ht="12.75" x14ac:dyDescent="0.2"/>
    <row r="639" ht="12.75" x14ac:dyDescent="0.2"/>
    <row r="640" ht="12.75" x14ac:dyDescent="0.2"/>
    <row r="641" ht="12.75" x14ac:dyDescent="0.2"/>
    <row r="642" ht="12.75" x14ac:dyDescent="0.2"/>
    <row r="643" ht="12.75" x14ac:dyDescent="0.2"/>
    <row r="644" ht="12.75" x14ac:dyDescent="0.2"/>
    <row r="645" ht="12.75" x14ac:dyDescent="0.2"/>
    <row r="646" ht="12.75" x14ac:dyDescent="0.2"/>
    <row r="647" ht="12.75" x14ac:dyDescent="0.2"/>
    <row r="648" ht="12.75" x14ac:dyDescent="0.2"/>
    <row r="649" ht="12.75" x14ac:dyDescent="0.2"/>
    <row r="650" ht="12.75" x14ac:dyDescent="0.2"/>
    <row r="651" ht="12.75" x14ac:dyDescent="0.2"/>
    <row r="652" ht="12.75" x14ac:dyDescent="0.2"/>
    <row r="653" ht="12.75" x14ac:dyDescent="0.2"/>
    <row r="654" ht="12.75" x14ac:dyDescent="0.2"/>
    <row r="655" ht="12.75" x14ac:dyDescent="0.2"/>
    <row r="656" ht="12.75" x14ac:dyDescent="0.2"/>
    <row r="657" ht="12.75" x14ac:dyDescent="0.2"/>
    <row r="658" ht="12.75" x14ac:dyDescent="0.2"/>
    <row r="659" ht="12.75" x14ac:dyDescent="0.2"/>
    <row r="660" ht="12.75" x14ac:dyDescent="0.2"/>
    <row r="661" ht="12.75" x14ac:dyDescent="0.2"/>
    <row r="662" ht="12.75" x14ac:dyDescent="0.2"/>
    <row r="663" ht="12.75" x14ac:dyDescent="0.2"/>
    <row r="664" ht="12.75" x14ac:dyDescent="0.2"/>
    <row r="665" ht="12.75" x14ac:dyDescent="0.2"/>
    <row r="666" ht="12.75" x14ac:dyDescent="0.2"/>
    <row r="667" ht="12.75" x14ac:dyDescent="0.2"/>
    <row r="668" ht="12.75" x14ac:dyDescent="0.2"/>
    <row r="669" ht="12.75" x14ac:dyDescent="0.2"/>
    <row r="670" ht="12.75" x14ac:dyDescent="0.2"/>
    <row r="671" ht="12.75" x14ac:dyDescent="0.2"/>
    <row r="672" ht="12.75" x14ac:dyDescent="0.2"/>
    <row r="673" ht="12.75" x14ac:dyDescent="0.2"/>
    <row r="674" ht="12.75" x14ac:dyDescent="0.2"/>
    <row r="675" ht="12.75" x14ac:dyDescent="0.2"/>
    <row r="676" ht="12.75" x14ac:dyDescent="0.2"/>
    <row r="677" ht="12.75" x14ac:dyDescent="0.2"/>
    <row r="678" ht="12.75" x14ac:dyDescent="0.2"/>
    <row r="679" ht="12.75" x14ac:dyDescent="0.2"/>
    <row r="680" ht="12.75" x14ac:dyDescent="0.2"/>
    <row r="681" ht="12.75" x14ac:dyDescent="0.2"/>
    <row r="682" ht="12.75" x14ac:dyDescent="0.2"/>
    <row r="683" ht="12.75" x14ac:dyDescent="0.2"/>
    <row r="684" ht="12.75" x14ac:dyDescent="0.2"/>
    <row r="685" ht="12.75" x14ac:dyDescent="0.2"/>
    <row r="686" ht="12.75" x14ac:dyDescent="0.2"/>
    <row r="687" ht="12.75" x14ac:dyDescent="0.2"/>
    <row r="688" ht="12.75" x14ac:dyDescent="0.2"/>
    <row r="689" ht="12.75" x14ac:dyDescent="0.2"/>
    <row r="690" ht="12.75" x14ac:dyDescent="0.2"/>
    <row r="691" ht="12.75" x14ac:dyDescent="0.2"/>
    <row r="692" ht="12.75" x14ac:dyDescent="0.2"/>
    <row r="693" ht="12.75" x14ac:dyDescent="0.2"/>
    <row r="694" ht="12.75" x14ac:dyDescent="0.2"/>
    <row r="695" ht="12.75" x14ac:dyDescent="0.2"/>
    <row r="696" ht="12.75" x14ac:dyDescent="0.2"/>
    <row r="697" ht="12.75" x14ac:dyDescent="0.2"/>
    <row r="698" ht="12.75" x14ac:dyDescent="0.2"/>
    <row r="699" ht="12.75" x14ac:dyDescent="0.2"/>
    <row r="700" ht="12.75" x14ac:dyDescent="0.2"/>
    <row r="701" ht="12.75" x14ac:dyDescent="0.2"/>
    <row r="702" ht="12.75" x14ac:dyDescent="0.2"/>
    <row r="703" ht="12.75" x14ac:dyDescent="0.2"/>
    <row r="704" ht="12.75" x14ac:dyDescent="0.2"/>
    <row r="705" ht="12.75" x14ac:dyDescent="0.2"/>
    <row r="706" ht="12.75" x14ac:dyDescent="0.2"/>
    <row r="707" ht="12.75" x14ac:dyDescent="0.2"/>
    <row r="708" ht="12.75" x14ac:dyDescent="0.2"/>
    <row r="709" ht="12.75" x14ac:dyDescent="0.2"/>
    <row r="710" ht="12.75" x14ac:dyDescent="0.2"/>
    <row r="711" ht="12.75" x14ac:dyDescent="0.2"/>
    <row r="712" ht="12.75" x14ac:dyDescent="0.2"/>
    <row r="713" ht="12.75" x14ac:dyDescent="0.2"/>
    <row r="714" ht="12.75" x14ac:dyDescent="0.2"/>
    <row r="715" ht="12.75" x14ac:dyDescent="0.2"/>
    <row r="716" ht="12.75" x14ac:dyDescent="0.2"/>
    <row r="717" ht="12.75" x14ac:dyDescent="0.2"/>
    <row r="718" ht="12.75" x14ac:dyDescent="0.2"/>
    <row r="719" ht="12.75" x14ac:dyDescent="0.2"/>
    <row r="720" ht="12.75" x14ac:dyDescent="0.2"/>
    <row r="721" ht="12.75" x14ac:dyDescent="0.2"/>
    <row r="722" ht="12.75" x14ac:dyDescent="0.2"/>
    <row r="723" ht="12.75" x14ac:dyDescent="0.2"/>
    <row r="724" ht="12.75" x14ac:dyDescent="0.2"/>
    <row r="725" ht="12.75" x14ac:dyDescent="0.2"/>
    <row r="726" ht="12.75" x14ac:dyDescent="0.2"/>
    <row r="727" ht="12.75" x14ac:dyDescent="0.2"/>
    <row r="728" ht="12.75" x14ac:dyDescent="0.2"/>
    <row r="729" ht="12.75" x14ac:dyDescent="0.2"/>
    <row r="730" ht="12.75" x14ac:dyDescent="0.2"/>
    <row r="731" ht="12.75" x14ac:dyDescent="0.2"/>
    <row r="732" ht="12.75" x14ac:dyDescent="0.2"/>
    <row r="733" ht="12.75" x14ac:dyDescent="0.2"/>
    <row r="734" ht="12.75" x14ac:dyDescent="0.2"/>
    <row r="735" ht="12.75" x14ac:dyDescent="0.2"/>
    <row r="736" ht="12.75" x14ac:dyDescent="0.2"/>
    <row r="737" ht="12.75" x14ac:dyDescent="0.2"/>
    <row r="738" ht="12.75" x14ac:dyDescent="0.2"/>
    <row r="739" ht="12.75" x14ac:dyDescent="0.2"/>
    <row r="740" ht="12.75" x14ac:dyDescent="0.2"/>
    <row r="741" ht="12.75" x14ac:dyDescent="0.2"/>
    <row r="742" ht="12.75" x14ac:dyDescent="0.2"/>
    <row r="743" ht="12.75" x14ac:dyDescent="0.2"/>
    <row r="744" ht="12.75" x14ac:dyDescent="0.2"/>
    <row r="745" ht="12.75" x14ac:dyDescent="0.2"/>
    <row r="746" ht="12.75" x14ac:dyDescent="0.2"/>
    <row r="747" ht="12.75" x14ac:dyDescent="0.2"/>
    <row r="748" ht="12.75" x14ac:dyDescent="0.2"/>
    <row r="749" ht="12.75" x14ac:dyDescent="0.2"/>
    <row r="750" ht="12.75" x14ac:dyDescent="0.2"/>
    <row r="751" ht="12.75" x14ac:dyDescent="0.2"/>
    <row r="752" ht="12.75" x14ac:dyDescent="0.2"/>
    <row r="753" ht="12.75" x14ac:dyDescent="0.2"/>
    <row r="754" ht="12.75" x14ac:dyDescent="0.2"/>
    <row r="755" ht="12.75" x14ac:dyDescent="0.2"/>
    <row r="756" ht="12.75" x14ac:dyDescent="0.2"/>
    <row r="757" ht="12.75" x14ac:dyDescent="0.2"/>
    <row r="758" ht="12.75" x14ac:dyDescent="0.2"/>
    <row r="759" ht="12.75" x14ac:dyDescent="0.2"/>
    <row r="760" ht="12.75" x14ac:dyDescent="0.2"/>
    <row r="761" ht="12.75" x14ac:dyDescent="0.2"/>
    <row r="762" ht="12.75" x14ac:dyDescent="0.2"/>
    <row r="763" ht="12.75" x14ac:dyDescent="0.2"/>
    <row r="764" ht="12.75" x14ac:dyDescent="0.2"/>
    <row r="765" ht="12.75" x14ac:dyDescent="0.2"/>
    <row r="766" ht="12.75" x14ac:dyDescent="0.2"/>
    <row r="767" ht="12.75" x14ac:dyDescent="0.2"/>
    <row r="768" ht="12.75" x14ac:dyDescent="0.2"/>
    <row r="769" ht="12.75" x14ac:dyDescent="0.2"/>
    <row r="770" ht="12.75" x14ac:dyDescent="0.2"/>
    <row r="771" ht="12.75" x14ac:dyDescent="0.2"/>
    <row r="772" ht="12.75" x14ac:dyDescent="0.2"/>
    <row r="773" ht="12.75" x14ac:dyDescent="0.2"/>
    <row r="774" ht="12.75" x14ac:dyDescent="0.2"/>
    <row r="775" ht="12.75" x14ac:dyDescent="0.2"/>
    <row r="776" ht="12.75" x14ac:dyDescent="0.2"/>
    <row r="777" ht="12.75" x14ac:dyDescent="0.2"/>
    <row r="778" ht="12.75" x14ac:dyDescent="0.2"/>
    <row r="779" ht="12.75" x14ac:dyDescent="0.2"/>
    <row r="780" ht="12.75" x14ac:dyDescent="0.2"/>
    <row r="781" ht="12.75" x14ac:dyDescent="0.2"/>
    <row r="782" ht="12.75" x14ac:dyDescent="0.2"/>
    <row r="783" ht="12.75" x14ac:dyDescent="0.2"/>
    <row r="784" ht="12.75" x14ac:dyDescent="0.2"/>
    <row r="785" ht="12.75" x14ac:dyDescent="0.2"/>
    <row r="786" ht="12.75" x14ac:dyDescent="0.2"/>
    <row r="787" ht="12.75" x14ac:dyDescent="0.2"/>
    <row r="788" ht="12.75" x14ac:dyDescent="0.2"/>
    <row r="789" ht="12.75" x14ac:dyDescent="0.2"/>
    <row r="790" ht="12.75" x14ac:dyDescent="0.2"/>
    <row r="791" ht="12.75" x14ac:dyDescent="0.2"/>
    <row r="792" ht="12.75" x14ac:dyDescent="0.2"/>
    <row r="793" ht="12.75" x14ac:dyDescent="0.2"/>
    <row r="794" ht="12.75" x14ac:dyDescent="0.2"/>
    <row r="795" ht="12.75" x14ac:dyDescent="0.2"/>
    <row r="796" ht="12.75" x14ac:dyDescent="0.2"/>
    <row r="797" ht="12.75" x14ac:dyDescent="0.2"/>
    <row r="798" ht="12.75" x14ac:dyDescent="0.2"/>
    <row r="799" ht="12.75" x14ac:dyDescent="0.2"/>
    <row r="800" ht="12.75" x14ac:dyDescent="0.2"/>
    <row r="801" ht="12.75" x14ac:dyDescent="0.2"/>
    <row r="802" ht="12.75" x14ac:dyDescent="0.2"/>
    <row r="803" ht="12.75" x14ac:dyDescent="0.2"/>
    <row r="804" ht="12.75" x14ac:dyDescent="0.2"/>
    <row r="805" ht="12.75" x14ac:dyDescent="0.2"/>
    <row r="806" ht="12.75" x14ac:dyDescent="0.2"/>
    <row r="807" ht="12.75" x14ac:dyDescent="0.2"/>
    <row r="808" ht="12.75" x14ac:dyDescent="0.2"/>
    <row r="809" ht="12.75" x14ac:dyDescent="0.2"/>
    <row r="810" ht="12.75" x14ac:dyDescent="0.2"/>
    <row r="811" ht="12.75" x14ac:dyDescent="0.2"/>
    <row r="812" ht="12.75" x14ac:dyDescent="0.2"/>
    <row r="813" ht="12.75" x14ac:dyDescent="0.2"/>
    <row r="814" ht="12.75" x14ac:dyDescent="0.2"/>
    <row r="815" ht="12.75" x14ac:dyDescent="0.2"/>
    <row r="816" ht="12.75" x14ac:dyDescent="0.2"/>
    <row r="817" ht="12.75" x14ac:dyDescent="0.2"/>
    <row r="818" ht="12.75" x14ac:dyDescent="0.2"/>
    <row r="819" ht="12.75" x14ac:dyDescent="0.2"/>
    <row r="820" ht="12.75" x14ac:dyDescent="0.2"/>
    <row r="821" ht="12.75" x14ac:dyDescent="0.2"/>
    <row r="822" ht="12.75" x14ac:dyDescent="0.2"/>
    <row r="823" ht="12.75" x14ac:dyDescent="0.2"/>
    <row r="824" ht="12.75" x14ac:dyDescent="0.2"/>
    <row r="825" ht="12.75" x14ac:dyDescent="0.2"/>
    <row r="826" ht="12.75" x14ac:dyDescent="0.2"/>
    <row r="827" ht="12.75" x14ac:dyDescent="0.2"/>
    <row r="828" ht="12.75" x14ac:dyDescent="0.2"/>
    <row r="829" ht="12.75" x14ac:dyDescent="0.2"/>
    <row r="830" ht="12.75" x14ac:dyDescent="0.2"/>
    <row r="831" ht="12.75" x14ac:dyDescent="0.2"/>
    <row r="832" ht="12.75" x14ac:dyDescent="0.2"/>
    <row r="833" ht="12.75" x14ac:dyDescent="0.2"/>
    <row r="834" ht="12.75" x14ac:dyDescent="0.2"/>
    <row r="835" ht="12.75" x14ac:dyDescent="0.2"/>
    <row r="836" ht="12.75" x14ac:dyDescent="0.2"/>
    <row r="837" ht="12.75" x14ac:dyDescent="0.2"/>
    <row r="838" ht="12.75" x14ac:dyDescent="0.2"/>
    <row r="839" ht="12.75" x14ac:dyDescent="0.2"/>
    <row r="840" ht="12.75" x14ac:dyDescent="0.2"/>
    <row r="841" ht="12.75" x14ac:dyDescent="0.2"/>
    <row r="842" ht="12.75" x14ac:dyDescent="0.2"/>
    <row r="843" ht="12.75" x14ac:dyDescent="0.2"/>
    <row r="844" ht="12.75" x14ac:dyDescent="0.2"/>
    <row r="845" ht="12.75" x14ac:dyDescent="0.2"/>
    <row r="846" ht="12.75" x14ac:dyDescent="0.2"/>
    <row r="847" ht="12.75" x14ac:dyDescent="0.2"/>
    <row r="848" ht="12.75" x14ac:dyDescent="0.2"/>
    <row r="849" ht="12.75" x14ac:dyDescent="0.2"/>
    <row r="850" ht="12.75" x14ac:dyDescent="0.2"/>
    <row r="851" ht="12.75" x14ac:dyDescent="0.2"/>
    <row r="852" ht="12.75" x14ac:dyDescent="0.2"/>
    <row r="853" ht="12.75" x14ac:dyDescent="0.2"/>
    <row r="854" ht="12.75" x14ac:dyDescent="0.2"/>
    <row r="855" ht="12.75" x14ac:dyDescent="0.2"/>
    <row r="856" ht="12.75" x14ac:dyDescent="0.2"/>
    <row r="857" ht="12.75" x14ac:dyDescent="0.2"/>
    <row r="858" ht="12.75" x14ac:dyDescent="0.2"/>
    <row r="859" ht="12.75" x14ac:dyDescent="0.2"/>
    <row r="860" ht="12.75" x14ac:dyDescent="0.2"/>
    <row r="861" ht="12.75" x14ac:dyDescent="0.2"/>
    <row r="862" ht="12.75" x14ac:dyDescent="0.2"/>
    <row r="863" ht="12.75" x14ac:dyDescent="0.2"/>
    <row r="864" ht="12.75" x14ac:dyDescent="0.2"/>
    <row r="865" ht="12.75" x14ac:dyDescent="0.2"/>
    <row r="866" ht="12.75" x14ac:dyDescent="0.2"/>
    <row r="867" ht="12.75" x14ac:dyDescent="0.2"/>
    <row r="868" ht="12.75" x14ac:dyDescent="0.2"/>
    <row r="869" ht="12.75" x14ac:dyDescent="0.2"/>
    <row r="870" ht="12.75" x14ac:dyDescent="0.2"/>
    <row r="871" ht="12.75" x14ac:dyDescent="0.2"/>
    <row r="872" ht="12.75" x14ac:dyDescent="0.2"/>
    <row r="873" ht="12.75" x14ac:dyDescent="0.2"/>
    <row r="874" ht="12.75" x14ac:dyDescent="0.2"/>
    <row r="875" ht="12.75" x14ac:dyDescent="0.2"/>
    <row r="876" ht="12.75" x14ac:dyDescent="0.2"/>
    <row r="877" ht="12.75" x14ac:dyDescent="0.2"/>
    <row r="878" ht="12.75" x14ac:dyDescent="0.2"/>
    <row r="879" ht="12.75" x14ac:dyDescent="0.2"/>
    <row r="880" ht="12.75" x14ac:dyDescent="0.2"/>
    <row r="881" ht="12.75" x14ac:dyDescent="0.2"/>
    <row r="882" ht="12.75" x14ac:dyDescent="0.2"/>
    <row r="883" ht="12.75" x14ac:dyDescent="0.2"/>
    <row r="884" ht="12.75" x14ac:dyDescent="0.2"/>
    <row r="885" ht="12.75" x14ac:dyDescent="0.2"/>
    <row r="886" ht="12.75" x14ac:dyDescent="0.2"/>
    <row r="887" ht="12.75" x14ac:dyDescent="0.2"/>
    <row r="888" ht="12.75" x14ac:dyDescent="0.2"/>
    <row r="889" ht="12.75" x14ac:dyDescent="0.2"/>
    <row r="890" ht="12.75" x14ac:dyDescent="0.2"/>
    <row r="891" ht="12.75" x14ac:dyDescent="0.2"/>
    <row r="892" ht="12.75" x14ac:dyDescent="0.2"/>
    <row r="893" ht="12.75" x14ac:dyDescent="0.2"/>
    <row r="894" ht="12.75" x14ac:dyDescent="0.2"/>
    <row r="895" ht="12.75" x14ac:dyDescent="0.2"/>
    <row r="896" ht="12.75" x14ac:dyDescent="0.2"/>
    <row r="897" ht="12.75" x14ac:dyDescent="0.2"/>
    <row r="898" ht="12.75" x14ac:dyDescent="0.2"/>
    <row r="899" ht="12.75" x14ac:dyDescent="0.2"/>
    <row r="900" ht="12.75" x14ac:dyDescent="0.2"/>
    <row r="901" ht="12.75" x14ac:dyDescent="0.2"/>
    <row r="902" ht="12.75" x14ac:dyDescent="0.2"/>
    <row r="903" ht="12.75" x14ac:dyDescent="0.2"/>
    <row r="904" ht="12.75" x14ac:dyDescent="0.2"/>
    <row r="905" ht="12.75" x14ac:dyDescent="0.2"/>
    <row r="906" ht="12.75" x14ac:dyDescent="0.2"/>
    <row r="907" ht="12.75" x14ac:dyDescent="0.2"/>
    <row r="908" ht="12.75" x14ac:dyDescent="0.2"/>
    <row r="909" ht="12.75" x14ac:dyDescent="0.2"/>
    <row r="910" ht="12.75" x14ac:dyDescent="0.2"/>
    <row r="911" ht="12.75" x14ac:dyDescent="0.2"/>
    <row r="912" ht="12.75" x14ac:dyDescent="0.2"/>
    <row r="913" ht="12.75" x14ac:dyDescent="0.2"/>
    <row r="914" ht="12.75" x14ac:dyDescent="0.2"/>
    <row r="915" ht="12.75" x14ac:dyDescent="0.2"/>
    <row r="916" ht="12.75" x14ac:dyDescent="0.2"/>
    <row r="917" ht="12.75" x14ac:dyDescent="0.2"/>
    <row r="918" ht="12.75" x14ac:dyDescent="0.2"/>
    <row r="919" ht="12.75" x14ac:dyDescent="0.2"/>
    <row r="920" ht="12.75" x14ac:dyDescent="0.2"/>
    <row r="921" ht="12.75" x14ac:dyDescent="0.2"/>
    <row r="922" ht="12.75" x14ac:dyDescent="0.2"/>
    <row r="923" ht="12.75" x14ac:dyDescent="0.2"/>
    <row r="924" ht="12.75" x14ac:dyDescent="0.2"/>
    <row r="925" ht="12.75" x14ac:dyDescent="0.2"/>
    <row r="926" ht="12.75" x14ac:dyDescent="0.2"/>
    <row r="927" ht="12.75" x14ac:dyDescent="0.2"/>
    <row r="928" ht="12.75" x14ac:dyDescent="0.2"/>
    <row r="929" ht="12.75" x14ac:dyDescent="0.2"/>
    <row r="930" ht="12.75" x14ac:dyDescent="0.2"/>
    <row r="931" ht="12.75" x14ac:dyDescent="0.2"/>
    <row r="932" ht="12.75" x14ac:dyDescent="0.2"/>
    <row r="933" ht="12.75" x14ac:dyDescent="0.2"/>
    <row r="934" ht="12.75" x14ac:dyDescent="0.2"/>
    <row r="935" ht="12.75" x14ac:dyDescent="0.2"/>
    <row r="936" ht="12.75" x14ac:dyDescent="0.2"/>
    <row r="937" ht="12.75" x14ac:dyDescent="0.2"/>
    <row r="938" ht="12.75" x14ac:dyDescent="0.2"/>
    <row r="939" ht="12.75" x14ac:dyDescent="0.2"/>
    <row r="940" ht="12.75" x14ac:dyDescent="0.2"/>
    <row r="941" ht="12.75" x14ac:dyDescent="0.2"/>
    <row r="942" ht="12.75" x14ac:dyDescent="0.2"/>
    <row r="943" ht="12.75" x14ac:dyDescent="0.2"/>
    <row r="944" ht="12.75" x14ac:dyDescent="0.2"/>
    <row r="945" ht="12.75" x14ac:dyDescent="0.2"/>
    <row r="946" ht="12.75" x14ac:dyDescent="0.2"/>
    <row r="947" ht="12.75" x14ac:dyDescent="0.2"/>
    <row r="948" ht="12.75" x14ac:dyDescent="0.2"/>
    <row r="949" ht="12.75" x14ac:dyDescent="0.2"/>
    <row r="950" ht="12.75" x14ac:dyDescent="0.2"/>
    <row r="951" ht="12.75" x14ac:dyDescent="0.2"/>
    <row r="952" ht="12.75" x14ac:dyDescent="0.2"/>
    <row r="953" ht="12.75" x14ac:dyDescent="0.2"/>
    <row r="954" ht="12.75" x14ac:dyDescent="0.2"/>
    <row r="955" ht="12.75" x14ac:dyDescent="0.2"/>
    <row r="956" ht="12.75" x14ac:dyDescent="0.2"/>
    <row r="957" ht="12.75" x14ac:dyDescent="0.2"/>
    <row r="958" ht="12.75" x14ac:dyDescent="0.2"/>
    <row r="959" ht="12.75" x14ac:dyDescent="0.2"/>
    <row r="960" ht="12.75" x14ac:dyDescent="0.2"/>
    <row r="961" ht="12.75" x14ac:dyDescent="0.2"/>
    <row r="962" ht="12.75" x14ac:dyDescent="0.2"/>
    <row r="963" ht="12.75" x14ac:dyDescent="0.2"/>
    <row r="964" ht="12.75" x14ac:dyDescent="0.2"/>
    <row r="965" ht="12.75" x14ac:dyDescent="0.2"/>
    <row r="966" ht="12.75" x14ac:dyDescent="0.2"/>
    <row r="967" ht="12.75" x14ac:dyDescent="0.2"/>
    <row r="968" ht="12.75" x14ac:dyDescent="0.2"/>
    <row r="969" ht="12.75" x14ac:dyDescent="0.2"/>
    <row r="970" ht="12.75" x14ac:dyDescent="0.2"/>
    <row r="971" ht="12.75" x14ac:dyDescent="0.2"/>
    <row r="972" ht="12.75" x14ac:dyDescent="0.2"/>
    <row r="973" ht="12.75" x14ac:dyDescent="0.2"/>
    <row r="974" ht="12.75" x14ac:dyDescent="0.2"/>
    <row r="975" ht="12.75" x14ac:dyDescent="0.2"/>
    <row r="976" ht="12.75" x14ac:dyDescent="0.2"/>
    <row r="977" ht="12.75" x14ac:dyDescent="0.2"/>
    <row r="978" ht="12.75" x14ac:dyDescent="0.2"/>
    <row r="979" ht="12.75" x14ac:dyDescent="0.2"/>
    <row r="980" ht="12.75" x14ac:dyDescent="0.2"/>
    <row r="981" ht="12.75" x14ac:dyDescent="0.2"/>
    <row r="982" ht="12.75" x14ac:dyDescent="0.2"/>
    <row r="983" ht="12.75" x14ac:dyDescent="0.2"/>
    <row r="984" ht="12.75" x14ac:dyDescent="0.2"/>
    <row r="985" ht="12.75" x14ac:dyDescent="0.2"/>
    <row r="986" ht="12.75" x14ac:dyDescent="0.2"/>
    <row r="987" ht="12.75" x14ac:dyDescent="0.2"/>
    <row r="988" ht="12.75" x14ac:dyDescent="0.2"/>
    <row r="989" ht="12.75" x14ac:dyDescent="0.2"/>
    <row r="990" ht="12.75" x14ac:dyDescent="0.2"/>
    <row r="991" ht="12.75" x14ac:dyDescent="0.2"/>
    <row r="992" ht="12.75" x14ac:dyDescent="0.2"/>
    <row r="993" ht="12.75" x14ac:dyDescent="0.2"/>
    <row r="994" ht="12.75" x14ac:dyDescent="0.2"/>
    <row r="995" ht="12.75" x14ac:dyDescent="0.2"/>
    <row r="996" ht="12.75" x14ac:dyDescent="0.2"/>
    <row r="997" ht="12.75" x14ac:dyDescent="0.2"/>
    <row r="998" ht="12.75" x14ac:dyDescent="0.2"/>
    <row r="999" ht="12.75" x14ac:dyDescent="0.2"/>
    <row r="1000" ht="12.75" x14ac:dyDescent="0.2"/>
  </sheetData>
  <mergeCells count="145">
    <mergeCell ref="A8:F8"/>
    <mergeCell ref="A9:F9"/>
    <mergeCell ref="B10:E10"/>
    <mergeCell ref="B11:E11"/>
    <mergeCell ref="B12:E12"/>
    <mergeCell ref="B13:E13"/>
    <mergeCell ref="A1:F1"/>
    <mergeCell ref="A3:F3"/>
    <mergeCell ref="A4:F4"/>
    <mergeCell ref="A5:F5"/>
    <mergeCell ref="A6:E6"/>
    <mergeCell ref="A7:E7"/>
    <mergeCell ref="A18:E18"/>
    <mergeCell ref="A19:F19"/>
    <mergeCell ref="B20:E20"/>
    <mergeCell ref="B21:E21"/>
    <mergeCell ref="B22:E22"/>
    <mergeCell ref="B23:E23"/>
    <mergeCell ref="A14:F14"/>
    <mergeCell ref="A15:F15"/>
    <mergeCell ref="A16:B16"/>
    <mergeCell ref="C16:E16"/>
    <mergeCell ref="A17:B17"/>
    <mergeCell ref="C17:E17"/>
    <mergeCell ref="B31:E31"/>
    <mergeCell ref="B32:E32"/>
    <mergeCell ref="B33:E33"/>
    <mergeCell ref="B34:E34"/>
    <mergeCell ref="B35:E35"/>
    <mergeCell ref="A36:E36"/>
    <mergeCell ref="B24:E24"/>
    <mergeCell ref="A25:F26"/>
    <mergeCell ref="A27:F27"/>
    <mergeCell ref="B28:E28"/>
    <mergeCell ref="B29:E29"/>
    <mergeCell ref="B30:E30"/>
    <mergeCell ref="B45:C45"/>
    <mergeCell ref="D45:E45"/>
    <mergeCell ref="B46:C46"/>
    <mergeCell ref="D46:E46"/>
    <mergeCell ref="B47:C47"/>
    <mergeCell ref="D47:E47"/>
    <mergeCell ref="A38:F38"/>
    <mergeCell ref="B39:E39"/>
    <mergeCell ref="B40:E40"/>
    <mergeCell ref="B41:E41"/>
    <mergeCell ref="A42:E42"/>
    <mergeCell ref="B44:C44"/>
    <mergeCell ref="D44:E44"/>
    <mergeCell ref="B51:C51"/>
    <mergeCell ref="D51:E51"/>
    <mergeCell ref="B52:C52"/>
    <mergeCell ref="D52:E52"/>
    <mergeCell ref="A53:C53"/>
    <mergeCell ref="D53:E53"/>
    <mergeCell ref="B48:C48"/>
    <mergeCell ref="D48:E48"/>
    <mergeCell ref="B49:C49"/>
    <mergeCell ref="D49:E49"/>
    <mergeCell ref="B50:C50"/>
    <mergeCell ref="D50:E50"/>
    <mergeCell ref="B59:E59"/>
    <mergeCell ref="B60:E60"/>
    <mergeCell ref="G60:I60"/>
    <mergeCell ref="A61:E61"/>
    <mergeCell ref="A62:F62"/>
    <mergeCell ref="A65:F65"/>
    <mergeCell ref="A54:F54"/>
    <mergeCell ref="B56:E56"/>
    <mergeCell ref="B57:E57"/>
    <mergeCell ref="G57:I57"/>
    <mergeCell ref="B58:E58"/>
    <mergeCell ref="G58:I58"/>
    <mergeCell ref="B73:E73"/>
    <mergeCell ref="B74:E74"/>
    <mergeCell ref="B75:E75"/>
    <mergeCell ref="B76:E76"/>
    <mergeCell ref="B77:E77"/>
    <mergeCell ref="B78:E78"/>
    <mergeCell ref="B66:E66"/>
    <mergeCell ref="B67:E67"/>
    <mergeCell ref="B68:E68"/>
    <mergeCell ref="B69:E69"/>
    <mergeCell ref="A70:E70"/>
    <mergeCell ref="A72:F72"/>
    <mergeCell ref="B86:E86"/>
    <mergeCell ref="B87:E87"/>
    <mergeCell ref="B88:E88"/>
    <mergeCell ref="B89:E89"/>
    <mergeCell ref="B90:E90"/>
    <mergeCell ref="B91:E91"/>
    <mergeCell ref="B79:E79"/>
    <mergeCell ref="A80:E80"/>
    <mergeCell ref="A82:F82"/>
    <mergeCell ref="A83:F83"/>
    <mergeCell ref="A84:F84"/>
    <mergeCell ref="B85:E85"/>
    <mergeCell ref="A99:F99"/>
    <mergeCell ref="B100:E100"/>
    <mergeCell ref="B101:E101"/>
    <mergeCell ref="B102:E102"/>
    <mergeCell ref="A103:E103"/>
    <mergeCell ref="A105:F105"/>
    <mergeCell ref="A92:E92"/>
    <mergeCell ref="A94:F94"/>
    <mergeCell ref="B95:E95"/>
    <mergeCell ref="B96:E96"/>
    <mergeCell ref="A97:E97"/>
    <mergeCell ref="A98:F98"/>
    <mergeCell ref="A113:F113"/>
    <mergeCell ref="B114:C114"/>
    <mergeCell ref="D114:E114"/>
    <mergeCell ref="B115:C115"/>
    <mergeCell ref="D115:E115"/>
    <mergeCell ref="B116:C116"/>
    <mergeCell ref="D116:E116"/>
    <mergeCell ref="B106:E106"/>
    <mergeCell ref="B107:E107"/>
    <mergeCell ref="B108:E108"/>
    <mergeCell ref="B109:E109"/>
    <mergeCell ref="B110:E110"/>
    <mergeCell ref="A111:E111"/>
    <mergeCell ref="B120:C120"/>
    <mergeCell ref="D120:E120"/>
    <mergeCell ref="A121:C121"/>
    <mergeCell ref="D121:E121"/>
    <mergeCell ref="A124:E124"/>
    <mergeCell ref="A125:F125"/>
    <mergeCell ref="B117:C117"/>
    <mergeCell ref="D117:E117"/>
    <mergeCell ref="B118:C118"/>
    <mergeCell ref="D118:E118"/>
    <mergeCell ref="B119:C119"/>
    <mergeCell ref="D119:E119"/>
    <mergeCell ref="A132:E132"/>
    <mergeCell ref="B133:E133"/>
    <mergeCell ref="A134:E134"/>
    <mergeCell ref="A135:E135"/>
    <mergeCell ref="A136:E136"/>
    <mergeCell ref="A126:E126"/>
    <mergeCell ref="B127:E127"/>
    <mergeCell ref="B128:E128"/>
    <mergeCell ref="B129:E129"/>
    <mergeCell ref="B130:E130"/>
    <mergeCell ref="B131:E131"/>
  </mergeCells>
  <pageMargins left="0.511811024" right="0.511811024" top="0.78740157499999996" bottom="0.78740157499999996" header="0" footer="0"/>
  <pageSetup paperSize="9" fitToHeight="0" orientation="portrait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D1000"/>
  <sheetViews>
    <sheetView workbookViewId="0">
      <selection activeCell="H21" sqref="H21"/>
    </sheetView>
  </sheetViews>
  <sheetFormatPr defaultRowHeight="15" customHeight="1" x14ac:dyDescent="0.2"/>
  <cols>
    <col min="1" max="1" width="4" style="186" bestFit="1" customWidth="1"/>
    <col min="2" max="2" width="38.83203125" style="194" customWidth="1"/>
    <col min="3" max="3" width="12.83203125" style="186" customWidth="1"/>
    <col min="4" max="4" width="10.1640625" style="186" customWidth="1"/>
    <col min="5" max="5" width="16.5" style="186" customWidth="1"/>
    <col min="6" max="6" width="25.5" style="188" customWidth="1"/>
    <col min="7" max="9" width="26.83203125" style="186" customWidth="1"/>
    <col min="10" max="1017" width="11.6640625" style="186" customWidth="1"/>
    <col min="1018" max="1022" width="11.6640625" style="187" customWidth="1"/>
    <col min="1023" max="16384" width="9.33203125" style="187"/>
  </cols>
  <sheetData>
    <row r="1" spans="1:6" ht="14.25" x14ac:dyDescent="0.2">
      <c r="A1" s="329" t="s">
        <v>136</v>
      </c>
      <c r="B1" s="329"/>
      <c r="C1" s="329"/>
      <c r="D1" s="329"/>
      <c r="E1" s="329"/>
      <c r="F1" s="329"/>
    </row>
    <row r="2" spans="1:6" ht="14.25" x14ac:dyDescent="0.2">
      <c r="A2" s="231" t="s">
        <v>206</v>
      </c>
      <c r="B2" s="230"/>
      <c r="C2" s="230"/>
      <c r="D2" s="230"/>
      <c r="E2" s="232"/>
      <c r="F2" s="233"/>
    </row>
    <row r="3" spans="1:6" ht="16.5" customHeight="1" x14ac:dyDescent="0.2">
      <c r="A3" s="330"/>
      <c r="B3" s="330"/>
      <c r="C3" s="330"/>
      <c r="D3" s="330"/>
      <c r="E3" s="330"/>
      <c r="F3" s="330"/>
    </row>
    <row r="4" spans="1:6" ht="12.75" x14ac:dyDescent="0.2">
      <c r="A4" s="331" t="s">
        <v>207</v>
      </c>
      <c r="B4" s="331"/>
      <c r="C4" s="331"/>
      <c r="D4" s="331"/>
      <c r="E4" s="331"/>
      <c r="F4" s="331"/>
    </row>
    <row r="5" spans="1:6" ht="12.75" x14ac:dyDescent="0.2">
      <c r="A5" s="318"/>
      <c r="B5" s="318"/>
      <c r="C5" s="318"/>
      <c r="D5" s="318"/>
      <c r="E5" s="318"/>
      <c r="F5" s="318"/>
    </row>
    <row r="6" spans="1:6" ht="12.75" x14ac:dyDescent="0.2">
      <c r="A6" s="316" t="s">
        <v>208</v>
      </c>
      <c r="B6" s="316"/>
      <c r="C6" s="316"/>
      <c r="D6" s="316"/>
      <c r="E6" s="316"/>
      <c r="F6" s="189"/>
    </row>
    <row r="7" spans="1:6" ht="12.75" x14ac:dyDescent="0.2">
      <c r="A7" s="316" t="s">
        <v>209</v>
      </c>
      <c r="B7" s="316"/>
      <c r="C7" s="316"/>
      <c r="D7" s="316"/>
      <c r="E7" s="316"/>
      <c r="F7" s="189"/>
    </row>
    <row r="8" spans="1:6" ht="12.75" x14ac:dyDescent="0.2">
      <c r="A8" s="318"/>
      <c r="B8" s="318"/>
      <c r="C8" s="318"/>
      <c r="D8" s="318"/>
      <c r="E8" s="318"/>
      <c r="F8" s="318"/>
    </row>
    <row r="9" spans="1:6" ht="12.75" x14ac:dyDescent="0.2">
      <c r="A9" s="309" t="s">
        <v>210</v>
      </c>
      <c r="B9" s="309"/>
      <c r="C9" s="309"/>
      <c r="D9" s="309"/>
      <c r="E9" s="309"/>
      <c r="F9" s="309"/>
    </row>
    <row r="10" spans="1:6" ht="12.75" x14ac:dyDescent="0.2">
      <c r="A10" s="190" t="s">
        <v>137</v>
      </c>
      <c r="B10" s="332" t="s">
        <v>211</v>
      </c>
      <c r="C10" s="332"/>
      <c r="D10" s="332"/>
      <c r="E10" s="332"/>
      <c r="F10" s="191"/>
    </row>
    <row r="11" spans="1:6" ht="12.75" x14ac:dyDescent="0.2">
      <c r="A11" s="190" t="s">
        <v>138</v>
      </c>
      <c r="B11" s="332" t="s">
        <v>212</v>
      </c>
      <c r="C11" s="332"/>
      <c r="D11" s="332"/>
      <c r="E11" s="332"/>
      <c r="F11" s="189"/>
    </row>
    <row r="12" spans="1:6" ht="12.75" x14ac:dyDescent="0.2">
      <c r="A12" s="190" t="s">
        <v>139</v>
      </c>
      <c r="B12" s="332" t="s">
        <v>213</v>
      </c>
      <c r="C12" s="332"/>
      <c r="D12" s="332"/>
      <c r="E12" s="332"/>
      <c r="F12" s="189"/>
    </row>
    <row r="13" spans="1:6" ht="12.75" x14ac:dyDescent="0.2">
      <c r="A13" s="190" t="s">
        <v>140</v>
      </c>
      <c r="B13" s="332" t="s">
        <v>214</v>
      </c>
      <c r="C13" s="332"/>
      <c r="D13" s="332"/>
      <c r="E13" s="332"/>
      <c r="F13" s="189"/>
    </row>
    <row r="14" spans="1:6" ht="12.75" x14ac:dyDescent="0.2">
      <c r="A14" s="318"/>
      <c r="B14" s="318"/>
      <c r="C14" s="318"/>
      <c r="D14" s="318"/>
      <c r="E14" s="318"/>
      <c r="F14" s="318"/>
    </row>
    <row r="15" spans="1:6" ht="12.75" x14ac:dyDescent="0.2">
      <c r="A15" s="309" t="s">
        <v>215</v>
      </c>
      <c r="B15" s="309"/>
      <c r="C15" s="309"/>
      <c r="D15" s="309"/>
      <c r="E15" s="309"/>
      <c r="F15" s="309"/>
    </row>
    <row r="16" spans="1:6" ht="12.75" x14ac:dyDescent="0.2">
      <c r="A16" s="316" t="s">
        <v>216</v>
      </c>
      <c r="B16" s="316"/>
      <c r="C16" s="333" t="s">
        <v>217</v>
      </c>
      <c r="D16" s="333"/>
      <c r="E16" s="333"/>
      <c r="F16" s="192" t="s">
        <v>218</v>
      </c>
    </row>
    <row r="17" spans="1:9" ht="58.5" customHeight="1" x14ac:dyDescent="0.2">
      <c r="A17" s="326" t="s">
        <v>219</v>
      </c>
      <c r="B17" s="326"/>
      <c r="C17" s="333" t="s">
        <v>220</v>
      </c>
      <c r="D17" s="333"/>
      <c r="E17" s="333"/>
      <c r="F17" s="229" t="s">
        <v>316</v>
      </c>
    </row>
    <row r="18" spans="1:9" ht="12.75" x14ac:dyDescent="0.2">
      <c r="A18" s="316" t="s">
        <v>221</v>
      </c>
      <c r="B18" s="316"/>
      <c r="C18" s="316"/>
      <c r="D18" s="316"/>
      <c r="E18" s="316"/>
      <c r="F18" s="192">
        <v>2</v>
      </c>
    </row>
    <row r="19" spans="1:9" ht="12.75" x14ac:dyDescent="0.2">
      <c r="A19" s="319" t="s">
        <v>222</v>
      </c>
      <c r="B19" s="319"/>
      <c r="C19" s="319"/>
      <c r="D19" s="319"/>
      <c r="E19" s="319"/>
      <c r="F19" s="319"/>
    </row>
    <row r="20" spans="1:9" ht="12.75" x14ac:dyDescent="0.2">
      <c r="A20" s="189">
        <v>1</v>
      </c>
      <c r="B20" s="306" t="s">
        <v>223</v>
      </c>
      <c r="C20" s="306"/>
      <c r="D20" s="306"/>
      <c r="E20" s="306"/>
      <c r="F20" s="192"/>
    </row>
    <row r="21" spans="1:9" ht="12.75" x14ac:dyDescent="0.2">
      <c r="A21" s="189">
        <v>2</v>
      </c>
      <c r="B21" s="306" t="s">
        <v>224</v>
      </c>
      <c r="C21" s="306"/>
      <c r="D21" s="306"/>
      <c r="E21" s="306"/>
      <c r="F21" s="192"/>
    </row>
    <row r="22" spans="1:9" ht="12.75" x14ac:dyDescent="0.2">
      <c r="A22" s="189">
        <v>3</v>
      </c>
      <c r="B22" s="316" t="s">
        <v>225</v>
      </c>
      <c r="C22" s="316"/>
      <c r="D22" s="316"/>
      <c r="E22" s="316"/>
      <c r="F22" s="193">
        <v>0</v>
      </c>
      <c r="G22" s="194"/>
      <c r="H22" s="195"/>
      <c r="I22" s="195"/>
    </row>
    <row r="23" spans="1:9" ht="12.75" x14ac:dyDescent="0.2">
      <c r="A23" s="189">
        <v>4</v>
      </c>
      <c r="B23" s="306" t="s">
        <v>141</v>
      </c>
      <c r="C23" s="306"/>
      <c r="D23" s="306"/>
      <c r="E23" s="306"/>
      <c r="F23" s="192"/>
    </row>
    <row r="24" spans="1:9" ht="12.75" x14ac:dyDescent="0.2">
      <c r="A24" s="189">
        <v>5</v>
      </c>
      <c r="B24" s="306" t="s">
        <v>226</v>
      </c>
      <c r="C24" s="306"/>
      <c r="D24" s="306"/>
      <c r="E24" s="306"/>
      <c r="F24" s="196"/>
    </row>
    <row r="25" spans="1:9" ht="12.75" x14ac:dyDescent="0.2">
      <c r="A25" s="318"/>
      <c r="B25" s="318"/>
      <c r="C25" s="318"/>
      <c r="D25" s="318"/>
      <c r="E25" s="318"/>
      <c r="F25" s="318"/>
    </row>
    <row r="26" spans="1:9" ht="12.75" x14ac:dyDescent="0.2">
      <c r="A26" s="318"/>
      <c r="B26" s="318"/>
      <c r="C26" s="318"/>
      <c r="D26" s="318"/>
      <c r="E26" s="318"/>
      <c r="F26" s="318"/>
    </row>
    <row r="27" spans="1:9" ht="12.75" x14ac:dyDescent="0.2">
      <c r="A27" s="309" t="s">
        <v>227</v>
      </c>
      <c r="B27" s="309"/>
      <c r="C27" s="309"/>
      <c r="D27" s="309"/>
      <c r="E27" s="309"/>
      <c r="F27" s="309"/>
    </row>
    <row r="28" spans="1:9" ht="12.75" x14ac:dyDescent="0.2">
      <c r="A28" s="197">
        <v>1</v>
      </c>
      <c r="B28" s="309" t="s">
        <v>228</v>
      </c>
      <c r="C28" s="309"/>
      <c r="D28" s="309"/>
      <c r="E28" s="309"/>
      <c r="F28" s="198" t="s">
        <v>229</v>
      </c>
    </row>
    <row r="29" spans="1:9" ht="12.75" x14ac:dyDescent="0.2">
      <c r="A29" s="190" t="s">
        <v>137</v>
      </c>
      <c r="B29" s="306" t="s">
        <v>230</v>
      </c>
      <c r="C29" s="306"/>
      <c r="D29" s="306"/>
      <c r="E29" s="306"/>
      <c r="F29" s="199">
        <f>F22</f>
        <v>0</v>
      </c>
      <c r="G29" s="200"/>
    </row>
    <row r="30" spans="1:9" ht="12.75" x14ac:dyDescent="0.2">
      <c r="A30" s="190" t="s">
        <v>138</v>
      </c>
      <c r="B30" s="306" t="s">
        <v>231</v>
      </c>
      <c r="C30" s="306"/>
      <c r="D30" s="306"/>
      <c r="E30" s="306"/>
      <c r="F30" s="199"/>
      <c r="G30" s="194"/>
    </row>
    <row r="31" spans="1:9" ht="12.75" x14ac:dyDescent="0.2">
      <c r="A31" s="197" t="s">
        <v>139</v>
      </c>
      <c r="B31" s="326" t="s">
        <v>232</v>
      </c>
      <c r="C31" s="326"/>
      <c r="D31" s="326"/>
      <c r="E31" s="326"/>
      <c r="F31" s="201"/>
      <c r="G31" s="194"/>
    </row>
    <row r="32" spans="1:9" ht="12.75" x14ac:dyDescent="0.2">
      <c r="A32" s="190" t="s">
        <v>140</v>
      </c>
      <c r="B32" s="306" t="s">
        <v>233</v>
      </c>
      <c r="C32" s="306"/>
      <c r="D32" s="306"/>
      <c r="E32" s="306"/>
      <c r="F32" s="199"/>
    </row>
    <row r="33" spans="1:7" ht="12.75" x14ac:dyDescent="0.2">
      <c r="A33" s="190" t="s">
        <v>146</v>
      </c>
      <c r="B33" s="306" t="s">
        <v>234</v>
      </c>
      <c r="C33" s="306"/>
      <c r="D33" s="306"/>
      <c r="E33" s="306"/>
      <c r="F33" s="199"/>
    </row>
    <row r="34" spans="1:7" ht="12.75" x14ac:dyDescent="0.2">
      <c r="A34" s="190" t="s">
        <v>235</v>
      </c>
      <c r="B34" s="306" t="s">
        <v>236</v>
      </c>
      <c r="C34" s="306"/>
      <c r="D34" s="306"/>
      <c r="E34" s="306"/>
      <c r="F34" s="199"/>
    </row>
    <row r="35" spans="1:7" ht="12.75" x14ac:dyDescent="0.2">
      <c r="A35" s="190" t="s">
        <v>144</v>
      </c>
      <c r="B35" s="306" t="s">
        <v>237</v>
      </c>
      <c r="C35" s="306"/>
      <c r="D35" s="306"/>
      <c r="E35" s="306"/>
      <c r="F35" s="199"/>
    </row>
    <row r="36" spans="1:7" ht="14.25" x14ac:dyDescent="0.2">
      <c r="A36" s="309" t="s">
        <v>238</v>
      </c>
      <c r="B36" s="309"/>
      <c r="C36" s="309"/>
      <c r="D36" s="309"/>
      <c r="E36" s="309"/>
      <c r="F36" s="202">
        <f>SUM(F29:F35)</f>
        <v>0</v>
      </c>
    </row>
    <row r="37" spans="1:7" ht="12.75" x14ac:dyDescent="0.2">
      <c r="B37" s="186"/>
      <c r="D37" s="186" t="s">
        <v>239</v>
      </c>
      <c r="F37" s="203"/>
    </row>
    <row r="38" spans="1:7" ht="12.75" x14ac:dyDescent="0.2">
      <c r="A38" s="309" t="s">
        <v>240</v>
      </c>
      <c r="B38" s="309"/>
      <c r="C38" s="309"/>
      <c r="D38" s="309"/>
      <c r="E38" s="309"/>
      <c r="F38" s="309"/>
    </row>
    <row r="39" spans="1:7" ht="12.75" x14ac:dyDescent="0.2">
      <c r="A39" s="204" t="s">
        <v>241</v>
      </c>
      <c r="B39" s="334" t="s">
        <v>242</v>
      </c>
      <c r="C39" s="335"/>
      <c r="D39" s="335"/>
      <c r="E39" s="336"/>
      <c r="F39" s="198" t="s">
        <v>229</v>
      </c>
    </row>
    <row r="40" spans="1:7" ht="12.75" x14ac:dyDescent="0.2">
      <c r="A40" s="190" t="s">
        <v>137</v>
      </c>
      <c r="B40" s="316" t="s">
        <v>147</v>
      </c>
      <c r="C40" s="316"/>
      <c r="D40" s="316"/>
      <c r="E40" s="316"/>
      <c r="F40" s="205">
        <f>F36/12</f>
        <v>0</v>
      </c>
    </row>
    <row r="41" spans="1:7" ht="12.75" x14ac:dyDescent="0.2">
      <c r="A41" s="197" t="s">
        <v>138</v>
      </c>
      <c r="B41" s="323" t="s">
        <v>243</v>
      </c>
      <c r="C41" s="323"/>
      <c r="D41" s="323"/>
      <c r="E41" s="323"/>
      <c r="F41" s="193">
        <f>((F36/3)/12)</f>
        <v>0</v>
      </c>
      <c r="G41" s="206"/>
    </row>
    <row r="42" spans="1:7" ht="12.75" x14ac:dyDescent="0.2">
      <c r="A42" s="319" t="s">
        <v>238</v>
      </c>
      <c r="B42" s="319"/>
      <c r="C42" s="319"/>
      <c r="D42" s="319"/>
      <c r="E42" s="319"/>
      <c r="F42" s="193">
        <f>SUM(F40:F41)</f>
        <v>0</v>
      </c>
    </row>
    <row r="43" spans="1:7" ht="12.75" x14ac:dyDescent="0.2">
      <c r="A43" s="207"/>
      <c r="B43" s="208"/>
      <c r="C43" s="208"/>
      <c r="D43" s="208"/>
      <c r="E43" s="208"/>
      <c r="F43" s="209"/>
    </row>
    <row r="44" spans="1:7" ht="12.75" x14ac:dyDescent="0.2">
      <c r="A44" s="204" t="s">
        <v>244</v>
      </c>
      <c r="B44" s="334" t="s">
        <v>245</v>
      </c>
      <c r="C44" s="336"/>
      <c r="D44" s="319" t="s">
        <v>246</v>
      </c>
      <c r="E44" s="319"/>
      <c r="F44" s="198" t="s">
        <v>229</v>
      </c>
    </row>
    <row r="45" spans="1:7" ht="12.75" x14ac:dyDescent="0.2">
      <c r="A45" s="189" t="s">
        <v>137</v>
      </c>
      <c r="B45" s="316" t="s">
        <v>247</v>
      </c>
      <c r="C45" s="316"/>
      <c r="D45" s="311">
        <v>0.2</v>
      </c>
      <c r="E45" s="311"/>
      <c r="F45" s="205">
        <f>D45*F36</f>
        <v>0</v>
      </c>
    </row>
    <row r="46" spans="1:7" ht="12.75" x14ac:dyDescent="0.2">
      <c r="A46" s="189" t="s">
        <v>138</v>
      </c>
      <c r="B46" s="316" t="s">
        <v>248</v>
      </c>
      <c r="C46" s="316"/>
      <c r="D46" s="311">
        <v>2.5000000000000001E-2</v>
      </c>
      <c r="E46" s="311"/>
      <c r="F46" s="205">
        <f>D46*F36</f>
        <v>0</v>
      </c>
    </row>
    <row r="47" spans="1:7" ht="12.75" x14ac:dyDescent="0.2">
      <c r="A47" s="204" t="s">
        <v>139</v>
      </c>
      <c r="B47" s="323" t="s">
        <v>249</v>
      </c>
      <c r="C47" s="323"/>
      <c r="D47" s="312">
        <v>0.01</v>
      </c>
      <c r="E47" s="312"/>
      <c r="F47" s="193">
        <f>D47*F36</f>
        <v>0</v>
      </c>
    </row>
    <row r="48" spans="1:7" ht="12.75" x14ac:dyDescent="0.2">
      <c r="A48" s="189" t="s">
        <v>140</v>
      </c>
      <c r="B48" s="316" t="s">
        <v>250</v>
      </c>
      <c r="C48" s="316"/>
      <c r="D48" s="311">
        <v>1.4999999999999999E-2</v>
      </c>
      <c r="E48" s="311"/>
      <c r="F48" s="205">
        <f>D48*F36</f>
        <v>0</v>
      </c>
    </row>
    <row r="49" spans="1:9" ht="12.75" x14ac:dyDescent="0.2">
      <c r="A49" s="189" t="s">
        <v>146</v>
      </c>
      <c r="B49" s="316" t="s">
        <v>251</v>
      </c>
      <c r="C49" s="316"/>
      <c r="D49" s="311">
        <v>0.01</v>
      </c>
      <c r="E49" s="311"/>
      <c r="F49" s="205">
        <f>D49*F36</f>
        <v>0</v>
      </c>
    </row>
    <row r="50" spans="1:9" ht="12.75" x14ac:dyDescent="0.2">
      <c r="A50" s="189" t="s">
        <v>235</v>
      </c>
      <c r="B50" s="316" t="s">
        <v>252</v>
      </c>
      <c r="C50" s="316"/>
      <c r="D50" s="311">
        <v>6.0000000000000001E-3</v>
      </c>
      <c r="E50" s="311"/>
      <c r="F50" s="205">
        <f>D50*F36</f>
        <v>0</v>
      </c>
    </row>
    <row r="51" spans="1:9" ht="12.75" x14ac:dyDescent="0.2">
      <c r="A51" s="189" t="s">
        <v>144</v>
      </c>
      <c r="B51" s="316" t="s">
        <v>253</v>
      </c>
      <c r="C51" s="316"/>
      <c r="D51" s="311">
        <v>2E-3</v>
      </c>
      <c r="E51" s="311"/>
      <c r="F51" s="205">
        <f>D51*F36</f>
        <v>0</v>
      </c>
    </row>
    <row r="52" spans="1:9" ht="12.75" x14ac:dyDescent="0.2">
      <c r="A52" s="189" t="s">
        <v>254</v>
      </c>
      <c r="B52" s="316" t="s">
        <v>255</v>
      </c>
      <c r="C52" s="316"/>
      <c r="D52" s="311">
        <v>0.08</v>
      </c>
      <c r="E52" s="311"/>
      <c r="F52" s="205">
        <f>D52*F36</f>
        <v>0</v>
      </c>
    </row>
    <row r="53" spans="1:9" ht="12.75" x14ac:dyDescent="0.2">
      <c r="A53" s="319" t="s">
        <v>238</v>
      </c>
      <c r="B53" s="319"/>
      <c r="C53" s="319"/>
      <c r="D53" s="312">
        <f>SUM(D45:E52)</f>
        <v>0.34800000000000003</v>
      </c>
      <c r="E53" s="312"/>
      <c r="F53" s="193">
        <f>SUM(F45:F52)</f>
        <v>0</v>
      </c>
    </row>
    <row r="54" spans="1:9" ht="12.75" x14ac:dyDescent="0.2">
      <c r="A54" s="316" t="s">
        <v>256</v>
      </c>
      <c r="B54" s="316"/>
      <c r="C54" s="316"/>
      <c r="D54" s="316"/>
      <c r="E54" s="316"/>
      <c r="F54" s="316"/>
    </row>
    <row r="55" spans="1:9" ht="12.75" x14ac:dyDescent="0.2">
      <c r="A55" s="210"/>
      <c r="B55" s="208"/>
      <c r="C55" s="208"/>
      <c r="D55" s="208"/>
      <c r="E55" s="208"/>
      <c r="F55" s="209"/>
    </row>
    <row r="56" spans="1:9" ht="12.75" x14ac:dyDescent="0.2">
      <c r="A56" s="204" t="s">
        <v>257</v>
      </c>
      <c r="B56" s="319" t="s">
        <v>145</v>
      </c>
      <c r="C56" s="319"/>
      <c r="D56" s="319"/>
      <c r="E56" s="319"/>
      <c r="F56" s="198" t="s">
        <v>229</v>
      </c>
      <c r="G56" s="194"/>
    </row>
    <row r="57" spans="1:9" ht="12.75" x14ac:dyDescent="0.2">
      <c r="A57" s="204" t="s">
        <v>137</v>
      </c>
      <c r="B57" s="326" t="s">
        <v>142</v>
      </c>
      <c r="C57" s="326"/>
      <c r="D57" s="326"/>
      <c r="E57" s="326"/>
      <c r="F57" s="205">
        <v>0</v>
      </c>
      <c r="G57" s="324"/>
      <c r="H57" s="325"/>
      <c r="I57" s="325"/>
    </row>
    <row r="58" spans="1:9" ht="12.75" x14ac:dyDescent="0.2">
      <c r="A58" s="204" t="s">
        <v>138</v>
      </c>
      <c r="B58" s="326" t="s">
        <v>258</v>
      </c>
      <c r="C58" s="326"/>
      <c r="D58" s="326"/>
      <c r="E58" s="326"/>
      <c r="F58" s="201">
        <v>0</v>
      </c>
      <c r="G58" s="327"/>
      <c r="H58" s="328"/>
      <c r="I58" s="328"/>
    </row>
    <row r="59" spans="1:9" ht="12.75" x14ac:dyDescent="0.2">
      <c r="A59" s="189" t="s">
        <v>139</v>
      </c>
      <c r="B59" s="306" t="s">
        <v>143</v>
      </c>
      <c r="C59" s="306"/>
      <c r="D59" s="306"/>
      <c r="E59" s="306"/>
      <c r="F59" s="199">
        <v>0</v>
      </c>
    </row>
    <row r="60" spans="1:9" ht="12.75" x14ac:dyDescent="0.2">
      <c r="A60" s="204" t="s">
        <v>235</v>
      </c>
      <c r="B60" s="326" t="s">
        <v>259</v>
      </c>
      <c r="C60" s="326"/>
      <c r="D60" s="326"/>
      <c r="E60" s="326"/>
      <c r="F60" s="201">
        <v>0</v>
      </c>
      <c r="G60" s="327"/>
      <c r="H60" s="328"/>
      <c r="I60" s="328"/>
    </row>
    <row r="61" spans="1:9" ht="12.75" x14ac:dyDescent="0.2">
      <c r="A61" s="319" t="s">
        <v>238</v>
      </c>
      <c r="B61" s="319"/>
      <c r="C61" s="319"/>
      <c r="D61" s="319"/>
      <c r="E61" s="319"/>
      <c r="F61" s="201">
        <f>SUM(F57:F60)</f>
        <v>0</v>
      </c>
    </row>
    <row r="62" spans="1:9" ht="12.75" x14ac:dyDescent="0.2">
      <c r="A62" s="337"/>
      <c r="B62" s="338"/>
      <c r="C62" s="338"/>
      <c r="D62" s="338"/>
      <c r="E62" s="338"/>
      <c r="F62" s="338"/>
    </row>
    <row r="63" spans="1:9" ht="12.75" x14ac:dyDescent="0.2">
      <c r="A63" s="210"/>
      <c r="B63" s="211"/>
      <c r="C63" s="211"/>
      <c r="D63" s="211"/>
      <c r="E63" s="211"/>
      <c r="F63" s="212"/>
    </row>
    <row r="64" spans="1:9" ht="12.75" x14ac:dyDescent="0.2">
      <c r="A64" s="210"/>
      <c r="B64" s="211"/>
      <c r="C64" s="211"/>
      <c r="D64" s="211"/>
      <c r="E64" s="211"/>
      <c r="F64" s="212"/>
    </row>
    <row r="65" spans="1:1018" ht="12.75" x14ac:dyDescent="0.2">
      <c r="A65" s="309" t="s">
        <v>260</v>
      </c>
      <c r="B65" s="309"/>
      <c r="C65" s="309"/>
      <c r="D65" s="309"/>
      <c r="E65" s="309"/>
      <c r="F65" s="309"/>
    </row>
    <row r="66" spans="1:1018" ht="30.75" customHeight="1" x14ac:dyDescent="0.2">
      <c r="A66" s="213">
        <v>2</v>
      </c>
      <c r="B66" s="313" t="s">
        <v>261</v>
      </c>
      <c r="C66" s="314"/>
      <c r="D66" s="314"/>
      <c r="E66" s="315"/>
      <c r="F66" s="198" t="s">
        <v>229</v>
      </c>
    </row>
    <row r="67" spans="1:1018" ht="29.25" customHeight="1" x14ac:dyDescent="0.2">
      <c r="A67" s="204" t="s">
        <v>241</v>
      </c>
      <c r="B67" s="320" t="s">
        <v>262</v>
      </c>
      <c r="C67" s="321"/>
      <c r="D67" s="321"/>
      <c r="E67" s="322"/>
      <c r="F67" s="199">
        <f>F42</f>
        <v>0</v>
      </c>
    </row>
    <row r="68" spans="1:1018" ht="12.75" x14ac:dyDescent="0.2">
      <c r="A68" s="204" t="s">
        <v>244</v>
      </c>
      <c r="B68" s="323" t="s">
        <v>263</v>
      </c>
      <c r="C68" s="323"/>
      <c r="D68" s="323"/>
      <c r="E68" s="323"/>
      <c r="F68" s="199">
        <f>F53</f>
        <v>0</v>
      </c>
    </row>
    <row r="69" spans="1:1018" ht="12.75" x14ac:dyDescent="0.2">
      <c r="A69" s="204" t="s">
        <v>257</v>
      </c>
      <c r="B69" s="323" t="s">
        <v>145</v>
      </c>
      <c r="C69" s="323"/>
      <c r="D69" s="323"/>
      <c r="E69" s="323"/>
      <c r="F69" s="199">
        <f>F61</f>
        <v>0</v>
      </c>
    </row>
    <row r="70" spans="1:1018" ht="12.75" x14ac:dyDescent="0.2">
      <c r="A70" s="319" t="s">
        <v>238</v>
      </c>
      <c r="B70" s="319"/>
      <c r="C70" s="319"/>
      <c r="D70" s="319"/>
      <c r="E70" s="319"/>
      <c r="F70" s="201">
        <f>SUM(F67:F69)</f>
        <v>0</v>
      </c>
    </row>
    <row r="71" spans="1:1018" ht="12.75" x14ac:dyDescent="0.2">
      <c r="A71" s="214"/>
      <c r="B71" s="215"/>
      <c r="C71" s="215"/>
      <c r="D71" s="215"/>
      <c r="E71" s="215"/>
      <c r="F71" s="216"/>
    </row>
    <row r="72" spans="1:1018" ht="12.75" x14ac:dyDescent="0.2">
      <c r="A72" s="309" t="s">
        <v>264</v>
      </c>
      <c r="B72" s="309"/>
      <c r="C72" s="309"/>
      <c r="D72" s="309"/>
      <c r="E72" s="309"/>
      <c r="F72" s="309"/>
    </row>
    <row r="73" spans="1:1018" ht="12.75" x14ac:dyDescent="0.2">
      <c r="A73" s="197">
        <v>3</v>
      </c>
      <c r="B73" s="309" t="s">
        <v>265</v>
      </c>
      <c r="C73" s="309"/>
      <c r="D73" s="309"/>
      <c r="E73" s="309"/>
      <c r="F73" s="198" t="s">
        <v>229</v>
      </c>
    </row>
    <row r="74" spans="1:1018" ht="12.75" x14ac:dyDescent="0.2">
      <c r="A74" s="190" t="s">
        <v>137</v>
      </c>
      <c r="B74" s="306" t="s">
        <v>266</v>
      </c>
      <c r="C74" s="306"/>
      <c r="D74" s="306"/>
      <c r="E74" s="306"/>
      <c r="F74" s="199">
        <f>(F29/12)*10%</f>
        <v>0</v>
      </c>
    </row>
    <row r="75" spans="1:1018" ht="12.75" x14ac:dyDescent="0.2">
      <c r="A75" s="190" t="s">
        <v>138</v>
      </c>
      <c r="B75" s="306" t="s">
        <v>267</v>
      </c>
      <c r="C75" s="306"/>
      <c r="D75" s="306"/>
      <c r="E75" s="306"/>
      <c r="F75" s="199">
        <f>F74*8%</f>
        <v>0</v>
      </c>
    </row>
    <row r="76" spans="1:1018" ht="12.75" x14ac:dyDescent="0.2">
      <c r="A76" s="197" t="s">
        <v>139</v>
      </c>
      <c r="B76" s="326" t="s">
        <v>268</v>
      </c>
      <c r="C76" s="326"/>
      <c r="D76" s="326"/>
      <c r="E76" s="326"/>
      <c r="F76" s="193">
        <f>((((F29*40%))*8%)*10%)+(((F29*10%)*8%)*10%)</f>
        <v>0</v>
      </c>
      <c r="G76" s="206"/>
      <c r="H76" s="206"/>
    </row>
    <row r="77" spans="1:1018" ht="12.75" x14ac:dyDescent="0.2">
      <c r="A77" s="190" t="s">
        <v>140</v>
      </c>
      <c r="B77" s="306" t="s">
        <v>269</v>
      </c>
      <c r="C77" s="306"/>
      <c r="D77" s="306"/>
      <c r="E77" s="306"/>
      <c r="F77" s="205">
        <f>(((F29/30)/12)*7)*10%</f>
        <v>0</v>
      </c>
    </row>
    <row r="78" spans="1:1018" ht="12.75" x14ac:dyDescent="0.2">
      <c r="A78" s="190" t="s">
        <v>146</v>
      </c>
      <c r="B78" s="306" t="s">
        <v>270</v>
      </c>
      <c r="C78" s="306"/>
      <c r="D78" s="306"/>
      <c r="E78" s="306"/>
      <c r="F78" s="199">
        <f>F77*D53</f>
        <v>0</v>
      </c>
    </row>
    <row r="79" spans="1:1018" ht="12.75" x14ac:dyDescent="0.2">
      <c r="A79" s="197" t="s">
        <v>235</v>
      </c>
      <c r="B79" s="339" t="s">
        <v>271</v>
      </c>
      <c r="C79" s="339"/>
      <c r="D79" s="339"/>
      <c r="E79" s="339"/>
      <c r="F79" s="201">
        <f>(((F29*40%)*8%)*2%)+(((F29*10%)*8%)*2%)</f>
        <v>0</v>
      </c>
      <c r="G79" s="206"/>
    </row>
    <row r="80" spans="1:1018" ht="12.75" x14ac:dyDescent="0.2">
      <c r="A80" s="309" t="s">
        <v>238</v>
      </c>
      <c r="B80" s="309"/>
      <c r="C80" s="309"/>
      <c r="D80" s="309"/>
      <c r="E80" s="309"/>
      <c r="F80" s="201">
        <f>SUM(F74:F79)</f>
        <v>0</v>
      </c>
      <c r="AMD80" s="186"/>
    </row>
    <row r="81" spans="1:7" ht="12.75" x14ac:dyDescent="0.2">
      <c r="A81" s="214"/>
      <c r="B81" s="215"/>
      <c r="C81" s="215"/>
      <c r="D81" s="215"/>
      <c r="E81" s="215"/>
      <c r="F81" s="217"/>
    </row>
    <row r="82" spans="1:7" ht="12.75" x14ac:dyDescent="0.2">
      <c r="A82" s="309" t="s">
        <v>272</v>
      </c>
      <c r="B82" s="309"/>
      <c r="C82" s="309"/>
      <c r="D82" s="309"/>
      <c r="E82" s="309"/>
      <c r="F82" s="309"/>
    </row>
    <row r="83" spans="1:7" ht="12.75" x14ac:dyDescent="0.2">
      <c r="A83" s="318"/>
      <c r="B83" s="318"/>
      <c r="C83" s="318"/>
      <c r="D83" s="318"/>
      <c r="E83" s="318"/>
      <c r="F83" s="318"/>
    </row>
    <row r="84" spans="1:7" ht="12.75" x14ac:dyDescent="0.2">
      <c r="A84" s="309" t="s">
        <v>273</v>
      </c>
      <c r="B84" s="309"/>
      <c r="C84" s="309"/>
      <c r="D84" s="309"/>
      <c r="E84" s="309"/>
      <c r="F84" s="309"/>
    </row>
    <row r="85" spans="1:7" ht="12.75" x14ac:dyDescent="0.2">
      <c r="A85" s="197" t="s">
        <v>274</v>
      </c>
      <c r="B85" s="317" t="s">
        <v>275</v>
      </c>
      <c r="C85" s="317"/>
      <c r="D85" s="317"/>
      <c r="E85" s="317"/>
      <c r="F85" s="198" t="s">
        <v>229</v>
      </c>
    </row>
    <row r="86" spans="1:7" ht="12.75" x14ac:dyDescent="0.2">
      <c r="A86" s="197" t="s">
        <v>137</v>
      </c>
      <c r="B86" s="323" t="s">
        <v>276</v>
      </c>
      <c r="C86" s="323"/>
      <c r="D86" s="323"/>
      <c r="E86" s="323"/>
      <c r="F86" s="193">
        <f>F36/12</f>
        <v>0</v>
      </c>
      <c r="G86" s="206"/>
    </row>
    <row r="87" spans="1:7" ht="12.75" x14ac:dyDescent="0.2">
      <c r="A87" s="190" t="s">
        <v>138</v>
      </c>
      <c r="B87" s="316" t="s">
        <v>275</v>
      </c>
      <c r="C87" s="316"/>
      <c r="D87" s="316"/>
      <c r="E87" s="316"/>
      <c r="F87" s="205">
        <f>F36*0.278%</f>
        <v>0</v>
      </c>
    </row>
    <row r="88" spans="1:7" ht="12.75" x14ac:dyDescent="0.2">
      <c r="A88" s="190" t="s">
        <v>139</v>
      </c>
      <c r="B88" s="316" t="s">
        <v>277</v>
      </c>
      <c r="C88" s="316"/>
      <c r="D88" s="316"/>
      <c r="E88" s="316"/>
      <c r="F88" s="205">
        <f>((((F36/30)/12)*5)*1.5%)*93.33%</f>
        <v>0</v>
      </c>
    </row>
    <row r="89" spans="1:7" ht="12.75" x14ac:dyDescent="0.2">
      <c r="A89" s="190" t="s">
        <v>140</v>
      </c>
      <c r="B89" s="316" t="s">
        <v>278</v>
      </c>
      <c r="C89" s="316"/>
      <c r="D89" s="316"/>
      <c r="E89" s="316"/>
      <c r="F89" s="205">
        <f>F36*0.03%</f>
        <v>0</v>
      </c>
    </row>
    <row r="90" spans="1:7" ht="12.75" x14ac:dyDescent="0.2">
      <c r="A90" s="190" t="s">
        <v>146</v>
      </c>
      <c r="B90" s="316" t="s">
        <v>279</v>
      </c>
      <c r="C90" s="316"/>
      <c r="D90" s="316"/>
      <c r="E90" s="316"/>
      <c r="F90" s="205">
        <v>0</v>
      </c>
    </row>
    <row r="91" spans="1:7" ht="12.75" x14ac:dyDescent="0.2">
      <c r="A91" s="190" t="s">
        <v>235</v>
      </c>
      <c r="B91" s="316" t="s">
        <v>280</v>
      </c>
      <c r="C91" s="316"/>
      <c r="D91" s="316"/>
      <c r="E91" s="316"/>
      <c r="F91" s="205">
        <v>0</v>
      </c>
    </row>
    <row r="92" spans="1:7" ht="12.75" x14ac:dyDescent="0.2">
      <c r="A92" s="309" t="s">
        <v>281</v>
      </c>
      <c r="B92" s="309"/>
      <c r="C92" s="309"/>
      <c r="D92" s="309"/>
      <c r="E92" s="309"/>
      <c r="F92" s="193">
        <f>SUM(F86:F91)</f>
        <v>0</v>
      </c>
    </row>
    <row r="93" spans="1:7" ht="12.75" x14ac:dyDescent="0.2">
      <c r="A93" s="214"/>
      <c r="B93" s="215"/>
      <c r="C93" s="215"/>
      <c r="D93" s="215"/>
      <c r="E93" s="215"/>
      <c r="F93" s="216"/>
    </row>
    <row r="94" spans="1:7" ht="12.75" x14ac:dyDescent="0.2">
      <c r="A94" s="309" t="s">
        <v>282</v>
      </c>
      <c r="B94" s="309"/>
      <c r="C94" s="309"/>
      <c r="D94" s="309"/>
      <c r="E94" s="309"/>
      <c r="F94" s="309"/>
    </row>
    <row r="95" spans="1:7" ht="12.75" x14ac:dyDescent="0.2">
      <c r="A95" s="197" t="s">
        <v>283</v>
      </c>
      <c r="B95" s="317" t="s">
        <v>284</v>
      </c>
      <c r="C95" s="317"/>
      <c r="D95" s="317"/>
      <c r="E95" s="317"/>
      <c r="F95" s="198" t="s">
        <v>229</v>
      </c>
    </row>
    <row r="96" spans="1:7" ht="12.75" x14ac:dyDescent="0.2">
      <c r="A96" s="190" t="s">
        <v>137</v>
      </c>
      <c r="B96" s="306" t="s">
        <v>285</v>
      </c>
      <c r="C96" s="306"/>
      <c r="D96" s="306"/>
      <c r="E96" s="306"/>
      <c r="F96" s="205">
        <v>0</v>
      </c>
    </row>
    <row r="97" spans="1:7" ht="12.75" x14ac:dyDescent="0.2">
      <c r="A97" s="309" t="s">
        <v>286</v>
      </c>
      <c r="B97" s="309"/>
      <c r="C97" s="309"/>
      <c r="D97" s="309"/>
      <c r="E97" s="309"/>
      <c r="F97" s="193">
        <f>F96</f>
        <v>0</v>
      </c>
    </row>
    <row r="98" spans="1:7" ht="12.75" x14ac:dyDescent="0.2">
      <c r="A98" s="318"/>
      <c r="B98" s="318"/>
      <c r="C98" s="318"/>
      <c r="D98" s="318"/>
      <c r="E98" s="318"/>
      <c r="F98" s="318"/>
    </row>
    <row r="99" spans="1:7" ht="12.75" x14ac:dyDescent="0.2">
      <c r="A99" s="309" t="s">
        <v>287</v>
      </c>
      <c r="B99" s="309"/>
      <c r="C99" s="309"/>
      <c r="D99" s="309"/>
      <c r="E99" s="309"/>
      <c r="F99" s="309"/>
    </row>
    <row r="100" spans="1:7" ht="32.25" customHeight="1" x14ac:dyDescent="0.2">
      <c r="A100" s="197">
        <v>4</v>
      </c>
      <c r="B100" s="313" t="s">
        <v>288</v>
      </c>
      <c r="C100" s="314"/>
      <c r="D100" s="314"/>
      <c r="E100" s="315"/>
      <c r="F100" s="198" t="s">
        <v>229</v>
      </c>
    </row>
    <row r="101" spans="1:7" ht="12.75" x14ac:dyDescent="0.2">
      <c r="A101" s="190" t="s">
        <v>274</v>
      </c>
      <c r="B101" s="316" t="s">
        <v>275</v>
      </c>
      <c r="C101" s="316"/>
      <c r="D101" s="316"/>
      <c r="E101" s="316"/>
      <c r="F101" s="205">
        <f>F92</f>
        <v>0</v>
      </c>
    </row>
    <row r="102" spans="1:7" ht="12.75" x14ac:dyDescent="0.2">
      <c r="A102" s="190" t="s">
        <v>283</v>
      </c>
      <c r="B102" s="306" t="s">
        <v>284</v>
      </c>
      <c r="C102" s="306"/>
      <c r="D102" s="306"/>
      <c r="E102" s="306"/>
      <c r="F102" s="205">
        <f>F96</f>
        <v>0</v>
      </c>
    </row>
    <row r="103" spans="1:7" ht="12.75" x14ac:dyDescent="0.2">
      <c r="A103" s="309" t="s">
        <v>286</v>
      </c>
      <c r="B103" s="309"/>
      <c r="C103" s="309"/>
      <c r="D103" s="309"/>
      <c r="E103" s="309"/>
      <c r="F103" s="193">
        <f>F101</f>
        <v>0</v>
      </c>
    </row>
    <row r="104" spans="1:7" ht="12.75" x14ac:dyDescent="0.2">
      <c r="A104" s="214"/>
      <c r="B104" s="215"/>
      <c r="C104" s="215"/>
      <c r="D104" s="215"/>
      <c r="E104" s="215"/>
      <c r="F104" s="217"/>
    </row>
    <row r="105" spans="1:7" ht="12.75" x14ac:dyDescent="0.2">
      <c r="A105" s="309" t="s">
        <v>289</v>
      </c>
      <c r="B105" s="309"/>
      <c r="C105" s="309"/>
      <c r="D105" s="309"/>
      <c r="E105" s="309"/>
      <c r="F105" s="309"/>
    </row>
    <row r="106" spans="1:7" ht="12.75" x14ac:dyDescent="0.2">
      <c r="A106" s="197" t="s">
        <v>290</v>
      </c>
      <c r="B106" s="319" t="s">
        <v>291</v>
      </c>
      <c r="C106" s="319"/>
      <c r="D106" s="319"/>
      <c r="E106" s="319"/>
      <c r="F106" s="198" t="s">
        <v>229</v>
      </c>
    </row>
    <row r="107" spans="1:7" ht="12.75" x14ac:dyDescent="0.2">
      <c r="A107" s="190" t="s">
        <v>137</v>
      </c>
      <c r="B107" s="316" t="s">
        <v>292</v>
      </c>
      <c r="C107" s="316"/>
      <c r="D107" s="316"/>
      <c r="E107" s="316"/>
      <c r="F107" s="205">
        <v>0</v>
      </c>
      <c r="G107" s="218"/>
    </row>
    <row r="108" spans="1:7" ht="12.75" x14ac:dyDescent="0.2">
      <c r="A108" s="197" t="s">
        <v>138</v>
      </c>
      <c r="B108" s="323" t="s">
        <v>293</v>
      </c>
      <c r="C108" s="323"/>
      <c r="D108" s="323"/>
      <c r="E108" s="323"/>
      <c r="F108" s="193">
        <v>0</v>
      </c>
      <c r="G108" s="194"/>
    </row>
    <row r="109" spans="1:7" ht="12.75" x14ac:dyDescent="0.2">
      <c r="A109" s="197" t="s">
        <v>139</v>
      </c>
      <c r="B109" s="323" t="s">
        <v>294</v>
      </c>
      <c r="C109" s="323"/>
      <c r="D109" s="323"/>
      <c r="E109" s="323"/>
      <c r="F109" s="193">
        <v>0</v>
      </c>
      <c r="G109" s="194"/>
    </row>
    <row r="110" spans="1:7" ht="12.75" x14ac:dyDescent="0.2">
      <c r="A110" s="190" t="s">
        <v>140</v>
      </c>
      <c r="B110" s="316" t="s">
        <v>280</v>
      </c>
      <c r="C110" s="316"/>
      <c r="D110" s="316"/>
      <c r="E110" s="316"/>
      <c r="F110" s="205">
        <v>0</v>
      </c>
    </row>
    <row r="111" spans="1:7" ht="12.75" x14ac:dyDescent="0.2">
      <c r="A111" s="309" t="s">
        <v>295</v>
      </c>
      <c r="B111" s="309"/>
      <c r="C111" s="309"/>
      <c r="D111" s="309"/>
      <c r="E111" s="309"/>
      <c r="F111" s="193">
        <f>SUM(F107:F110)</f>
        <v>0</v>
      </c>
    </row>
    <row r="112" spans="1:7" ht="12.75" x14ac:dyDescent="0.2">
      <c r="A112" s="214"/>
      <c r="B112" s="215"/>
      <c r="C112" s="215"/>
      <c r="D112" s="219"/>
      <c r="E112" s="219"/>
      <c r="F112" s="209"/>
    </row>
    <row r="113" spans="1:7" ht="12.75" x14ac:dyDescent="0.2">
      <c r="A113" s="309" t="s">
        <v>296</v>
      </c>
      <c r="B113" s="309"/>
      <c r="C113" s="309"/>
      <c r="D113" s="309"/>
      <c r="E113" s="309"/>
      <c r="F113" s="309"/>
    </row>
    <row r="114" spans="1:7" ht="12.75" x14ac:dyDescent="0.2">
      <c r="A114" s="197">
        <v>6</v>
      </c>
      <c r="B114" s="309" t="s">
        <v>297</v>
      </c>
      <c r="C114" s="309"/>
      <c r="D114" s="312" t="s">
        <v>246</v>
      </c>
      <c r="E114" s="312"/>
      <c r="F114" s="198" t="s">
        <v>229</v>
      </c>
    </row>
    <row r="115" spans="1:7" ht="12.75" x14ac:dyDescent="0.2">
      <c r="A115" s="190" t="s">
        <v>137</v>
      </c>
      <c r="B115" s="310" t="s">
        <v>298</v>
      </c>
      <c r="C115" s="310"/>
      <c r="D115" s="311">
        <v>0.04</v>
      </c>
      <c r="E115" s="311"/>
      <c r="F115" s="205">
        <f>D115*F132</f>
        <v>0</v>
      </c>
      <c r="G115" s="220"/>
    </row>
    <row r="116" spans="1:7" ht="12.75" x14ac:dyDescent="0.2">
      <c r="A116" s="190" t="s">
        <v>138</v>
      </c>
      <c r="B116" s="310" t="s">
        <v>299</v>
      </c>
      <c r="C116" s="310"/>
      <c r="D116" s="311">
        <v>7.2322150000000002E-2</v>
      </c>
      <c r="E116" s="311"/>
      <c r="F116" s="205">
        <v>0</v>
      </c>
      <c r="G116" s="220"/>
    </row>
    <row r="117" spans="1:7" ht="12.75" x14ac:dyDescent="0.2">
      <c r="A117" s="190" t="s">
        <v>139</v>
      </c>
      <c r="B117" s="310" t="s">
        <v>300</v>
      </c>
      <c r="C117" s="310"/>
      <c r="D117" s="311">
        <f>D118+D120</f>
        <v>8.6499999999999994E-2</v>
      </c>
      <c r="E117" s="311"/>
      <c r="F117" s="205"/>
    </row>
    <row r="118" spans="1:7" ht="12.75" x14ac:dyDescent="0.2">
      <c r="A118" s="190"/>
      <c r="B118" s="310" t="s">
        <v>301</v>
      </c>
      <c r="C118" s="310"/>
      <c r="D118" s="311">
        <v>3.6499999999999998E-2</v>
      </c>
      <c r="E118" s="311"/>
      <c r="F118" s="205">
        <v>0</v>
      </c>
    </row>
    <row r="119" spans="1:7" ht="12.75" x14ac:dyDescent="0.2">
      <c r="A119" s="190"/>
      <c r="B119" s="310" t="s">
        <v>302</v>
      </c>
      <c r="C119" s="310"/>
      <c r="D119" s="311">
        <v>0</v>
      </c>
      <c r="E119" s="311"/>
      <c r="F119" s="205"/>
    </row>
    <row r="120" spans="1:7" ht="12.75" x14ac:dyDescent="0.2">
      <c r="A120" s="190"/>
      <c r="B120" s="310" t="s">
        <v>303</v>
      </c>
      <c r="C120" s="310"/>
      <c r="D120" s="311">
        <v>0.05</v>
      </c>
      <c r="E120" s="311"/>
      <c r="F120" s="205">
        <f>D120*F134</f>
        <v>0</v>
      </c>
    </row>
    <row r="121" spans="1:7" ht="12.75" x14ac:dyDescent="0.2">
      <c r="A121" s="309" t="s">
        <v>238</v>
      </c>
      <c r="B121" s="309"/>
      <c r="C121" s="309"/>
      <c r="D121" s="312">
        <f>SUM(D115:E117)</f>
        <v>0.19882215</v>
      </c>
      <c r="E121" s="312"/>
      <c r="F121" s="193">
        <f>SUM(F115:F120)</f>
        <v>0</v>
      </c>
    </row>
    <row r="122" spans="1:7" ht="12.75" x14ac:dyDescent="0.2">
      <c r="A122" s="214"/>
      <c r="B122" s="215"/>
      <c r="C122" s="215"/>
      <c r="D122" s="215"/>
      <c r="E122" s="212"/>
      <c r="F122" s="221"/>
    </row>
    <row r="123" spans="1:7" ht="12.75" x14ac:dyDescent="0.2">
      <c r="A123" s="214"/>
      <c r="B123" s="215"/>
      <c r="C123" s="215"/>
      <c r="D123" s="215"/>
      <c r="E123" s="212"/>
      <c r="F123" s="221"/>
    </row>
    <row r="124" spans="1:7" ht="12.75" x14ac:dyDescent="0.2">
      <c r="A124" s="340"/>
      <c r="B124" s="340"/>
      <c r="C124" s="340"/>
      <c r="D124" s="340"/>
      <c r="E124" s="340"/>
      <c r="F124" s="217"/>
    </row>
    <row r="125" spans="1:7" ht="12.75" x14ac:dyDescent="0.2">
      <c r="A125" s="309" t="s">
        <v>304</v>
      </c>
      <c r="B125" s="309"/>
      <c r="C125" s="309"/>
      <c r="D125" s="309"/>
      <c r="E125" s="309"/>
      <c r="F125" s="309"/>
    </row>
    <row r="126" spans="1:7" ht="12.75" x14ac:dyDescent="0.2">
      <c r="A126" s="309" t="s">
        <v>305</v>
      </c>
      <c r="B126" s="309"/>
      <c r="C126" s="309"/>
      <c r="D126" s="309"/>
      <c r="E126" s="309"/>
      <c r="F126" s="222" t="s">
        <v>229</v>
      </c>
    </row>
    <row r="127" spans="1:7" ht="12.75" x14ac:dyDescent="0.2">
      <c r="A127" s="190" t="s">
        <v>137</v>
      </c>
      <c r="B127" s="306" t="s">
        <v>306</v>
      </c>
      <c r="C127" s="306"/>
      <c r="D127" s="306"/>
      <c r="E127" s="306"/>
      <c r="F127" s="205">
        <f>F36</f>
        <v>0</v>
      </c>
    </row>
    <row r="128" spans="1:7" ht="12.75" x14ac:dyDescent="0.2">
      <c r="A128" s="190" t="s">
        <v>138</v>
      </c>
      <c r="B128" s="306" t="s">
        <v>307</v>
      </c>
      <c r="C128" s="306"/>
      <c r="D128" s="306"/>
      <c r="E128" s="306"/>
      <c r="F128" s="205">
        <f>F70</f>
        <v>0</v>
      </c>
    </row>
    <row r="129" spans="1:6" ht="12.75" x14ac:dyDescent="0.2">
      <c r="A129" s="190" t="s">
        <v>139</v>
      </c>
      <c r="B129" s="306" t="s">
        <v>308</v>
      </c>
      <c r="C129" s="306"/>
      <c r="D129" s="306"/>
      <c r="E129" s="306"/>
      <c r="F129" s="205">
        <f>F80</f>
        <v>0</v>
      </c>
    </row>
    <row r="130" spans="1:6" ht="12.75" x14ac:dyDescent="0.2">
      <c r="A130" s="190" t="s">
        <v>140</v>
      </c>
      <c r="B130" s="306" t="s">
        <v>309</v>
      </c>
      <c r="C130" s="306"/>
      <c r="D130" s="306"/>
      <c r="E130" s="306"/>
      <c r="F130" s="205">
        <f>F103</f>
        <v>0</v>
      </c>
    </row>
    <row r="131" spans="1:6" ht="12.75" x14ac:dyDescent="0.2">
      <c r="A131" s="190" t="s">
        <v>146</v>
      </c>
      <c r="B131" s="306" t="s">
        <v>310</v>
      </c>
      <c r="C131" s="306"/>
      <c r="D131" s="306"/>
      <c r="E131" s="306"/>
      <c r="F131" s="205">
        <f>F111</f>
        <v>0</v>
      </c>
    </row>
    <row r="132" spans="1:6" ht="12.75" x14ac:dyDescent="0.2">
      <c r="A132" s="307" t="s">
        <v>311</v>
      </c>
      <c r="B132" s="307"/>
      <c r="C132" s="307"/>
      <c r="D132" s="307"/>
      <c r="E132" s="307"/>
      <c r="F132" s="193">
        <f>SUM(F127:F131)</f>
        <v>0</v>
      </c>
    </row>
    <row r="133" spans="1:6" ht="12.75" x14ac:dyDescent="0.2">
      <c r="A133" s="190" t="s">
        <v>146</v>
      </c>
      <c r="B133" s="306" t="s">
        <v>312</v>
      </c>
      <c r="C133" s="306"/>
      <c r="D133" s="306"/>
      <c r="E133" s="306"/>
      <c r="F133" s="205">
        <f>F121</f>
        <v>0</v>
      </c>
    </row>
    <row r="134" spans="1:6" ht="19.5" customHeight="1" x14ac:dyDescent="0.2">
      <c r="A134" s="308" t="s">
        <v>313</v>
      </c>
      <c r="B134" s="308"/>
      <c r="C134" s="308"/>
      <c r="D134" s="308"/>
      <c r="E134" s="308"/>
      <c r="F134" s="223">
        <f>(F115+F116+F132)/(1-D117)</f>
        <v>0</v>
      </c>
    </row>
    <row r="135" spans="1:6" ht="12.75" x14ac:dyDescent="0.2">
      <c r="A135" s="304" t="s">
        <v>314</v>
      </c>
      <c r="B135" s="304"/>
      <c r="C135" s="304"/>
      <c r="D135" s="304"/>
      <c r="E135" s="304"/>
      <c r="F135" s="224">
        <f>(F115+F132)*3.9095%</f>
        <v>0</v>
      </c>
    </row>
    <row r="136" spans="1:6" ht="27" customHeight="1" x14ac:dyDescent="0.2">
      <c r="A136" s="305" t="s">
        <v>315</v>
      </c>
      <c r="B136" s="305"/>
      <c r="C136" s="305"/>
      <c r="D136" s="305"/>
      <c r="E136" s="305"/>
      <c r="F136" s="225"/>
    </row>
    <row r="137" spans="1:6" ht="12.75" x14ac:dyDescent="0.2">
      <c r="B137" s="226"/>
      <c r="C137" s="227"/>
      <c r="D137" s="227"/>
    </row>
    <row r="138" spans="1:6" ht="12.75" x14ac:dyDescent="0.2">
      <c r="B138" s="226"/>
      <c r="C138" s="227"/>
      <c r="D138" s="227"/>
    </row>
    <row r="139" spans="1:6" ht="12.75" x14ac:dyDescent="0.2">
      <c r="B139" s="226"/>
      <c r="C139" s="227"/>
      <c r="D139" s="227"/>
    </row>
    <row r="140" spans="1:6" ht="12.75" x14ac:dyDescent="0.2">
      <c r="B140" s="226"/>
      <c r="C140" s="227"/>
      <c r="D140" s="227"/>
    </row>
    <row r="141" spans="1:6" ht="12.75" x14ac:dyDescent="0.2">
      <c r="B141" s="226"/>
      <c r="C141" s="227"/>
      <c r="D141" s="227"/>
    </row>
    <row r="142" spans="1:6" ht="12.75" x14ac:dyDescent="0.2">
      <c r="B142" s="226"/>
      <c r="C142" s="227"/>
      <c r="D142" s="227"/>
    </row>
    <row r="143" spans="1:6" ht="12.75" x14ac:dyDescent="0.2">
      <c r="B143" s="226"/>
      <c r="C143" s="227"/>
      <c r="D143" s="227"/>
    </row>
    <row r="144" spans="1:6" ht="12.75" x14ac:dyDescent="0.2">
      <c r="B144" s="226"/>
      <c r="C144" s="227"/>
      <c r="D144" s="227"/>
    </row>
    <row r="145" spans="2:8" ht="12.75" x14ac:dyDescent="0.2">
      <c r="B145" s="226"/>
      <c r="C145" s="227"/>
      <c r="D145" s="227"/>
    </row>
    <row r="146" spans="2:8" ht="12.75" x14ac:dyDescent="0.2">
      <c r="B146" s="226"/>
      <c r="C146" s="227"/>
      <c r="D146" s="227"/>
    </row>
    <row r="147" spans="2:8" ht="12.75" x14ac:dyDescent="0.2">
      <c r="B147" s="226"/>
      <c r="C147" s="227"/>
      <c r="D147" s="227"/>
      <c r="H147" s="228"/>
    </row>
    <row r="148" spans="2:8" ht="12.75" x14ac:dyDescent="0.2">
      <c r="B148" s="226"/>
      <c r="C148" s="227"/>
      <c r="D148" s="227"/>
    </row>
    <row r="149" spans="2:8" ht="12.75" x14ac:dyDescent="0.2">
      <c r="B149" s="226"/>
      <c r="C149" s="227"/>
      <c r="D149" s="227"/>
    </row>
    <row r="150" spans="2:8" ht="12.75" x14ac:dyDescent="0.2"/>
    <row r="151" spans="2:8" ht="12.75" x14ac:dyDescent="0.2"/>
    <row r="152" spans="2:8" ht="12.75" x14ac:dyDescent="0.2"/>
    <row r="153" spans="2:8" ht="12.75" x14ac:dyDescent="0.2"/>
    <row r="154" spans="2:8" ht="12.75" x14ac:dyDescent="0.2"/>
    <row r="155" spans="2:8" ht="12.75" x14ac:dyDescent="0.2"/>
    <row r="156" spans="2:8" ht="12.75" x14ac:dyDescent="0.2"/>
    <row r="157" spans="2:8" ht="12.75" x14ac:dyDescent="0.2"/>
    <row r="158" spans="2:8" ht="12.75" x14ac:dyDescent="0.2"/>
    <row r="159" spans="2:8" ht="12.75" x14ac:dyDescent="0.2"/>
    <row r="160" spans="2:8" ht="12.75" x14ac:dyDescent="0.2"/>
    <row r="161" ht="12.75" x14ac:dyDescent="0.2"/>
    <row r="162" ht="12.75" x14ac:dyDescent="0.2"/>
    <row r="163" ht="12.75" x14ac:dyDescent="0.2"/>
    <row r="164" ht="12.75" x14ac:dyDescent="0.2"/>
    <row r="165" ht="12.75" x14ac:dyDescent="0.2"/>
    <row r="166" ht="12.75" x14ac:dyDescent="0.2"/>
    <row r="167" ht="12.75" x14ac:dyDescent="0.2"/>
    <row r="168" ht="12.75" x14ac:dyDescent="0.2"/>
    <row r="169" ht="12.75" x14ac:dyDescent="0.2"/>
    <row r="170" ht="12.75" x14ac:dyDescent="0.2"/>
    <row r="171" ht="12.75" x14ac:dyDescent="0.2"/>
    <row r="172" ht="12.75" x14ac:dyDescent="0.2"/>
    <row r="173" ht="12.75" x14ac:dyDescent="0.2"/>
    <row r="174" ht="12.75" x14ac:dyDescent="0.2"/>
    <row r="175" ht="12.75" x14ac:dyDescent="0.2"/>
    <row r="176" ht="12.75" x14ac:dyDescent="0.2"/>
    <row r="177" ht="12.75" x14ac:dyDescent="0.2"/>
    <row r="178" ht="12.75" x14ac:dyDescent="0.2"/>
    <row r="179" ht="12.75" x14ac:dyDescent="0.2"/>
    <row r="180" ht="12.75" x14ac:dyDescent="0.2"/>
    <row r="181" ht="12.75" x14ac:dyDescent="0.2"/>
    <row r="182" ht="12.75" x14ac:dyDescent="0.2"/>
    <row r="183" ht="12.75" x14ac:dyDescent="0.2"/>
    <row r="184" ht="12.75" x14ac:dyDescent="0.2"/>
    <row r="185" ht="12.75" x14ac:dyDescent="0.2"/>
    <row r="186" ht="12.75" x14ac:dyDescent="0.2"/>
    <row r="187" ht="12.75" x14ac:dyDescent="0.2"/>
    <row r="188" ht="12.75" x14ac:dyDescent="0.2"/>
    <row r="189" ht="12.75" x14ac:dyDescent="0.2"/>
    <row r="190" ht="12.75" x14ac:dyDescent="0.2"/>
    <row r="191" ht="12.75" x14ac:dyDescent="0.2"/>
    <row r="192" ht="12.75" x14ac:dyDescent="0.2"/>
    <row r="193" ht="12.75" x14ac:dyDescent="0.2"/>
    <row r="194" ht="12.75" x14ac:dyDescent="0.2"/>
    <row r="195" ht="12.75" x14ac:dyDescent="0.2"/>
    <row r="196" ht="12.75" x14ac:dyDescent="0.2"/>
    <row r="197" ht="12.75" x14ac:dyDescent="0.2"/>
    <row r="198" ht="12.75" x14ac:dyDescent="0.2"/>
    <row r="199" ht="12.75" x14ac:dyDescent="0.2"/>
    <row r="200" ht="12.75" x14ac:dyDescent="0.2"/>
    <row r="201" ht="12.75" x14ac:dyDescent="0.2"/>
    <row r="202" ht="12.75" x14ac:dyDescent="0.2"/>
    <row r="203" ht="12.75" x14ac:dyDescent="0.2"/>
    <row r="204" ht="12.75" x14ac:dyDescent="0.2"/>
    <row r="205" ht="12.75" x14ac:dyDescent="0.2"/>
    <row r="206" ht="12.75" x14ac:dyDescent="0.2"/>
    <row r="207" ht="12.75" x14ac:dyDescent="0.2"/>
    <row r="208" ht="12.75" x14ac:dyDescent="0.2"/>
    <row r="209" ht="12.75" x14ac:dyDescent="0.2"/>
    <row r="210" ht="12.75" x14ac:dyDescent="0.2"/>
    <row r="211" ht="12.75" x14ac:dyDescent="0.2"/>
    <row r="212" ht="12.75" x14ac:dyDescent="0.2"/>
    <row r="213" ht="12.75" x14ac:dyDescent="0.2"/>
    <row r="214" ht="12.75" x14ac:dyDescent="0.2"/>
    <row r="215" ht="12.75" x14ac:dyDescent="0.2"/>
    <row r="216" ht="12.75" x14ac:dyDescent="0.2"/>
    <row r="217" ht="12.75" x14ac:dyDescent="0.2"/>
    <row r="218" ht="12.75" x14ac:dyDescent="0.2"/>
    <row r="219" ht="12.75" x14ac:dyDescent="0.2"/>
    <row r="220" ht="12.75" x14ac:dyDescent="0.2"/>
    <row r="221" ht="12.75" x14ac:dyDescent="0.2"/>
    <row r="222" ht="12.75" x14ac:dyDescent="0.2"/>
    <row r="223" ht="12.75" x14ac:dyDescent="0.2"/>
    <row r="224" ht="12.75" x14ac:dyDescent="0.2"/>
    <row r="225" ht="12.75" x14ac:dyDescent="0.2"/>
    <row r="226" ht="12.75" x14ac:dyDescent="0.2"/>
    <row r="227" ht="12.75" x14ac:dyDescent="0.2"/>
    <row r="228" ht="12.75" x14ac:dyDescent="0.2"/>
    <row r="229" ht="12.75" x14ac:dyDescent="0.2"/>
    <row r="230" ht="12.75" x14ac:dyDescent="0.2"/>
    <row r="231" ht="12.75" x14ac:dyDescent="0.2"/>
    <row r="232" ht="12.75" x14ac:dyDescent="0.2"/>
    <row r="233" ht="12.75" x14ac:dyDescent="0.2"/>
    <row r="234" ht="12.75" x14ac:dyDescent="0.2"/>
    <row r="235" ht="12.75" x14ac:dyDescent="0.2"/>
    <row r="236" ht="12.75" x14ac:dyDescent="0.2"/>
    <row r="237" ht="12.75" x14ac:dyDescent="0.2"/>
    <row r="238" ht="12.75" x14ac:dyDescent="0.2"/>
    <row r="239" ht="12.75" x14ac:dyDescent="0.2"/>
    <row r="240" ht="12.75" x14ac:dyDescent="0.2"/>
    <row r="241" ht="12.75" x14ac:dyDescent="0.2"/>
    <row r="242" ht="12.75" x14ac:dyDescent="0.2"/>
    <row r="243" ht="12.75" x14ac:dyDescent="0.2"/>
    <row r="244" ht="12.75" x14ac:dyDescent="0.2"/>
    <row r="245" ht="12.75" x14ac:dyDescent="0.2"/>
    <row r="246" ht="12.75" x14ac:dyDescent="0.2"/>
    <row r="247" ht="12.75" x14ac:dyDescent="0.2"/>
    <row r="248" ht="12.75" x14ac:dyDescent="0.2"/>
    <row r="249" ht="12.75" x14ac:dyDescent="0.2"/>
    <row r="250" ht="12.75" x14ac:dyDescent="0.2"/>
    <row r="251" ht="12.75" x14ac:dyDescent="0.2"/>
    <row r="252" ht="12.75" x14ac:dyDescent="0.2"/>
    <row r="253" ht="12.75" x14ac:dyDescent="0.2"/>
    <row r="254" ht="12.75" x14ac:dyDescent="0.2"/>
    <row r="255" ht="12.75" x14ac:dyDescent="0.2"/>
    <row r="256" ht="12.75" x14ac:dyDescent="0.2"/>
    <row r="257" ht="12.75" x14ac:dyDescent="0.2"/>
    <row r="258" ht="12.75" x14ac:dyDescent="0.2"/>
    <row r="259" ht="12.75" x14ac:dyDescent="0.2"/>
    <row r="260" ht="12.75" x14ac:dyDescent="0.2"/>
    <row r="261" ht="12.75" x14ac:dyDescent="0.2"/>
    <row r="262" ht="12.75" x14ac:dyDescent="0.2"/>
    <row r="263" ht="12.75" x14ac:dyDescent="0.2"/>
    <row r="264" ht="12.75" x14ac:dyDescent="0.2"/>
    <row r="265" ht="12.75" x14ac:dyDescent="0.2"/>
    <row r="266" ht="12.75" x14ac:dyDescent="0.2"/>
    <row r="267" ht="12.75" x14ac:dyDescent="0.2"/>
    <row r="268" ht="12.75" x14ac:dyDescent="0.2"/>
    <row r="269" ht="12.75" x14ac:dyDescent="0.2"/>
    <row r="270" ht="12.75" x14ac:dyDescent="0.2"/>
    <row r="271" ht="12.75" x14ac:dyDescent="0.2"/>
    <row r="272" ht="12.75" x14ac:dyDescent="0.2"/>
    <row r="273" ht="12.75" x14ac:dyDescent="0.2"/>
    <row r="274" ht="12.75" x14ac:dyDescent="0.2"/>
    <row r="275" ht="12.75" x14ac:dyDescent="0.2"/>
    <row r="276" ht="12.75" x14ac:dyDescent="0.2"/>
    <row r="277" ht="12.75" x14ac:dyDescent="0.2"/>
    <row r="278" ht="12.75" x14ac:dyDescent="0.2"/>
    <row r="279" ht="12.75" x14ac:dyDescent="0.2"/>
    <row r="280" ht="12.75" x14ac:dyDescent="0.2"/>
    <row r="281" ht="12.75" x14ac:dyDescent="0.2"/>
    <row r="282" ht="12.75" x14ac:dyDescent="0.2"/>
    <row r="283" ht="12.75" x14ac:dyDescent="0.2"/>
    <row r="284" ht="12.75" x14ac:dyDescent="0.2"/>
    <row r="285" ht="12.75" x14ac:dyDescent="0.2"/>
    <row r="286" ht="12.75" x14ac:dyDescent="0.2"/>
    <row r="287" ht="12.75" x14ac:dyDescent="0.2"/>
    <row r="288" ht="12.75" x14ac:dyDescent="0.2"/>
    <row r="289" ht="12.75" x14ac:dyDescent="0.2"/>
    <row r="290" ht="12.75" x14ac:dyDescent="0.2"/>
    <row r="291" ht="12.75" x14ac:dyDescent="0.2"/>
    <row r="292" ht="12.75" x14ac:dyDescent="0.2"/>
    <row r="293" ht="12.75" x14ac:dyDescent="0.2"/>
    <row r="294" ht="12.75" x14ac:dyDescent="0.2"/>
    <row r="295" ht="12.75" x14ac:dyDescent="0.2"/>
    <row r="296" ht="12.75" x14ac:dyDescent="0.2"/>
    <row r="297" ht="12.75" x14ac:dyDescent="0.2"/>
    <row r="298" ht="12.75" x14ac:dyDescent="0.2"/>
    <row r="299" ht="12.75" x14ac:dyDescent="0.2"/>
    <row r="300" ht="12.75" x14ac:dyDescent="0.2"/>
    <row r="301" ht="12.75" x14ac:dyDescent="0.2"/>
    <row r="302" ht="12.75" x14ac:dyDescent="0.2"/>
    <row r="303" ht="12.75" x14ac:dyDescent="0.2"/>
    <row r="304" ht="12.75" x14ac:dyDescent="0.2"/>
    <row r="305" ht="12.75" x14ac:dyDescent="0.2"/>
    <row r="306" ht="12.75" x14ac:dyDescent="0.2"/>
    <row r="307" ht="12.75" x14ac:dyDescent="0.2"/>
    <row r="308" ht="12.75" x14ac:dyDescent="0.2"/>
    <row r="309" ht="12.75" x14ac:dyDescent="0.2"/>
    <row r="310" ht="12.75" x14ac:dyDescent="0.2"/>
    <row r="311" ht="12.75" x14ac:dyDescent="0.2"/>
    <row r="312" ht="12.75" x14ac:dyDescent="0.2"/>
    <row r="313" ht="12.75" x14ac:dyDescent="0.2"/>
    <row r="314" ht="12.75" x14ac:dyDescent="0.2"/>
    <row r="315" ht="12.75" x14ac:dyDescent="0.2"/>
    <row r="316" ht="12.75" x14ac:dyDescent="0.2"/>
    <row r="317" ht="12.75" x14ac:dyDescent="0.2"/>
    <row r="318" ht="12.75" x14ac:dyDescent="0.2"/>
    <row r="319" ht="12.75" x14ac:dyDescent="0.2"/>
    <row r="320" ht="12.75" x14ac:dyDescent="0.2"/>
    <row r="321" ht="12.75" x14ac:dyDescent="0.2"/>
    <row r="322" ht="12.75" x14ac:dyDescent="0.2"/>
    <row r="323" ht="12.75" x14ac:dyDescent="0.2"/>
    <row r="324" ht="12.75" x14ac:dyDescent="0.2"/>
    <row r="325" ht="12.75" x14ac:dyDescent="0.2"/>
    <row r="326" ht="12.75" x14ac:dyDescent="0.2"/>
    <row r="327" ht="12.75" x14ac:dyDescent="0.2"/>
    <row r="328" ht="12.75" x14ac:dyDescent="0.2"/>
    <row r="329" ht="12.75" x14ac:dyDescent="0.2"/>
    <row r="330" ht="12.75" x14ac:dyDescent="0.2"/>
    <row r="331" ht="12.75" x14ac:dyDescent="0.2"/>
    <row r="332" ht="12.75" x14ac:dyDescent="0.2"/>
    <row r="333" ht="12.75" x14ac:dyDescent="0.2"/>
    <row r="334" ht="12.75" x14ac:dyDescent="0.2"/>
    <row r="335" ht="12.75" x14ac:dyDescent="0.2"/>
    <row r="336" ht="12.75" x14ac:dyDescent="0.2"/>
    <row r="337" ht="12.75" x14ac:dyDescent="0.2"/>
    <row r="338" ht="12.75" x14ac:dyDescent="0.2"/>
    <row r="339" ht="12.75" x14ac:dyDescent="0.2"/>
    <row r="340" ht="12.75" x14ac:dyDescent="0.2"/>
    <row r="341" ht="12.75" x14ac:dyDescent="0.2"/>
    <row r="342" ht="12.75" x14ac:dyDescent="0.2"/>
    <row r="343" ht="12.75" x14ac:dyDescent="0.2"/>
    <row r="344" ht="12.75" x14ac:dyDescent="0.2"/>
    <row r="345" ht="12.75" x14ac:dyDescent="0.2"/>
    <row r="346" ht="12.75" x14ac:dyDescent="0.2"/>
    <row r="347" ht="12.75" x14ac:dyDescent="0.2"/>
    <row r="348" ht="12.75" x14ac:dyDescent="0.2"/>
    <row r="349" ht="12.75" x14ac:dyDescent="0.2"/>
    <row r="350" ht="12.75" x14ac:dyDescent="0.2"/>
    <row r="351" ht="12.75" x14ac:dyDescent="0.2"/>
    <row r="352" ht="12.75" x14ac:dyDescent="0.2"/>
    <row r="353" ht="12.75" x14ac:dyDescent="0.2"/>
    <row r="354" ht="12.75" x14ac:dyDescent="0.2"/>
    <row r="355" ht="12.75" x14ac:dyDescent="0.2"/>
    <row r="356" ht="12.75" x14ac:dyDescent="0.2"/>
    <row r="357" ht="12.75" x14ac:dyDescent="0.2"/>
    <row r="358" ht="12.75" x14ac:dyDescent="0.2"/>
    <row r="359" ht="12.75" x14ac:dyDescent="0.2"/>
    <row r="360" ht="12.75" x14ac:dyDescent="0.2"/>
    <row r="361" ht="12.75" x14ac:dyDescent="0.2"/>
    <row r="362" ht="12.75" x14ac:dyDescent="0.2"/>
    <row r="363" ht="12.75" x14ac:dyDescent="0.2"/>
    <row r="364" ht="12.75" x14ac:dyDescent="0.2"/>
    <row r="365" ht="12.75" x14ac:dyDescent="0.2"/>
    <row r="366" ht="12.75" x14ac:dyDescent="0.2"/>
    <row r="367" ht="12.75" x14ac:dyDescent="0.2"/>
    <row r="368" ht="12.75" x14ac:dyDescent="0.2"/>
    <row r="369" ht="12.75" x14ac:dyDescent="0.2"/>
    <row r="370" ht="12.75" x14ac:dyDescent="0.2"/>
    <row r="371" ht="12.75" x14ac:dyDescent="0.2"/>
    <row r="372" ht="12.75" x14ac:dyDescent="0.2"/>
    <row r="373" ht="12.75" x14ac:dyDescent="0.2"/>
    <row r="374" ht="12.75" x14ac:dyDescent="0.2"/>
    <row r="375" ht="12.75" x14ac:dyDescent="0.2"/>
    <row r="376" ht="12.75" x14ac:dyDescent="0.2"/>
    <row r="377" ht="12.75" x14ac:dyDescent="0.2"/>
    <row r="378" ht="12.75" x14ac:dyDescent="0.2"/>
    <row r="379" ht="12.75" x14ac:dyDescent="0.2"/>
    <row r="380" ht="12.75" x14ac:dyDescent="0.2"/>
    <row r="381" ht="12.75" x14ac:dyDescent="0.2"/>
    <row r="382" ht="12.75" x14ac:dyDescent="0.2"/>
    <row r="383" ht="12.75" x14ac:dyDescent="0.2"/>
    <row r="384" ht="12.75" x14ac:dyDescent="0.2"/>
    <row r="385" ht="12.75" x14ac:dyDescent="0.2"/>
    <row r="386" ht="12.75" x14ac:dyDescent="0.2"/>
    <row r="387" ht="12.75" x14ac:dyDescent="0.2"/>
    <row r="388" ht="12.75" x14ac:dyDescent="0.2"/>
    <row r="389" ht="12.75" x14ac:dyDescent="0.2"/>
    <row r="390" ht="12.75" x14ac:dyDescent="0.2"/>
    <row r="391" ht="12.75" x14ac:dyDescent="0.2"/>
    <row r="392" ht="12.75" x14ac:dyDescent="0.2"/>
    <row r="393" ht="12.75" x14ac:dyDescent="0.2"/>
    <row r="394" ht="12.75" x14ac:dyDescent="0.2"/>
    <row r="395" ht="12.75" x14ac:dyDescent="0.2"/>
    <row r="396" ht="12.75" x14ac:dyDescent="0.2"/>
    <row r="397" ht="12.75" x14ac:dyDescent="0.2"/>
    <row r="398" ht="12.75" x14ac:dyDescent="0.2"/>
    <row r="399" ht="12.75" x14ac:dyDescent="0.2"/>
    <row r="400" ht="12.75" x14ac:dyDescent="0.2"/>
    <row r="401" ht="12.75" x14ac:dyDescent="0.2"/>
    <row r="402" ht="12.75" x14ac:dyDescent="0.2"/>
    <row r="403" ht="12.75" x14ac:dyDescent="0.2"/>
    <row r="404" ht="12.75" x14ac:dyDescent="0.2"/>
    <row r="405" ht="12.75" x14ac:dyDescent="0.2"/>
    <row r="406" ht="12.75" x14ac:dyDescent="0.2"/>
    <row r="407" ht="12.75" x14ac:dyDescent="0.2"/>
    <row r="408" ht="12.75" x14ac:dyDescent="0.2"/>
    <row r="409" ht="12.75" x14ac:dyDescent="0.2"/>
    <row r="410" ht="12.75" x14ac:dyDescent="0.2"/>
    <row r="411" ht="12.75" x14ac:dyDescent="0.2"/>
    <row r="412" ht="12.75" x14ac:dyDescent="0.2"/>
    <row r="413" ht="12.75" x14ac:dyDescent="0.2"/>
    <row r="414" ht="12.75" x14ac:dyDescent="0.2"/>
    <row r="415" ht="12.75" x14ac:dyDescent="0.2"/>
    <row r="416" ht="12.75" x14ac:dyDescent="0.2"/>
    <row r="417" ht="12.75" x14ac:dyDescent="0.2"/>
    <row r="418" ht="12.75" x14ac:dyDescent="0.2"/>
    <row r="419" ht="12.75" x14ac:dyDescent="0.2"/>
    <row r="420" ht="12.75" x14ac:dyDescent="0.2"/>
    <row r="421" ht="12.75" x14ac:dyDescent="0.2"/>
    <row r="422" ht="12.75" x14ac:dyDescent="0.2"/>
    <row r="423" ht="12.75" x14ac:dyDescent="0.2"/>
    <row r="424" ht="12.75" x14ac:dyDescent="0.2"/>
    <row r="425" ht="12.75" x14ac:dyDescent="0.2"/>
    <row r="426" ht="12.75" x14ac:dyDescent="0.2"/>
    <row r="427" ht="12.75" x14ac:dyDescent="0.2"/>
    <row r="428" ht="12.75" x14ac:dyDescent="0.2"/>
    <row r="429" ht="12.75" x14ac:dyDescent="0.2"/>
    <row r="430" ht="12.75" x14ac:dyDescent="0.2"/>
    <row r="431" ht="12.75" x14ac:dyDescent="0.2"/>
    <row r="432" ht="12.75" x14ac:dyDescent="0.2"/>
    <row r="433" ht="12.75" x14ac:dyDescent="0.2"/>
    <row r="434" ht="12.75" x14ac:dyDescent="0.2"/>
    <row r="435" ht="12.75" x14ac:dyDescent="0.2"/>
    <row r="436" ht="12.75" x14ac:dyDescent="0.2"/>
    <row r="437" ht="12.75" x14ac:dyDescent="0.2"/>
    <row r="438" ht="12.75" x14ac:dyDescent="0.2"/>
    <row r="439" ht="12.75" x14ac:dyDescent="0.2"/>
    <row r="440" ht="12.75" x14ac:dyDescent="0.2"/>
    <row r="441" ht="12.75" x14ac:dyDescent="0.2"/>
    <row r="442" ht="12.75" x14ac:dyDescent="0.2"/>
    <row r="443" ht="12.75" x14ac:dyDescent="0.2"/>
    <row r="444" ht="12.75" x14ac:dyDescent="0.2"/>
    <row r="445" ht="12.75" x14ac:dyDescent="0.2"/>
    <row r="446" ht="12.75" x14ac:dyDescent="0.2"/>
    <row r="447" ht="12.75" x14ac:dyDescent="0.2"/>
    <row r="448" ht="12.75" x14ac:dyDescent="0.2"/>
    <row r="449" ht="12.75" x14ac:dyDescent="0.2"/>
    <row r="450" ht="12.75" x14ac:dyDescent="0.2"/>
    <row r="451" ht="12.75" x14ac:dyDescent="0.2"/>
    <row r="452" ht="12.75" x14ac:dyDescent="0.2"/>
    <row r="453" ht="12.75" x14ac:dyDescent="0.2"/>
    <row r="454" ht="12.75" x14ac:dyDescent="0.2"/>
    <row r="455" ht="12.75" x14ac:dyDescent="0.2"/>
    <row r="456" ht="12.75" x14ac:dyDescent="0.2"/>
    <row r="457" ht="12.75" x14ac:dyDescent="0.2"/>
    <row r="458" ht="12.75" x14ac:dyDescent="0.2"/>
    <row r="459" ht="12.75" x14ac:dyDescent="0.2"/>
    <row r="460" ht="12.75" x14ac:dyDescent="0.2"/>
    <row r="461" ht="12.75" x14ac:dyDescent="0.2"/>
    <row r="462" ht="12.75" x14ac:dyDescent="0.2"/>
    <row r="463" ht="12.75" x14ac:dyDescent="0.2"/>
    <row r="464" ht="12.75" x14ac:dyDescent="0.2"/>
    <row r="465" ht="12.75" x14ac:dyDescent="0.2"/>
    <row r="466" ht="12.75" x14ac:dyDescent="0.2"/>
    <row r="467" ht="12.75" x14ac:dyDescent="0.2"/>
    <row r="468" ht="12.75" x14ac:dyDescent="0.2"/>
    <row r="469" ht="12.75" x14ac:dyDescent="0.2"/>
    <row r="470" ht="12.75" x14ac:dyDescent="0.2"/>
    <row r="471" ht="12.75" x14ac:dyDescent="0.2"/>
    <row r="472" ht="12.75" x14ac:dyDescent="0.2"/>
    <row r="473" ht="12.75" x14ac:dyDescent="0.2"/>
    <row r="474" ht="12.75" x14ac:dyDescent="0.2"/>
    <row r="475" ht="12.75" x14ac:dyDescent="0.2"/>
    <row r="476" ht="12.75" x14ac:dyDescent="0.2"/>
    <row r="477" ht="12.75" x14ac:dyDescent="0.2"/>
    <row r="478" ht="12.75" x14ac:dyDescent="0.2"/>
    <row r="479" ht="12.75" x14ac:dyDescent="0.2"/>
    <row r="480" ht="12.75" x14ac:dyDescent="0.2"/>
    <row r="481" ht="12.75" x14ac:dyDescent="0.2"/>
    <row r="482" ht="12.75" x14ac:dyDescent="0.2"/>
    <row r="483" ht="12.75" x14ac:dyDescent="0.2"/>
    <row r="484" ht="12.75" x14ac:dyDescent="0.2"/>
    <row r="485" ht="12.75" x14ac:dyDescent="0.2"/>
    <row r="486" ht="12.75" x14ac:dyDescent="0.2"/>
    <row r="487" ht="12.75" x14ac:dyDescent="0.2"/>
    <row r="488" ht="12.75" x14ac:dyDescent="0.2"/>
    <row r="489" ht="12.75" x14ac:dyDescent="0.2"/>
    <row r="490" ht="12.75" x14ac:dyDescent="0.2"/>
    <row r="491" ht="12.75" x14ac:dyDescent="0.2"/>
    <row r="492" ht="12.75" x14ac:dyDescent="0.2"/>
    <row r="493" ht="12.75" x14ac:dyDescent="0.2"/>
    <row r="494" ht="12.75" x14ac:dyDescent="0.2"/>
    <row r="495" ht="12.75" x14ac:dyDescent="0.2"/>
    <row r="496" ht="12.75" x14ac:dyDescent="0.2"/>
    <row r="497" ht="12.75" x14ac:dyDescent="0.2"/>
    <row r="498" ht="12.75" x14ac:dyDescent="0.2"/>
    <row r="499" ht="12.75" x14ac:dyDescent="0.2"/>
    <row r="500" ht="12.75" x14ac:dyDescent="0.2"/>
    <row r="501" ht="12.75" x14ac:dyDescent="0.2"/>
    <row r="502" ht="12.75" x14ac:dyDescent="0.2"/>
    <row r="503" ht="12.75" x14ac:dyDescent="0.2"/>
    <row r="504" ht="12.75" x14ac:dyDescent="0.2"/>
    <row r="505" ht="12.75" x14ac:dyDescent="0.2"/>
    <row r="506" ht="12.75" x14ac:dyDescent="0.2"/>
    <row r="507" ht="12.75" x14ac:dyDescent="0.2"/>
    <row r="508" ht="12.75" x14ac:dyDescent="0.2"/>
    <row r="509" ht="12.75" x14ac:dyDescent="0.2"/>
    <row r="510" ht="12.75" x14ac:dyDescent="0.2"/>
    <row r="511" ht="12.75" x14ac:dyDescent="0.2"/>
    <row r="512" ht="12.75" x14ac:dyDescent="0.2"/>
    <row r="513" ht="12.75" x14ac:dyDescent="0.2"/>
    <row r="514" ht="12.75" x14ac:dyDescent="0.2"/>
    <row r="515" ht="12.75" x14ac:dyDescent="0.2"/>
    <row r="516" ht="12.75" x14ac:dyDescent="0.2"/>
    <row r="517" ht="12.75" x14ac:dyDescent="0.2"/>
    <row r="518" ht="12.75" x14ac:dyDescent="0.2"/>
    <row r="519" ht="12.75" x14ac:dyDescent="0.2"/>
    <row r="520" ht="12.75" x14ac:dyDescent="0.2"/>
    <row r="521" ht="12.75" x14ac:dyDescent="0.2"/>
    <row r="522" ht="12.75" x14ac:dyDescent="0.2"/>
    <row r="523" ht="12.75" x14ac:dyDescent="0.2"/>
    <row r="524" ht="12.75" x14ac:dyDescent="0.2"/>
    <row r="525" ht="12.75" x14ac:dyDescent="0.2"/>
    <row r="526" ht="12.75" x14ac:dyDescent="0.2"/>
    <row r="527" ht="12.75" x14ac:dyDescent="0.2"/>
    <row r="528" ht="12.75" x14ac:dyDescent="0.2"/>
    <row r="529" ht="12.75" x14ac:dyDescent="0.2"/>
    <row r="530" ht="12.75" x14ac:dyDescent="0.2"/>
    <row r="531" ht="12.75" x14ac:dyDescent="0.2"/>
    <row r="532" ht="12.75" x14ac:dyDescent="0.2"/>
    <row r="533" ht="12.75" x14ac:dyDescent="0.2"/>
    <row r="534" ht="12.75" x14ac:dyDescent="0.2"/>
    <row r="535" ht="12.75" x14ac:dyDescent="0.2"/>
    <row r="536" ht="12.75" x14ac:dyDescent="0.2"/>
    <row r="537" ht="12.75" x14ac:dyDescent="0.2"/>
    <row r="538" ht="12.75" x14ac:dyDescent="0.2"/>
    <row r="539" ht="12.75" x14ac:dyDescent="0.2"/>
    <row r="540" ht="12.75" x14ac:dyDescent="0.2"/>
    <row r="541" ht="12.75" x14ac:dyDescent="0.2"/>
    <row r="542" ht="12.75" x14ac:dyDescent="0.2"/>
    <row r="543" ht="12.75" x14ac:dyDescent="0.2"/>
    <row r="544" ht="12.75" x14ac:dyDescent="0.2"/>
    <row r="545" ht="12.75" x14ac:dyDescent="0.2"/>
    <row r="546" ht="12.75" x14ac:dyDescent="0.2"/>
    <row r="547" ht="12.75" x14ac:dyDescent="0.2"/>
    <row r="548" ht="12.75" x14ac:dyDescent="0.2"/>
    <row r="549" ht="12.75" x14ac:dyDescent="0.2"/>
    <row r="550" ht="12.75" x14ac:dyDescent="0.2"/>
    <row r="551" ht="12.75" x14ac:dyDescent="0.2"/>
    <row r="552" ht="12.75" x14ac:dyDescent="0.2"/>
    <row r="553" ht="12.75" x14ac:dyDescent="0.2"/>
    <row r="554" ht="12.75" x14ac:dyDescent="0.2"/>
    <row r="555" ht="12.75" x14ac:dyDescent="0.2"/>
    <row r="556" ht="12.75" x14ac:dyDescent="0.2"/>
    <row r="557" ht="12.75" x14ac:dyDescent="0.2"/>
    <row r="558" ht="12.75" x14ac:dyDescent="0.2"/>
    <row r="559" ht="12.75" x14ac:dyDescent="0.2"/>
    <row r="560" ht="12.75" x14ac:dyDescent="0.2"/>
    <row r="561" ht="12.75" x14ac:dyDescent="0.2"/>
    <row r="562" ht="12.75" x14ac:dyDescent="0.2"/>
    <row r="563" ht="12.75" x14ac:dyDescent="0.2"/>
    <row r="564" ht="12.75" x14ac:dyDescent="0.2"/>
    <row r="565" ht="12.75" x14ac:dyDescent="0.2"/>
    <row r="566" ht="12.75" x14ac:dyDescent="0.2"/>
    <row r="567" ht="12.75" x14ac:dyDescent="0.2"/>
    <row r="568" ht="12.75" x14ac:dyDescent="0.2"/>
    <row r="569" ht="12.75" x14ac:dyDescent="0.2"/>
    <row r="570" ht="12.75" x14ac:dyDescent="0.2"/>
    <row r="571" ht="12.75" x14ac:dyDescent="0.2"/>
    <row r="572" ht="12.75" x14ac:dyDescent="0.2"/>
    <row r="573" ht="12.75" x14ac:dyDescent="0.2"/>
    <row r="574" ht="12.75" x14ac:dyDescent="0.2"/>
    <row r="575" ht="12.75" x14ac:dyDescent="0.2"/>
    <row r="576" ht="12.75" x14ac:dyDescent="0.2"/>
    <row r="577" ht="12.75" x14ac:dyDescent="0.2"/>
    <row r="578" ht="12.75" x14ac:dyDescent="0.2"/>
    <row r="579" ht="12.75" x14ac:dyDescent="0.2"/>
    <row r="580" ht="12.75" x14ac:dyDescent="0.2"/>
    <row r="581" ht="12.75" x14ac:dyDescent="0.2"/>
    <row r="582" ht="12.75" x14ac:dyDescent="0.2"/>
    <row r="583" ht="12.75" x14ac:dyDescent="0.2"/>
    <row r="584" ht="12.75" x14ac:dyDescent="0.2"/>
    <row r="585" ht="12.75" x14ac:dyDescent="0.2"/>
    <row r="586" ht="12.75" x14ac:dyDescent="0.2"/>
    <row r="587" ht="12.75" x14ac:dyDescent="0.2"/>
    <row r="588" ht="12.75" x14ac:dyDescent="0.2"/>
    <row r="589" ht="12.75" x14ac:dyDescent="0.2"/>
    <row r="590" ht="12.75" x14ac:dyDescent="0.2"/>
    <row r="591" ht="12.75" x14ac:dyDescent="0.2"/>
    <row r="592" ht="12.75" x14ac:dyDescent="0.2"/>
    <row r="593" ht="12.75" x14ac:dyDescent="0.2"/>
    <row r="594" ht="12.75" x14ac:dyDescent="0.2"/>
    <row r="595" ht="12.75" x14ac:dyDescent="0.2"/>
    <row r="596" ht="12.75" x14ac:dyDescent="0.2"/>
    <row r="597" ht="12.75" x14ac:dyDescent="0.2"/>
    <row r="598" ht="12.75" x14ac:dyDescent="0.2"/>
    <row r="599" ht="12.75" x14ac:dyDescent="0.2"/>
    <row r="600" ht="12.75" x14ac:dyDescent="0.2"/>
    <row r="601" ht="12.75" x14ac:dyDescent="0.2"/>
    <row r="602" ht="12.75" x14ac:dyDescent="0.2"/>
    <row r="603" ht="12.75" x14ac:dyDescent="0.2"/>
    <row r="604" ht="12.75" x14ac:dyDescent="0.2"/>
    <row r="605" ht="12.75" x14ac:dyDescent="0.2"/>
    <row r="606" ht="12.75" x14ac:dyDescent="0.2"/>
    <row r="607" ht="12.75" x14ac:dyDescent="0.2"/>
    <row r="608" ht="12.75" x14ac:dyDescent="0.2"/>
    <row r="609" ht="12.75" x14ac:dyDescent="0.2"/>
    <row r="610" ht="12.75" x14ac:dyDescent="0.2"/>
    <row r="611" ht="12.75" x14ac:dyDescent="0.2"/>
    <row r="612" ht="12.75" x14ac:dyDescent="0.2"/>
    <row r="613" ht="12.75" x14ac:dyDescent="0.2"/>
    <row r="614" ht="12.75" x14ac:dyDescent="0.2"/>
    <row r="615" ht="12.75" x14ac:dyDescent="0.2"/>
    <row r="616" ht="12.75" x14ac:dyDescent="0.2"/>
    <row r="617" ht="12.75" x14ac:dyDescent="0.2"/>
    <row r="618" ht="12.75" x14ac:dyDescent="0.2"/>
    <row r="619" ht="12.75" x14ac:dyDescent="0.2"/>
    <row r="620" ht="12.75" x14ac:dyDescent="0.2"/>
    <row r="621" ht="12.75" x14ac:dyDescent="0.2"/>
    <row r="622" ht="12.75" x14ac:dyDescent="0.2"/>
    <row r="623" ht="12.75" x14ac:dyDescent="0.2"/>
    <row r="624" ht="12.75" x14ac:dyDescent="0.2"/>
    <row r="625" ht="12.75" x14ac:dyDescent="0.2"/>
    <row r="626" ht="12.75" x14ac:dyDescent="0.2"/>
    <row r="627" ht="12.75" x14ac:dyDescent="0.2"/>
    <row r="628" ht="12.75" x14ac:dyDescent="0.2"/>
    <row r="629" ht="12.75" x14ac:dyDescent="0.2"/>
    <row r="630" ht="12.75" x14ac:dyDescent="0.2"/>
    <row r="631" ht="12.75" x14ac:dyDescent="0.2"/>
    <row r="632" ht="12.75" x14ac:dyDescent="0.2"/>
    <row r="633" ht="12.75" x14ac:dyDescent="0.2"/>
    <row r="634" ht="12.75" x14ac:dyDescent="0.2"/>
    <row r="635" ht="12.75" x14ac:dyDescent="0.2"/>
    <row r="636" ht="12.75" x14ac:dyDescent="0.2"/>
    <row r="637" ht="12.75" x14ac:dyDescent="0.2"/>
    <row r="638" ht="12.75" x14ac:dyDescent="0.2"/>
    <row r="639" ht="12.75" x14ac:dyDescent="0.2"/>
    <row r="640" ht="12.75" x14ac:dyDescent="0.2"/>
    <row r="641" ht="12.75" x14ac:dyDescent="0.2"/>
    <row r="642" ht="12.75" x14ac:dyDescent="0.2"/>
    <row r="643" ht="12.75" x14ac:dyDescent="0.2"/>
    <row r="644" ht="12.75" x14ac:dyDescent="0.2"/>
    <row r="645" ht="12.75" x14ac:dyDescent="0.2"/>
    <row r="646" ht="12.75" x14ac:dyDescent="0.2"/>
    <row r="647" ht="12.75" x14ac:dyDescent="0.2"/>
    <row r="648" ht="12.75" x14ac:dyDescent="0.2"/>
    <row r="649" ht="12.75" x14ac:dyDescent="0.2"/>
    <row r="650" ht="12.75" x14ac:dyDescent="0.2"/>
    <row r="651" ht="12.75" x14ac:dyDescent="0.2"/>
    <row r="652" ht="12.75" x14ac:dyDescent="0.2"/>
    <row r="653" ht="12.75" x14ac:dyDescent="0.2"/>
    <row r="654" ht="12.75" x14ac:dyDescent="0.2"/>
    <row r="655" ht="12.75" x14ac:dyDescent="0.2"/>
    <row r="656" ht="12.75" x14ac:dyDescent="0.2"/>
    <row r="657" ht="12.75" x14ac:dyDescent="0.2"/>
    <row r="658" ht="12.75" x14ac:dyDescent="0.2"/>
    <row r="659" ht="12.75" x14ac:dyDescent="0.2"/>
    <row r="660" ht="12.75" x14ac:dyDescent="0.2"/>
    <row r="661" ht="12.75" x14ac:dyDescent="0.2"/>
    <row r="662" ht="12.75" x14ac:dyDescent="0.2"/>
    <row r="663" ht="12.75" x14ac:dyDescent="0.2"/>
    <row r="664" ht="12.75" x14ac:dyDescent="0.2"/>
    <row r="665" ht="12.75" x14ac:dyDescent="0.2"/>
    <row r="666" ht="12.75" x14ac:dyDescent="0.2"/>
    <row r="667" ht="12.75" x14ac:dyDescent="0.2"/>
    <row r="668" ht="12.75" x14ac:dyDescent="0.2"/>
    <row r="669" ht="12.75" x14ac:dyDescent="0.2"/>
    <row r="670" ht="12.75" x14ac:dyDescent="0.2"/>
    <row r="671" ht="12.75" x14ac:dyDescent="0.2"/>
    <row r="672" ht="12.75" x14ac:dyDescent="0.2"/>
    <row r="673" ht="12.75" x14ac:dyDescent="0.2"/>
    <row r="674" ht="12.75" x14ac:dyDescent="0.2"/>
    <row r="675" ht="12.75" x14ac:dyDescent="0.2"/>
    <row r="676" ht="12.75" x14ac:dyDescent="0.2"/>
    <row r="677" ht="12.75" x14ac:dyDescent="0.2"/>
    <row r="678" ht="12.75" x14ac:dyDescent="0.2"/>
    <row r="679" ht="12.75" x14ac:dyDescent="0.2"/>
    <row r="680" ht="12.75" x14ac:dyDescent="0.2"/>
    <row r="681" ht="12.75" x14ac:dyDescent="0.2"/>
    <row r="682" ht="12.75" x14ac:dyDescent="0.2"/>
    <row r="683" ht="12.75" x14ac:dyDescent="0.2"/>
    <row r="684" ht="12.75" x14ac:dyDescent="0.2"/>
    <row r="685" ht="12.75" x14ac:dyDescent="0.2"/>
    <row r="686" ht="12.75" x14ac:dyDescent="0.2"/>
    <row r="687" ht="12.75" x14ac:dyDescent="0.2"/>
    <row r="688" ht="12.75" x14ac:dyDescent="0.2"/>
    <row r="689" ht="12.75" x14ac:dyDescent="0.2"/>
    <row r="690" ht="12.75" x14ac:dyDescent="0.2"/>
    <row r="691" ht="12.75" x14ac:dyDescent="0.2"/>
    <row r="692" ht="12.75" x14ac:dyDescent="0.2"/>
    <row r="693" ht="12.75" x14ac:dyDescent="0.2"/>
    <row r="694" ht="12.75" x14ac:dyDescent="0.2"/>
    <row r="695" ht="12.75" x14ac:dyDescent="0.2"/>
    <row r="696" ht="12.75" x14ac:dyDescent="0.2"/>
    <row r="697" ht="12.75" x14ac:dyDescent="0.2"/>
    <row r="698" ht="12.75" x14ac:dyDescent="0.2"/>
    <row r="699" ht="12.75" x14ac:dyDescent="0.2"/>
    <row r="700" ht="12.75" x14ac:dyDescent="0.2"/>
    <row r="701" ht="12.75" x14ac:dyDescent="0.2"/>
    <row r="702" ht="12.75" x14ac:dyDescent="0.2"/>
    <row r="703" ht="12.75" x14ac:dyDescent="0.2"/>
    <row r="704" ht="12.75" x14ac:dyDescent="0.2"/>
    <row r="705" ht="12.75" x14ac:dyDescent="0.2"/>
    <row r="706" ht="12.75" x14ac:dyDescent="0.2"/>
    <row r="707" ht="12.75" x14ac:dyDescent="0.2"/>
    <row r="708" ht="12.75" x14ac:dyDescent="0.2"/>
    <row r="709" ht="12.75" x14ac:dyDescent="0.2"/>
    <row r="710" ht="12.75" x14ac:dyDescent="0.2"/>
    <row r="711" ht="12.75" x14ac:dyDescent="0.2"/>
    <row r="712" ht="12.75" x14ac:dyDescent="0.2"/>
    <row r="713" ht="12.75" x14ac:dyDescent="0.2"/>
    <row r="714" ht="12.75" x14ac:dyDescent="0.2"/>
    <row r="715" ht="12.75" x14ac:dyDescent="0.2"/>
    <row r="716" ht="12.75" x14ac:dyDescent="0.2"/>
    <row r="717" ht="12.75" x14ac:dyDescent="0.2"/>
    <row r="718" ht="12.75" x14ac:dyDescent="0.2"/>
    <row r="719" ht="12.75" x14ac:dyDescent="0.2"/>
    <row r="720" ht="12.75" x14ac:dyDescent="0.2"/>
    <row r="721" ht="12.75" x14ac:dyDescent="0.2"/>
    <row r="722" ht="12.75" x14ac:dyDescent="0.2"/>
    <row r="723" ht="12.75" x14ac:dyDescent="0.2"/>
    <row r="724" ht="12.75" x14ac:dyDescent="0.2"/>
    <row r="725" ht="12.75" x14ac:dyDescent="0.2"/>
    <row r="726" ht="12.75" x14ac:dyDescent="0.2"/>
    <row r="727" ht="12.75" x14ac:dyDescent="0.2"/>
    <row r="728" ht="12.75" x14ac:dyDescent="0.2"/>
    <row r="729" ht="12.75" x14ac:dyDescent="0.2"/>
    <row r="730" ht="12.75" x14ac:dyDescent="0.2"/>
    <row r="731" ht="12.75" x14ac:dyDescent="0.2"/>
    <row r="732" ht="12.75" x14ac:dyDescent="0.2"/>
    <row r="733" ht="12.75" x14ac:dyDescent="0.2"/>
    <row r="734" ht="12.75" x14ac:dyDescent="0.2"/>
    <row r="735" ht="12.75" x14ac:dyDescent="0.2"/>
    <row r="736" ht="12.75" x14ac:dyDescent="0.2"/>
    <row r="737" ht="12.75" x14ac:dyDescent="0.2"/>
    <row r="738" ht="12.75" x14ac:dyDescent="0.2"/>
    <row r="739" ht="12.75" x14ac:dyDescent="0.2"/>
    <row r="740" ht="12.75" x14ac:dyDescent="0.2"/>
    <row r="741" ht="12.75" x14ac:dyDescent="0.2"/>
    <row r="742" ht="12.75" x14ac:dyDescent="0.2"/>
    <row r="743" ht="12.75" x14ac:dyDescent="0.2"/>
    <row r="744" ht="12.75" x14ac:dyDescent="0.2"/>
    <row r="745" ht="12.75" x14ac:dyDescent="0.2"/>
    <row r="746" ht="12.75" x14ac:dyDescent="0.2"/>
    <row r="747" ht="12.75" x14ac:dyDescent="0.2"/>
    <row r="748" ht="12.75" x14ac:dyDescent="0.2"/>
    <row r="749" ht="12.75" x14ac:dyDescent="0.2"/>
    <row r="750" ht="12.75" x14ac:dyDescent="0.2"/>
    <row r="751" ht="12.75" x14ac:dyDescent="0.2"/>
    <row r="752" ht="12.75" x14ac:dyDescent="0.2"/>
    <row r="753" ht="12.75" x14ac:dyDescent="0.2"/>
    <row r="754" ht="12.75" x14ac:dyDescent="0.2"/>
    <row r="755" ht="12.75" x14ac:dyDescent="0.2"/>
    <row r="756" ht="12.75" x14ac:dyDescent="0.2"/>
    <row r="757" ht="12.75" x14ac:dyDescent="0.2"/>
    <row r="758" ht="12.75" x14ac:dyDescent="0.2"/>
    <row r="759" ht="12.75" x14ac:dyDescent="0.2"/>
    <row r="760" ht="12.75" x14ac:dyDescent="0.2"/>
    <row r="761" ht="12.75" x14ac:dyDescent="0.2"/>
    <row r="762" ht="12.75" x14ac:dyDescent="0.2"/>
    <row r="763" ht="12.75" x14ac:dyDescent="0.2"/>
    <row r="764" ht="12.75" x14ac:dyDescent="0.2"/>
    <row r="765" ht="12.75" x14ac:dyDescent="0.2"/>
    <row r="766" ht="12.75" x14ac:dyDescent="0.2"/>
    <row r="767" ht="12.75" x14ac:dyDescent="0.2"/>
    <row r="768" ht="12.75" x14ac:dyDescent="0.2"/>
    <row r="769" ht="12.75" x14ac:dyDescent="0.2"/>
    <row r="770" ht="12.75" x14ac:dyDescent="0.2"/>
    <row r="771" ht="12.75" x14ac:dyDescent="0.2"/>
    <row r="772" ht="12.75" x14ac:dyDescent="0.2"/>
    <row r="773" ht="12.75" x14ac:dyDescent="0.2"/>
    <row r="774" ht="12.75" x14ac:dyDescent="0.2"/>
    <row r="775" ht="12.75" x14ac:dyDescent="0.2"/>
    <row r="776" ht="12.75" x14ac:dyDescent="0.2"/>
    <row r="777" ht="12.75" x14ac:dyDescent="0.2"/>
    <row r="778" ht="12.75" x14ac:dyDescent="0.2"/>
    <row r="779" ht="12.75" x14ac:dyDescent="0.2"/>
    <row r="780" ht="12.75" x14ac:dyDescent="0.2"/>
    <row r="781" ht="12.75" x14ac:dyDescent="0.2"/>
    <row r="782" ht="12.75" x14ac:dyDescent="0.2"/>
    <row r="783" ht="12.75" x14ac:dyDescent="0.2"/>
    <row r="784" ht="12.75" x14ac:dyDescent="0.2"/>
    <row r="785" ht="12.75" x14ac:dyDescent="0.2"/>
    <row r="786" ht="12.75" x14ac:dyDescent="0.2"/>
    <row r="787" ht="12.75" x14ac:dyDescent="0.2"/>
    <row r="788" ht="12.75" x14ac:dyDescent="0.2"/>
    <row r="789" ht="12.75" x14ac:dyDescent="0.2"/>
    <row r="790" ht="12.75" x14ac:dyDescent="0.2"/>
    <row r="791" ht="12.75" x14ac:dyDescent="0.2"/>
    <row r="792" ht="12.75" x14ac:dyDescent="0.2"/>
    <row r="793" ht="12.75" x14ac:dyDescent="0.2"/>
    <row r="794" ht="12.75" x14ac:dyDescent="0.2"/>
    <row r="795" ht="12.75" x14ac:dyDescent="0.2"/>
    <row r="796" ht="12.75" x14ac:dyDescent="0.2"/>
    <row r="797" ht="12.75" x14ac:dyDescent="0.2"/>
    <row r="798" ht="12.75" x14ac:dyDescent="0.2"/>
    <row r="799" ht="12.75" x14ac:dyDescent="0.2"/>
    <row r="800" ht="12.75" x14ac:dyDescent="0.2"/>
    <row r="801" ht="12.75" x14ac:dyDescent="0.2"/>
    <row r="802" ht="12.75" x14ac:dyDescent="0.2"/>
    <row r="803" ht="12.75" x14ac:dyDescent="0.2"/>
    <row r="804" ht="12.75" x14ac:dyDescent="0.2"/>
    <row r="805" ht="12.75" x14ac:dyDescent="0.2"/>
    <row r="806" ht="12.75" x14ac:dyDescent="0.2"/>
    <row r="807" ht="12.75" x14ac:dyDescent="0.2"/>
    <row r="808" ht="12.75" x14ac:dyDescent="0.2"/>
    <row r="809" ht="12.75" x14ac:dyDescent="0.2"/>
    <row r="810" ht="12.75" x14ac:dyDescent="0.2"/>
    <row r="811" ht="12.75" x14ac:dyDescent="0.2"/>
    <row r="812" ht="12.75" x14ac:dyDescent="0.2"/>
    <row r="813" ht="12.75" x14ac:dyDescent="0.2"/>
    <row r="814" ht="12.75" x14ac:dyDescent="0.2"/>
    <row r="815" ht="12.75" x14ac:dyDescent="0.2"/>
    <row r="816" ht="12.75" x14ac:dyDescent="0.2"/>
    <row r="817" ht="12.75" x14ac:dyDescent="0.2"/>
    <row r="818" ht="12.75" x14ac:dyDescent="0.2"/>
    <row r="819" ht="12.75" x14ac:dyDescent="0.2"/>
    <row r="820" ht="12.75" x14ac:dyDescent="0.2"/>
    <row r="821" ht="12.75" x14ac:dyDescent="0.2"/>
    <row r="822" ht="12.75" x14ac:dyDescent="0.2"/>
    <row r="823" ht="12.75" x14ac:dyDescent="0.2"/>
    <row r="824" ht="12.75" x14ac:dyDescent="0.2"/>
    <row r="825" ht="12.75" x14ac:dyDescent="0.2"/>
    <row r="826" ht="12.75" x14ac:dyDescent="0.2"/>
    <row r="827" ht="12.75" x14ac:dyDescent="0.2"/>
    <row r="828" ht="12.75" x14ac:dyDescent="0.2"/>
    <row r="829" ht="12.75" x14ac:dyDescent="0.2"/>
    <row r="830" ht="12.75" x14ac:dyDescent="0.2"/>
    <row r="831" ht="12.75" x14ac:dyDescent="0.2"/>
    <row r="832" ht="12.75" x14ac:dyDescent="0.2"/>
    <row r="833" ht="12.75" x14ac:dyDescent="0.2"/>
    <row r="834" ht="12.75" x14ac:dyDescent="0.2"/>
    <row r="835" ht="12.75" x14ac:dyDescent="0.2"/>
    <row r="836" ht="12.75" x14ac:dyDescent="0.2"/>
    <row r="837" ht="12.75" x14ac:dyDescent="0.2"/>
    <row r="838" ht="12.75" x14ac:dyDescent="0.2"/>
    <row r="839" ht="12.75" x14ac:dyDescent="0.2"/>
    <row r="840" ht="12.75" x14ac:dyDescent="0.2"/>
    <row r="841" ht="12.75" x14ac:dyDescent="0.2"/>
    <row r="842" ht="12.75" x14ac:dyDescent="0.2"/>
    <row r="843" ht="12.75" x14ac:dyDescent="0.2"/>
    <row r="844" ht="12.75" x14ac:dyDescent="0.2"/>
    <row r="845" ht="12.75" x14ac:dyDescent="0.2"/>
    <row r="846" ht="12.75" x14ac:dyDescent="0.2"/>
    <row r="847" ht="12.75" x14ac:dyDescent="0.2"/>
    <row r="848" ht="12.75" x14ac:dyDescent="0.2"/>
    <row r="849" ht="12.75" x14ac:dyDescent="0.2"/>
    <row r="850" ht="12.75" x14ac:dyDescent="0.2"/>
    <row r="851" ht="12.75" x14ac:dyDescent="0.2"/>
    <row r="852" ht="12.75" x14ac:dyDescent="0.2"/>
    <row r="853" ht="12.75" x14ac:dyDescent="0.2"/>
    <row r="854" ht="12.75" x14ac:dyDescent="0.2"/>
    <row r="855" ht="12.75" x14ac:dyDescent="0.2"/>
    <row r="856" ht="12.75" x14ac:dyDescent="0.2"/>
    <row r="857" ht="12.75" x14ac:dyDescent="0.2"/>
    <row r="858" ht="12.75" x14ac:dyDescent="0.2"/>
    <row r="859" ht="12.75" x14ac:dyDescent="0.2"/>
    <row r="860" ht="12.75" x14ac:dyDescent="0.2"/>
    <row r="861" ht="12.75" x14ac:dyDescent="0.2"/>
    <row r="862" ht="12.75" x14ac:dyDescent="0.2"/>
    <row r="863" ht="12.75" x14ac:dyDescent="0.2"/>
    <row r="864" ht="12.75" x14ac:dyDescent="0.2"/>
    <row r="865" ht="12.75" x14ac:dyDescent="0.2"/>
    <row r="866" ht="12.75" x14ac:dyDescent="0.2"/>
    <row r="867" ht="12.75" x14ac:dyDescent="0.2"/>
    <row r="868" ht="12.75" x14ac:dyDescent="0.2"/>
    <row r="869" ht="12.75" x14ac:dyDescent="0.2"/>
    <row r="870" ht="12.75" x14ac:dyDescent="0.2"/>
    <row r="871" ht="12.75" x14ac:dyDescent="0.2"/>
    <row r="872" ht="12.75" x14ac:dyDescent="0.2"/>
    <row r="873" ht="12.75" x14ac:dyDescent="0.2"/>
    <row r="874" ht="12.75" x14ac:dyDescent="0.2"/>
    <row r="875" ht="12.75" x14ac:dyDescent="0.2"/>
    <row r="876" ht="12.75" x14ac:dyDescent="0.2"/>
    <row r="877" ht="12.75" x14ac:dyDescent="0.2"/>
    <row r="878" ht="12.75" x14ac:dyDescent="0.2"/>
    <row r="879" ht="12.75" x14ac:dyDescent="0.2"/>
    <row r="880" ht="12.75" x14ac:dyDescent="0.2"/>
    <row r="881" ht="12.75" x14ac:dyDescent="0.2"/>
    <row r="882" ht="12.75" x14ac:dyDescent="0.2"/>
    <row r="883" ht="12.75" x14ac:dyDescent="0.2"/>
    <row r="884" ht="12.75" x14ac:dyDescent="0.2"/>
    <row r="885" ht="12.75" x14ac:dyDescent="0.2"/>
    <row r="886" ht="12.75" x14ac:dyDescent="0.2"/>
    <row r="887" ht="12.75" x14ac:dyDescent="0.2"/>
    <row r="888" ht="12.75" x14ac:dyDescent="0.2"/>
    <row r="889" ht="12.75" x14ac:dyDescent="0.2"/>
    <row r="890" ht="12.75" x14ac:dyDescent="0.2"/>
    <row r="891" ht="12.75" x14ac:dyDescent="0.2"/>
    <row r="892" ht="12.75" x14ac:dyDescent="0.2"/>
    <row r="893" ht="12.75" x14ac:dyDescent="0.2"/>
    <row r="894" ht="12.75" x14ac:dyDescent="0.2"/>
    <row r="895" ht="12.75" x14ac:dyDescent="0.2"/>
    <row r="896" ht="12.75" x14ac:dyDescent="0.2"/>
    <row r="897" ht="12.75" x14ac:dyDescent="0.2"/>
    <row r="898" ht="12.75" x14ac:dyDescent="0.2"/>
    <row r="899" ht="12.75" x14ac:dyDescent="0.2"/>
    <row r="900" ht="12.75" x14ac:dyDescent="0.2"/>
    <row r="901" ht="12.75" x14ac:dyDescent="0.2"/>
    <row r="902" ht="12.75" x14ac:dyDescent="0.2"/>
    <row r="903" ht="12.75" x14ac:dyDescent="0.2"/>
    <row r="904" ht="12.75" x14ac:dyDescent="0.2"/>
    <row r="905" ht="12.75" x14ac:dyDescent="0.2"/>
    <row r="906" ht="12.75" x14ac:dyDescent="0.2"/>
    <row r="907" ht="12.75" x14ac:dyDescent="0.2"/>
    <row r="908" ht="12.75" x14ac:dyDescent="0.2"/>
    <row r="909" ht="12.75" x14ac:dyDescent="0.2"/>
    <row r="910" ht="12.75" x14ac:dyDescent="0.2"/>
    <row r="911" ht="12.75" x14ac:dyDescent="0.2"/>
    <row r="912" ht="12.75" x14ac:dyDescent="0.2"/>
    <row r="913" ht="12.75" x14ac:dyDescent="0.2"/>
    <row r="914" ht="12.75" x14ac:dyDescent="0.2"/>
    <row r="915" ht="12.75" x14ac:dyDescent="0.2"/>
    <row r="916" ht="12.75" x14ac:dyDescent="0.2"/>
    <row r="917" ht="12.75" x14ac:dyDescent="0.2"/>
    <row r="918" ht="12.75" x14ac:dyDescent="0.2"/>
    <row r="919" ht="12.75" x14ac:dyDescent="0.2"/>
    <row r="920" ht="12.75" x14ac:dyDescent="0.2"/>
    <row r="921" ht="12.75" x14ac:dyDescent="0.2"/>
    <row r="922" ht="12.75" x14ac:dyDescent="0.2"/>
    <row r="923" ht="12.75" x14ac:dyDescent="0.2"/>
    <row r="924" ht="12.75" x14ac:dyDescent="0.2"/>
    <row r="925" ht="12.75" x14ac:dyDescent="0.2"/>
    <row r="926" ht="12.75" x14ac:dyDescent="0.2"/>
    <row r="927" ht="12.75" x14ac:dyDescent="0.2"/>
    <row r="928" ht="12.75" x14ac:dyDescent="0.2"/>
    <row r="929" ht="12.75" x14ac:dyDescent="0.2"/>
    <row r="930" ht="12.75" x14ac:dyDescent="0.2"/>
    <row r="931" ht="12.75" x14ac:dyDescent="0.2"/>
    <row r="932" ht="12.75" x14ac:dyDescent="0.2"/>
    <row r="933" ht="12.75" x14ac:dyDescent="0.2"/>
    <row r="934" ht="12.75" x14ac:dyDescent="0.2"/>
    <row r="935" ht="12.75" x14ac:dyDescent="0.2"/>
    <row r="936" ht="12.75" x14ac:dyDescent="0.2"/>
    <row r="937" ht="12.75" x14ac:dyDescent="0.2"/>
    <row r="938" ht="12.75" x14ac:dyDescent="0.2"/>
    <row r="939" ht="12.75" x14ac:dyDescent="0.2"/>
    <row r="940" ht="12.75" x14ac:dyDescent="0.2"/>
    <row r="941" ht="12.75" x14ac:dyDescent="0.2"/>
    <row r="942" ht="12.75" x14ac:dyDescent="0.2"/>
    <row r="943" ht="12.75" x14ac:dyDescent="0.2"/>
    <row r="944" ht="12.75" x14ac:dyDescent="0.2"/>
    <row r="945" ht="12.75" x14ac:dyDescent="0.2"/>
    <row r="946" ht="12.75" x14ac:dyDescent="0.2"/>
    <row r="947" ht="12.75" x14ac:dyDescent="0.2"/>
    <row r="948" ht="12.75" x14ac:dyDescent="0.2"/>
    <row r="949" ht="12.75" x14ac:dyDescent="0.2"/>
    <row r="950" ht="12.75" x14ac:dyDescent="0.2"/>
    <row r="951" ht="12.75" x14ac:dyDescent="0.2"/>
    <row r="952" ht="12.75" x14ac:dyDescent="0.2"/>
    <row r="953" ht="12.75" x14ac:dyDescent="0.2"/>
    <row r="954" ht="12.75" x14ac:dyDescent="0.2"/>
    <row r="955" ht="12.75" x14ac:dyDescent="0.2"/>
    <row r="956" ht="12.75" x14ac:dyDescent="0.2"/>
    <row r="957" ht="12.75" x14ac:dyDescent="0.2"/>
    <row r="958" ht="12.75" x14ac:dyDescent="0.2"/>
    <row r="959" ht="12.75" x14ac:dyDescent="0.2"/>
    <row r="960" ht="12.75" x14ac:dyDescent="0.2"/>
    <row r="961" ht="12.75" x14ac:dyDescent="0.2"/>
    <row r="962" ht="12.75" x14ac:dyDescent="0.2"/>
    <row r="963" ht="12.75" x14ac:dyDescent="0.2"/>
    <row r="964" ht="12.75" x14ac:dyDescent="0.2"/>
    <row r="965" ht="12.75" x14ac:dyDescent="0.2"/>
    <row r="966" ht="12.75" x14ac:dyDescent="0.2"/>
    <row r="967" ht="12.75" x14ac:dyDescent="0.2"/>
    <row r="968" ht="12.75" x14ac:dyDescent="0.2"/>
    <row r="969" ht="12.75" x14ac:dyDescent="0.2"/>
    <row r="970" ht="12.75" x14ac:dyDescent="0.2"/>
    <row r="971" ht="12.75" x14ac:dyDescent="0.2"/>
    <row r="972" ht="12.75" x14ac:dyDescent="0.2"/>
    <row r="973" ht="12.75" x14ac:dyDescent="0.2"/>
    <row r="974" ht="12.75" x14ac:dyDescent="0.2"/>
    <row r="975" ht="12.75" x14ac:dyDescent="0.2"/>
    <row r="976" ht="12.75" x14ac:dyDescent="0.2"/>
    <row r="977" ht="12.75" x14ac:dyDescent="0.2"/>
    <row r="978" ht="12.75" x14ac:dyDescent="0.2"/>
    <row r="979" ht="12.75" x14ac:dyDescent="0.2"/>
    <row r="980" ht="12.75" x14ac:dyDescent="0.2"/>
    <row r="981" ht="12.75" x14ac:dyDescent="0.2"/>
    <row r="982" ht="12.75" x14ac:dyDescent="0.2"/>
    <row r="983" ht="12.75" x14ac:dyDescent="0.2"/>
    <row r="984" ht="12.75" x14ac:dyDescent="0.2"/>
    <row r="985" ht="12.75" x14ac:dyDescent="0.2"/>
    <row r="986" ht="12.75" x14ac:dyDescent="0.2"/>
    <row r="987" ht="12.75" x14ac:dyDescent="0.2"/>
    <row r="988" ht="12.75" x14ac:dyDescent="0.2"/>
    <row r="989" ht="12.75" x14ac:dyDescent="0.2"/>
    <row r="990" ht="12.75" x14ac:dyDescent="0.2"/>
    <row r="991" ht="12.75" x14ac:dyDescent="0.2"/>
    <row r="992" ht="12.75" x14ac:dyDescent="0.2"/>
    <row r="993" ht="12.75" x14ac:dyDescent="0.2"/>
    <row r="994" ht="12.75" x14ac:dyDescent="0.2"/>
    <row r="995" ht="12.75" x14ac:dyDescent="0.2"/>
    <row r="996" ht="12.75" x14ac:dyDescent="0.2"/>
    <row r="997" ht="12.75" x14ac:dyDescent="0.2"/>
    <row r="998" ht="12.75" x14ac:dyDescent="0.2"/>
    <row r="999" ht="12.75" x14ac:dyDescent="0.2"/>
    <row r="1000" ht="12.75" x14ac:dyDescent="0.2"/>
  </sheetData>
  <mergeCells count="145">
    <mergeCell ref="A124:E124"/>
    <mergeCell ref="A105:F105"/>
    <mergeCell ref="B106:E106"/>
    <mergeCell ref="B107:E107"/>
    <mergeCell ref="B108:E108"/>
    <mergeCell ref="B109:E109"/>
    <mergeCell ref="B110:E110"/>
    <mergeCell ref="A111:E111"/>
    <mergeCell ref="A53:C53"/>
    <mergeCell ref="D53:E53"/>
    <mergeCell ref="A54:F54"/>
    <mergeCell ref="B56:E56"/>
    <mergeCell ref="B57:E57"/>
    <mergeCell ref="A61:E61"/>
    <mergeCell ref="A62:F62"/>
    <mergeCell ref="B76:E76"/>
    <mergeCell ref="B77:E77"/>
    <mergeCell ref="B39:E39"/>
    <mergeCell ref="B40:E40"/>
    <mergeCell ref="B41:E41"/>
    <mergeCell ref="A42:E42"/>
    <mergeCell ref="B44:C44"/>
    <mergeCell ref="D44:E44"/>
    <mergeCell ref="B51:C51"/>
    <mergeCell ref="D51:E51"/>
    <mergeCell ref="B52:C52"/>
    <mergeCell ref="D52:E52"/>
    <mergeCell ref="A18:E18"/>
    <mergeCell ref="A19:F19"/>
    <mergeCell ref="B20:E20"/>
    <mergeCell ref="B21:E21"/>
    <mergeCell ref="B33:E33"/>
    <mergeCell ref="B34:E34"/>
    <mergeCell ref="B35:E35"/>
    <mergeCell ref="A36:E36"/>
    <mergeCell ref="A38:F38"/>
    <mergeCell ref="B11:E11"/>
    <mergeCell ref="B12:E12"/>
    <mergeCell ref="B13:E13"/>
    <mergeCell ref="A14:F14"/>
    <mergeCell ref="A15:F15"/>
    <mergeCell ref="A16:B16"/>
    <mergeCell ref="C16:E16"/>
    <mergeCell ref="A17:B17"/>
    <mergeCell ref="C17:E17"/>
    <mergeCell ref="A1:F1"/>
    <mergeCell ref="A3:F3"/>
    <mergeCell ref="A4:F4"/>
    <mergeCell ref="A5:F5"/>
    <mergeCell ref="A6:E6"/>
    <mergeCell ref="A7:E7"/>
    <mergeCell ref="A8:F8"/>
    <mergeCell ref="A9:F9"/>
    <mergeCell ref="B10:E10"/>
    <mergeCell ref="B28:E28"/>
    <mergeCell ref="B29:E29"/>
    <mergeCell ref="B30:E30"/>
    <mergeCell ref="B31:E31"/>
    <mergeCell ref="B32:E32"/>
    <mergeCell ref="B22:E22"/>
    <mergeCell ref="B23:E23"/>
    <mergeCell ref="B24:E24"/>
    <mergeCell ref="A25:F26"/>
    <mergeCell ref="A27:F27"/>
    <mergeCell ref="B48:C48"/>
    <mergeCell ref="D48:E48"/>
    <mergeCell ref="B49:C49"/>
    <mergeCell ref="D49:E49"/>
    <mergeCell ref="B50:C50"/>
    <mergeCell ref="D50:E50"/>
    <mergeCell ref="B45:C45"/>
    <mergeCell ref="D45:E45"/>
    <mergeCell ref="B46:C46"/>
    <mergeCell ref="D46:E46"/>
    <mergeCell ref="B47:C47"/>
    <mergeCell ref="D47:E47"/>
    <mergeCell ref="A65:F65"/>
    <mergeCell ref="B66:E66"/>
    <mergeCell ref="B67:E67"/>
    <mergeCell ref="B68:E68"/>
    <mergeCell ref="B69:E69"/>
    <mergeCell ref="G57:I57"/>
    <mergeCell ref="B58:E58"/>
    <mergeCell ref="G58:I58"/>
    <mergeCell ref="B59:E59"/>
    <mergeCell ref="B60:E60"/>
    <mergeCell ref="G60:I60"/>
    <mergeCell ref="A94:F94"/>
    <mergeCell ref="B95:E95"/>
    <mergeCell ref="B96:E96"/>
    <mergeCell ref="A97:E97"/>
    <mergeCell ref="A98:F98"/>
    <mergeCell ref="A70:E70"/>
    <mergeCell ref="A72:F72"/>
    <mergeCell ref="B73:E73"/>
    <mergeCell ref="B74:E74"/>
    <mergeCell ref="B75:E75"/>
    <mergeCell ref="B78:E78"/>
    <mergeCell ref="B79:E79"/>
    <mergeCell ref="A80:E80"/>
    <mergeCell ref="A82:F82"/>
    <mergeCell ref="A83:F83"/>
    <mergeCell ref="A84:F84"/>
    <mergeCell ref="B85:E85"/>
    <mergeCell ref="B86:E86"/>
    <mergeCell ref="B87:E87"/>
    <mergeCell ref="B88:E88"/>
    <mergeCell ref="B89:E89"/>
    <mergeCell ref="B90:E90"/>
    <mergeCell ref="B91:E91"/>
    <mergeCell ref="A92:E92"/>
    <mergeCell ref="A113:F113"/>
    <mergeCell ref="B114:C114"/>
    <mergeCell ref="D114:E114"/>
    <mergeCell ref="B115:C115"/>
    <mergeCell ref="D115:E115"/>
    <mergeCell ref="A99:F99"/>
    <mergeCell ref="B100:E100"/>
    <mergeCell ref="B101:E101"/>
    <mergeCell ref="B102:E102"/>
    <mergeCell ref="A103:E103"/>
    <mergeCell ref="B119:C119"/>
    <mergeCell ref="D119:E119"/>
    <mergeCell ref="B120:C120"/>
    <mergeCell ref="D120:E120"/>
    <mergeCell ref="A121:C121"/>
    <mergeCell ref="D121:E121"/>
    <mergeCell ref="B116:C116"/>
    <mergeCell ref="D116:E116"/>
    <mergeCell ref="B117:C117"/>
    <mergeCell ref="D117:E117"/>
    <mergeCell ref="B118:C118"/>
    <mergeCell ref="D118:E118"/>
    <mergeCell ref="A135:E135"/>
    <mergeCell ref="A136:E136"/>
    <mergeCell ref="B130:E130"/>
    <mergeCell ref="B131:E131"/>
    <mergeCell ref="A132:E132"/>
    <mergeCell ref="B133:E133"/>
    <mergeCell ref="A134:E134"/>
    <mergeCell ref="A125:F125"/>
    <mergeCell ref="A126:E126"/>
    <mergeCell ref="B127:E127"/>
    <mergeCell ref="B128:E128"/>
    <mergeCell ref="B129:E129"/>
  </mergeCells>
  <pageMargins left="0.511811024" right="0.511811024" top="0.78740157499999996" bottom="0.78740157499999996" header="0" footer="0"/>
  <pageSetup paperSize="9" fitToHeight="0" orientation="portrait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D1000"/>
  <sheetViews>
    <sheetView workbookViewId="0">
      <selection activeCell="G19" sqref="G19"/>
    </sheetView>
  </sheetViews>
  <sheetFormatPr defaultRowHeight="15" customHeight="1" x14ac:dyDescent="0.2"/>
  <cols>
    <col min="1" max="1" width="4" style="186" bestFit="1" customWidth="1"/>
    <col min="2" max="2" width="38.83203125" style="194" customWidth="1"/>
    <col min="3" max="3" width="12.83203125" style="186" customWidth="1"/>
    <col min="4" max="4" width="10.1640625" style="186" customWidth="1"/>
    <col min="5" max="5" width="16.5" style="186" customWidth="1"/>
    <col min="6" max="6" width="25.5" style="188" customWidth="1"/>
    <col min="7" max="9" width="26.83203125" style="186" customWidth="1"/>
    <col min="10" max="1017" width="11.6640625" style="186" customWidth="1"/>
    <col min="1018" max="1022" width="11.6640625" style="187" customWidth="1"/>
    <col min="1023" max="16384" width="9.33203125" style="187"/>
  </cols>
  <sheetData>
    <row r="1" spans="1:6" ht="14.25" x14ac:dyDescent="0.2">
      <c r="A1" s="329" t="s">
        <v>136</v>
      </c>
      <c r="B1" s="329"/>
      <c r="C1" s="329"/>
      <c r="D1" s="329"/>
      <c r="E1" s="329"/>
      <c r="F1" s="329"/>
    </row>
    <row r="2" spans="1:6" ht="14.25" x14ac:dyDescent="0.2">
      <c r="A2" s="231" t="s">
        <v>206</v>
      </c>
      <c r="B2" s="230"/>
      <c r="C2" s="230"/>
      <c r="D2" s="230"/>
      <c r="E2" s="232"/>
      <c r="F2" s="233"/>
    </row>
    <row r="3" spans="1:6" ht="16.5" customHeight="1" x14ac:dyDescent="0.2">
      <c r="A3" s="330"/>
      <c r="B3" s="330"/>
      <c r="C3" s="330"/>
      <c r="D3" s="330"/>
      <c r="E3" s="330"/>
      <c r="F3" s="330"/>
    </row>
    <row r="4" spans="1:6" ht="12.75" x14ac:dyDescent="0.2">
      <c r="A4" s="331" t="s">
        <v>207</v>
      </c>
      <c r="B4" s="331"/>
      <c r="C4" s="331"/>
      <c r="D4" s="331"/>
      <c r="E4" s="331"/>
      <c r="F4" s="331"/>
    </row>
    <row r="5" spans="1:6" ht="12.75" x14ac:dyDescent="0.2">
      <c r="A5" s="318"/>
      <c r="B5" s="318"/>
      <c r="C5" s="318"/>
      <c r="D5" s="318"/>
      <c r="E5" s="318"/>
      <c r="F5" s="318"/>
    </row>
    <row r="6" spans="1:6" ht="12.75" x14ac:dyDescent="0.2">
      <c r="A6" s="316" t="s">
        <v>208</v>
      </c>
      <c r="B6" s="316"/>
      <c r="C6" s="316"/>
      <c r="D6" s="316"/>
      <c r="E6" s="316"/>
      <c r="F6" s="189"/>
    </row>
    <row r="7" spans="1:6" ht="12.75" x14ac:dyDescent="0.2">
      <c r="A7" s="316" t="s">
        <v>209</v>
      </c>
      <c r="B7" s="316"/>
      <c r="C7" s="316"/>
      <c r="D7" s="316"/>
      <c r="E7" s="316"/>
      <c r="F7" s="189"/>
    </row>
    <row r="8" spans="1:6" ht="12.75" x14ac:dyDescent="0.2">
      <c r="A8" s="318"/>
      <c r="B8" s="318"/>
      <c r="C8" s="318"/>
      <c r="D8" s="318"/>
      <c r="E8" s="318"/>
      <c r="F8" s="318"/>
    </row>
    <row r="9" spans="1:6" ht="12.75" x14ac:dyDescent="0.2">
      <c r="A9" s="309" t="s">
        <v>210</v>
      </c>
      <c r="B9" s="309"/>
      <c r="C9" s="309"/>
      <c r="D9" s="309"/>
      <c r="E9" s="309"/>
      <c r="F9" s="309"/>
    </row>
    <row r="10" spans="1:6" ht="12.75" x14ac:dyDescent="0.2">
      <c r="A10" s="190" t="s">
        <v>137</v>
      </c>
      <c r="B10" s="332" t="s">
        <v>211</v>
      </c>
      <c r="C10" s="332"/>
      <c r="D10" s="332"/>
      <c r="E10" s="332"/>
      <c r="F10" s="191"/>
    </row>
    <row r="11" spans="1:6" ht="12.75" x14ac:dyDescent="0.2">
      <c r="A11" s="190" t="s">
        <v>138</v>
      </c>
      <c r="B11" s="332" t="s">
        <v>212</v>
      </c>
      <c r="C11" s="332"/>
      <c r="D11" s="332"/>
      <c r="E11" s="332"/>
      <c r="F11" s="189"/>
    </row>
    <row r="12" spans="1:6" ht="12.75" x14ac:dyDescent="0.2">
      <c r="A12" s="190" t="s">
        <v>139</v>
      </c>
      <c r="B12" s="332" t="s">
        <v>213</v>
      </c>
      <c r="C12" s="332"/>
      <c r="D12" s="332"/>
      <c r="E12" s="332"/>
      <c r="F12" s="189"/>
    </row>
    <row r="13" spans="1:6" ht="12.75" x14ac:dyDescent="0.2">
      <c r="A13" s="190" t="s">
        <v>140</v>
      </c>
      <c r="B13" s="332" t="s">
        <v>214</v>
      </c>
      <c r="C13" s="332"/>
      <c r="D13" s="332"/>
      <c r="E13" s="332"/>
      <c r="F13" s="189"/>
    </row>
    <row r="14" spans="1:6" ht="12.75" x14ac:dyDescent="0.2">
      <c r="A14" s="318"/>
      <c r="B14" s="318"/>
      <c r="C14" s="318"/>
      <c r="D14" s="318"/>
      <c r="E14" s="318"/>
      <c r="F14" s="318"/>
    </row>
    <row r="15" spans="1:6" ht="12.75" x14ac:dyDescent="0.2">
      <c r="A15" s="309" t="s">
        <v>215</v>
      </c>
      <c r="B15" s="309"/>
      <c r="C15" s="309"/>
      <c r="D15" s="309"/>
      <c r="E15" s="309"/>
      <c r="F15" s="309"/>
    </row>
    <row r="16" spans="1:6" ht="12.75" x14ac:dyDescent="0.2">
      <c r="A16" s="316" t="s">
        <v>216</v>
      </c>
      <c r="B16" s="316"/>
      <c r="C16" s="333" t="s">
        <v>217</v>
      </c>
      <c r="D16" s="333"/>
      <c r="E16" s="333"/>
      <c r="F16" s="192" t="s">
        <v>218</v>
      </c>
    </row>
    <row r="17" spans="1:9" ht="58.5" customHeight="1" x14ac:dyDescent="0.2">
      <c r="A17" s="326" t="s">
        <v>219</v>
      </c>
      <c r="B17" s="326"/>
      <c r="C17" s="333" t="s">
        <v>220</v>
      </c>
      <c r="D17" s="333"/>
      <c r="E17" s="333"/>
      <c r="F17" s="229" t="s">
        <v>317</v>
      </c>
    </row>
    <row r="18" spans="1:9" ht="12.75" x14ac:dyDescent="0.2">
      <c r="A18" s="316" t="s">
        <v>221</v>
      </c>
      <c r="B18" s="316"/>
      <c r="C18" s="316"/>
      <c r="D18" s="316"/>
      <c r="E18" s="316"/>
      <c r="F18" s="192">
        <v>2</v>
      </c>
    </row>
    <row r="19" spans="1:9" ht="12.75" x14ac:dyDescent="0.2">
      <c r="A19" s="319" t="s">
        <v>222</v>
      </c>
      <c r="B19" s="319"/>
      <c r="C19" s="319"/>
      <c r="D19" s="319"/>
      <c r="E19" s="319"/>
      <c r="F19" s="319"/>
    </row>
    <row r="20" spans="1:9" ht="12.75" x14ac:dyDescent="0.2">
      <c r="A20" s="189">
        <v>1</v>
      </c>
      <c r="B20" s="306" t="s">
        <v>223</v>
      </c>
      <c r="C20" s="306"/>
      <c r="D20" s="306"/>
      <c r="E20" s="306"/>
      <c r="F20" s="192"/>
    </row>
    <row r="21" spans="1:9" ht="12.75" x14ac:dyDescent="0.2">
      <c r="A21" s="189">
        <v>2</v>
      </c>
      <c r="B21" s="306" t="s">
        <v>224</v>
      </c>
      <c r="C21" s="306"/>
      <c r="D21" s="306"/>
      <c r="E21" s="306"/>
      <c r="F21" s="192"/>
    </row>
    <row r="22" spans="1:9" ht="12.75" x14ac:dyDescent="0.2">
      <c r="A22" s="189">
        <v>3</v>
      </c>
      <c r="B22" s="316" t="s">
        <v>225</v>
      </c>
      <c r="C22" s="316"/>
      <c r="D22" s="316"/>
      <c r="E22" s="316"/>
      <c r="F22" s="193">
        <v>0</v>
      </c>
      <c r="G22" s="194"/>
      <c r="H22" s="195"/>
      <c r="I22" s="195"/>
    </row>
    <row r="23" spans="1:9" ht="12.75" x14ac:dyDescent="0.2">
      <c r="A23" s="189">
        <v>4</v>
      </c>
      <c r="B23" s="306" t="s">
        <v>141</v>
      </c>
      <c r="C23" s="306"/>
      <c r="D23" s="306"/>
      <c r="E23" s="306"/>
      <c r="F23" s="192"/>
    </row>
    <row r="24" spans="1:9" ht="12.75" x14ac:dyDescent="0.2">
      <c r="A24" s="189">
        <v>5</v>
      </c>
      <c r="B24" s="306" t="s">
        <v>226</v>
      </c>
      <c r="C24" s="306"/>
      <c r="D24" s="306"/>
      <c r="E24" s="306"/>
      <c r="F24" s="196"/>
    </row>
    <row r="25" spans="1:9" ht="12.75" x14ac:dyDescent="0.2">
      <c r="A25" s="318"/>
      <c r="B25" s="318"/>
      <c r="C25" s="318"/>
      <c r="D25" s="318"/>
      <c r="E25" s="318"/>
      <c r="F25" s="318"/>
    </row>
    <row r="26" spans="1:9" ht="12.75" x14ac:dyDescent="0.2">
      <c r="A26" s="318"/>
      <c r="B26" s="318"/>
      <c r="C26" s="318"/>
      <c r="D26" s="318"/>
      <c r="E26" s="318"/>
      <c r="F26" s="318"/>
    </row>
    <row r="27" spans="1:9" ht="12.75" x14ac:dyDescent="0.2">
      <c r="A27" s="309" t="s">
        <v>227</v>
      </c>
      <c r="B27" s="309"/>
      <c r="C27" s="309"/>
      <c r="D27" s="309"/>
      <c r="E27" s="309"/>
      <c r="F27" s="309"/>
    </row>
    <row r="28" spans="1:9" ht="12.75" x14ac:dyDescent="0.2">
      <c r="A28" s="197">
        <v>1</v>
      </c>
      <c r="B28" s="309" t="s">
        <v>228</v>
      </c>
      <c r="C28" s="309"/>
      <c r="D28" s="309"/>
      <c r="E28" s="309"/>
      <c r="F28" s="198" t="s">
        <v>229</v>
      </c>
    </row>
    <row r="29" spans="1:9" ht="12.75" x14ac:dyDescent="0.2">
      <c r="A29" s="190" t="s">
        <v>137</v>
      </c>
      <c r="B29" s="306" t="s">
        <v>230</v>
      </c>
      <c r="C29" s="306"/>
      <c r="D29" s="306"/>
      <c r="E29" s="306"/>
      <c r="F29" s="199">
        <f>F22</f>
        <v>0</v>
      </c>
      <c r="G29" s="200"/>
    </row>
    <row r="30" spans="1:9" ht="12.75" x14ac:dyDescent="0.2">
      <c r="A30" s="190" t="s">
        <v>138</v>
      </c>
      <c r="B30" s="306" t="s">
        <v>231</v>
      </c>
      <c r="C30" s="306"/>
      <c r="D30" s="306"/>
      <c r="E30" s="306"/>
      <c r="F30" s="199"/>
      <c r="G30" s="194"/>
    </row>
    <row r="31" spans="1:9" ht="12.75" x14ac:dyDescent="0.2">
      <c r="A31" s="197" t="s">
        <v>139</v>
      </c>
      <c r="B31" s="326" t="s">
        <v>232</v>
      </c>
      <c r="C31" s="326"/>
      <c r="D31" s="326"/>
      <c r="E31" s="326"/>
      <c r="F31" s="201"/>
      <c r="G31" s="194"/>
    </row>
    <row r="32" spans="1:9" ht="12.75" x14ac:dyDescent="0.2">
      <c r="A32" s="190" t="s">
        <v>140</v>
      </c>
      <c r="B32" s="306" t="s">
        <v>233</v>
      </c>
      <c r="C32" s="306"/>
      <c r="D32" s="306"/>
      <c r="E32" s="306"/>
      <c r="F32" s="199"/>
    </row>
    <row r="33" spans="1:7" ht="12.75" x14ac:dyDescent="0.2">
      <c r="A33" s="190" t="s">
        <v>146</v>
      </c>
      <c r="B33" s="306" t="s">
        <v>234</v>
      </c>
      <c r="C33" s="306"/>
      <c r="D33" s="306"/>
      <c r="E33" s="306"/>
      <c r="F33" s="199"/>
    </row>
    <row r="34" spans="1:7" ht="12.75" x14ac:dyDescent="0.2">
      <c r="A34" s="190" t="s">
        <v>235</v>
      </c>
      <c r="B34" s="306" t="s">
        <v>236</v>
      </c>
      <c r="C34" s="306"/>
      <c r="D34" s="306"/>
      <c r="E34" s="306"/>
      <c r="F34" s="199"/>
    </row>
    <row r="35" spans="1:7" ht="12.75" x14ac:dyDescent="0.2">
      <c r="A35" s="190" t="s">
        <v>144</v>
      </c>
      <c r="B35" s="306" t="s">
        <v>237</v>
      </c>
      <c r="C35" s="306"/>
      <c r="D35" s="306"/>
      <c r="E35" s="306"/>
      <c r="F35" s="199"/>
    </row>
    <row r="36" spans="1:7" ht="14.25" x14ac:dyDescent="0.2">
      <c r="A36" s="309" t="s">
        <v>238</v>
      </c>
      <c r="B36" s="309"/>
      <c r="C36" s="309"/>
      <c r="D36" s="309"/>
      <c r="E36" s="309"/>
      <c r="F36" s="202">
        <f>SUM(F29:F35)</f>
        <v>0</v>
      </c>
    </row>
    <row r="37" spans="1:7" ht="12.75" x14ac:dyDescent="0.2">
      <c r="B37" s="186"/>
      <c r="D37" s="186" t="s">
        <v>239</v>
      </c>
      <c r="F37" s="203"/>
    </row>
    <row r="38" spans="1:7" ht="12.75" x14ac:dyDescent="0.2">
      <c r="A38" s="309" t="s">
        <v>240</v>
      </c>
      <c r="B38" s="309"/>
      <c r="C38" s="309"/>
      <c r="D38" s="309"/>
      <c r="E38" s="309"/>
      <c r="F38" s="309"/>
    </row>
    <row r="39" spans="1:7" ht="12.75" x14ac:dyDescent="0.2">
      <c r="A39" s="204" t="s">
        <v>241</v>
      </c>
      <c r="B39" s="334" t="s">
        <v>242</v>
      </c>
      <c r="C39" s="335"/>
      <c r="D39" s="335"/>
      <c r="E39" s="336"/>
      <c r="F39" s="198" t="s">
        <v>229</v>
      </c>
    </row>
    <row r="40" spans="1:7" ht="12.75" x14ac:dyDescent="0.2">
      <c r="A40" s="190" t="s">
        <v>137</v>
      </c>
      <c r="B40" s="316" t="s">
        <v>147</v>
      </c>
      <c r="C40" s="316"/>
      <c r="D40" s="316"/>
      <c r="E40" s="316"/>
      <c r="F40" s="205">
        <f>F36/12</f>
        <v>0</v>
      </c>
    </row>
    <row r="41" spans="1:7" ht="12.75" x14ac:dyDescent="0.2">
      <c r="A41" s="197" t="s">
        <v>138</v>
      </c>
      <c r="B41" s="323" t="s">
        <v>243</v>
      </c>
      <c r="C41" s="323"/>
      <c r="D41" s="323"/>
      <c r="E41" s="323"/>
      <c r="F41" s="193">
        <f>((F36/3)/12)</f>
        <v>0</v>
      </c>
      <c r="G41" s="206"/>
    </row>
    <row r="42" spans="1:7" ht="12.75" x14ac:dyDescent="0.2">
      <c r="A42" s="319" t="s">
        <v>238</v>
      </c>
      <c r="B42" s="319"/>
      <c r="C42" s="319"/>
      <c r="D42" s="319"/>
      <c r="E42" s="319"/>
      <c r="F42" s="193">
        <f>SUM(F40:F41)</f>
        <v>0</v>
      </c>
    </row>
    <row r="43" spans="1:7" ht="12.75" x14ac:dyDescent="0.2">
      <c r="A43" s="207"/>
      <c r="B43" s="208"/>
      <c r="C43" s="208"/>
      <c r="D43" s="208"/>
      <c r="E43" s="208"/>
      <c r="F43" s="209"/>
    </row>
    <row r="44" spans="1:7" ht="12.75" x14ac:dyDescent="0.2">
      <c r="A44" s="204" t="s">
        <v>244</v>
      </c>
      <c r="B44" s="334" t="s">
        <v>245</v>
      </c>
      <c r="C44" s="336"/>
      <c r="D44" s="319" t="s">
        <v>246</v>
      </c>
      <c r="E44" s="319"/>
      <c r="F44" s="198" t="s">
        <v>229</v>
      </c>
    </row>
    <row r="45" spans="1:7" ht="12.75" x14ac:dyDescent="0.2">
      <c r="A45" s="189" t="s">
        <v>137</v>
      </c>
      <c r="B45" s="316" t="s">
        <v>247</v>
      </c>
      <c r="C45" s="316"/>
      <c r="D45" s="311">
        <v>0.2</v>
      </c>
      <c r="E45" s="311"/>
      <c r="F45" s="205">
        <f>D45*F36</f>
        <v>0</v>
      </c>
    </row>
    <row r="46" spans="1:7" ht="12.75" x14ac:dyDescent="0.2">
      <c r="A46" s="189" t="s">
        <v>138</v>
      </c>
      <c r="B46" s="316" t="s">
        <v>248</v>
      </c>
      <c r="C46" s="316"/>
      <c r="D46" s="311">
        <v>2.5000000000000001E-2</v>
      </c>
      <c r="E46" s="311"/>
      <c r="F46" s="205">
        <f>D46*F36</f>
        <v>0</v>
      </c>
    </row>
    <row r="47" spans="1:7" ht="12.75" x14ac:dyDescent="0.2">
      <c r="A47" s="204" t="s">
        <v>139</v>
      </c>
      <c r="B47" s="323" t="s">
        <v>249</v>
      </c>
      <c r="C47" s="323"/>
      <c r="D47" s="312">
        <v>0.01</v>
      </c>
      <c r="E47" s="312"/>
      <c r="F47" s="193">
        <f>D47*F36</f>
        <v>0</v>
      </c>
    </row>
    <row r="48" spans="1:7" ht="12.75" x14ac:dyDescent="0.2">
      <c r="A48" s="189" t="s">
        <v>140</v>
      </c>
      <c r="B48" s="316" t="s">
        <v>250</v>
      </c>
      <c r="C48" s="316"/>
      <c r="D48" s="311">
        <v>1.4999999999999999E-2</v>
      </c>
      <c r="E48" s="311"/>
      <c r="F48" s="205">
        <f>D48*F36</f>
        <v>0</v>
      </c>
    </row>
    <row r="49" spans="1:9" ht="12.75" x14ac:dyDescent="0.2">
      <c r="A49" s="189" t="s">
        <v>146</v>
      </c>
      <c r="B49" s="316" t="s">
        <v>251</v>
      </c>
      <c r="C49" s="316"/>
      <c r="D49" s="311">
        <v>0.01</v>
      </c>
      <c r="E49" s="311"/>
      <c r="F49" s="205">
        <f>D49*F36</f>
        <v>0</v>
      </c>
    </row>
    <row r="50" spans="1:9" ht="12.75" x14ac:dyDescent="0.2">
      <c r="A50" s="189" t="s">
        <v>235</v>
      </c>
      <c r="B50" s="316" t="s">
        <v>252</v>
      </c>
      <c r="C50" s="316"/>
      <c r="D50" s="311">
        <v>6.0000000000000001E-3</v>
      </c>
      <c r="E50" s="311"/>
      <c r="F50" s="205">
        <f>D50*F36</f>
        <v>0</v>
      </c>
    </row>
    <row r="51" spans="1:9" ht="12.75" x14ac:dyDescent="0.2">
      <c r="A51" s="189" t="s">
        <v>144</v>
      </c>
      <c r="B51" s="316" t="s">
        <v>253</v>
      </c>
      <c r="C51" s="316"/>
      <c r="D51" s="311">
        <v>2E-3</v>
      </c>
      <c r="E51" s="311"/>
      <c r="F51" s="205">
        <f>D51*F36</f>
        <v>0</v>
      </c>
    </row>
    <row r="52" spans="1:9" ht="12.75" x14ac:dyDescent="0.2">
      <c r="A52" s="189" t="s">
        <v>254</v>
      </c>
      <c r="B52" s="316" t="s">
        <v>255</v>
      </c>
      <c r="C52" s="316"/>
      <c r="D52" s="311">
        <v>0.08</v>
      </c>
      <c r="E52" s="311"/>
      <c r="F52" s="205">
        <f>D52*F36</f>
        <v>0</v>
      </c>
    </row>
    <row r="53" spans="1:9" ht="12.75" x14ac:dyDescent="0.2">
      <c r="A53" s="319" t="s">
        <v>238</v>
      </c>
      <c r="B53" s="319"/>
      <c r="C53" s="319"/>
      <c r="D53" s="312">
        <f>SUM(D45:E52)</f>
        <v>0.34800000000000003</v>
      </c>
      <c r="E53" s="312"/>
      <c r="F53" s="193">
        <f>SUM(F45:F52)</f>
        <v>0</v>
      </c>
    </row>
    <row r="54" spans="1:9" ht="12.75" x14ac:dyDescent="0.2">
      <c r="A54" s="316" t="s">
        <v>256</v>
      </c>
      <c r="B54" s="316"/>
      <c r="C54" s="316"/>
      <c r="D54" s="316"/>
      <c r="E54" s="316"/>
      <c r="F54" s="316"/>
    </row>
    <row r="55" spans="1:9" ht="12.75" x14ac:dyDescent="0.2">
      <c r="A55" s="210"/>
      <c r="B55" s="208"/>
      <c r="C55" s="208"/>
      <c r="D55" s="208"/>
      <c r="E55" s="208"/>
      <c r="F55" s="209"/>
    </row>
    <row r="56" spans="1:9" ht="12.75" x14ac:dyDescent="0.2">
      <c r="A56" s="204" t="s">
        <v>257</v>
      </c>
      <c r="B56" s="319" t="s">
        <v>145</v>
      </c>
      <c r="C56" s="319"/>
      <c r="D56" s="319"/>
      <c r="E56" s="319"/>
      <c r="F56" s="198" t="s">
        <v>229</v>
      </c>
      <c r="G56" s="194"/>
    </row>
    <row r="57" spans="1:9" ht="12.75" x14ac:dyDescent="0.2">
      <c r="A57" s="204" t="s">
        <v>137</v>
      </c>
      <c r="B57" s="326" t="s">
        <v>142</v>
      </c>
      <c r="C57" s="326"/>
      <c r="D57" s="326"/>
      <c r="E57" s="326"/>
      <c r="F57" s="205">
        <v>0</v>
      </c>
      <c r="G57" s="324"/>
      <c r="H57" s="325"/>
      <c r="I57" s="325"/>
    </row>
    <row r="58" spans="1:9" ht="12.75" x14ac:dyDescent="0.2">
      <c r="A58" s="204" t="s">
        <v>138</v>
      </c>
      <c r="B58" s="326" t="s">
        <v>258</v>
      </c>
      <c r="C58" s="326"/>
      <c r="D58" s="326"/>
      <c r="E58" s="326"/>
      <c r="F58" s="201">
        <v>0</v>
      </c>
      <c r="G58" s="327"/>
      <c r="H58" s="328"/>
      <c r="I58" s="328"/>
    </row>
    <row r="59" spans="1:9" ht="12.75" x14ac:dyDescent="0.2">
      <c r="A59" s="189" t="s">
        <v>139</v>
      </c>
      <c r="B59" s="306" t="s">
        <v>143</v>
      </c>
      <c r="C59" s="306"/>
      <c r="D59" s="306"/>
      <c r="E59" s="306"/>
      <c r="F59" s="199">
        <v>0</v>
      </c>
    </row>
    <row r="60" spans="1:9" ht="12.75" x14ac:dyDescent="0.2">
      <c r="A60" s="204" t="s">
        <v>235</v>
      </c>
      <c r="B60" s="326" t="s">
        <v>259</v>
      </c>
      <c r="C60" s="326"/>
      <c r="D60" s="326"/>
      <c r="E60" s="326"/>
      <c r="F60" s="201">
        <v>0</v>
      </c>
      <c r="G60" s="327"/>
      <c r="H60" s="328"/>
      <c r="I60" s="328"/>
    </row>
    <row r="61" spans="1:9" ht="12.75" x14ac:dyDescent="0.2">
      <c r="A61" s="319" t="s">
        <v>238</v>
      </c>
      <c r="B61" s="319"/>
      <c r="C61" s="319"/>
      <c r="D61" s="319"/>
      <c r="E61" s="319"/>
      <c r="F61" s="201">
        <f>SUM(F57:F60)</f>
        <v>0</v>
      </c>
    </row>
    <row r="62" spans="1:9" ht="12.75" x14ac:dyDescent="0.2">
      <c r="A62" s="337"/>
      <c r="B62" s="338"/>
      <c r="C62" s="338"/>
      <c r="D62" s="338"/>
      <c r="E62" s="338"/>
      <c r="F62" s="338"/>
    </row>
    <row r="63" spans="1:9" ht="12.75" x14ac:dyDescent="0.2">
      <c r="A63" s="210"/>
      <c r="B63" s="211"/>
      <c r="C63" s="211"/>
      <c r="D63" s="211"/>
      <c r="E63" s="211"/>
      <c r="F63" s="212"/>
    </row>
    <row r="64" spans="1:9" ht="12.75" x14ac:dyDescent="0.2">
      <c r="A64" s="210"/>
      <c r="B64" s="211"/>
      <c r="C64" s="211"/>
      <c r="D64" s="211"/>
      <c r="E64" s="211"/>
      <c r="F64" s="212"/>
    </row>
    <row r="65" spans="1:1018" ht="12.75" x14ac:dyDescent="0.2">
      <c r="A65" s="309" t="s">
        <v>260</v>
      </c>
      <c r="B65" s="309"/>
      <c r="C65" s="309"/>
      <c r="D65" s="309"/>
      <c r="E65" s="309"/>
      <c r="F65" s="309"/>
    </row>
    <row r="66" spans="1:1018" ht="30.75" customHeight="1" x14ac:dyDescent="0.2">
      <c r="A66" s="213">
        <v>2</v>
      </c>
      <c r="B66" s="313" t="s">
        <v>261</v>
      </c>
      <c r="C66" s="314"/>
      <c r="D66" s="314"/>
      <c r="E66" s="315"/>
      <c r="F66" s="198" t="s">
        <v>229</v>
      </c>
    </row>
    <row r="67" spans="1:1018" ht="29.25" customHeight="1" x14ac:dyDescent="0.2">
      <c r="A67" s="204" t="s">
        <v>241</v>
      </c>
      <c r="B67" s="320" t="s">
        <v>262</v>
      </c>
      <c r="C67" s="321"/>
      <c r="D67" s="321"/>
      <c r="E67" s="322"/>
      <c r="F67" s="199">
        <f>F42</f>
        <v>0</v>
      </c>
    </row>
    <row r="68" spans="1:1018" ht="12.75" x14ac:dyDescent="0.2">
      <c r="A68" s="204" t="s">
        <v>244</v>
      </c>
      <c r="B68" s="323" t="s">
        <v>263</v>
      </c>
      <c r="C68" s="323"/>
      <c r="D68" s="323"/>
      <c r="E68" s="323"/>
      <c r="F68" s="199">
        <f>F53</f>
        <v>0</v>
      </c>
    </row>
    <row r="69" spans="1:1018" ht="12.75" x14ac:dyDescent="0.2">
      <c r="A69" s="204" t="s">
        <v>257</v>
      </c>
      <c r="B69" s="323" t="s">
        <v>145</v>
      </c>
      <c r="C69" s="323"/>
      <c r="D69" s="323"/>
      <c r="E69" s="323"/>
      <c r="F69" s="199">
        <f>F61</f>
        <v>0</v>
      </c>
    </row>
    <row r="70" spans="1:1018" ht="12.75" x14ac:dyDescent="0.2">
      <c r="A70" s="319" t="s">
        <v>238</v>
      </c>
      <c r="B70" s="319"/>
      <c r="C70" s="319"/>
      <c r="D70" s="319"/>
      <c r="E70" s="319"/>
      <c r="F70" s="201">
        <f>SUM(F67:F69)</f>
        <v>0</v>
      </c>
    </row>
    <row r="71" spans="1:1018" ht="12.75" x14ac:dyDescent="0.2">
      <c r="A71" s="214"/>
      <c r="B71" s="215"/>
      <c r="C71" s="215"/>
      <c r="D71" s="215"/>
      <c r="E71" s="215"/>
      <c r="F71" s="216"/>
    </row>
    <row r="72" spans="1:1018" ht="12.75" x14ac:dyDescent="0.2">
      <c r="A72" s="309" t="s">
        <v>264</v>
      </c>
      <c r="B72" s="309"/>
      <c r="C72" s="309"/>
      <c r="D72" s="309"/>
      <c r="E72" s="309"/>
      <c r="F72" s="309"/>
    </row>
    <row r="73" spans="1:1018" ht="12.75" x14ac:dyDescent="0.2">
      <c r="A73" s="197">
        <v>3</v>
      </c>
      <c r="B73" s="309" t="s">
        <v>265</v>
      </c>
      <c r="C73" s="309"/>
      <c r="D73" s="309"/>
      <c r="E73" s="309"/>
      <c r="F73" s="198" t="s">
        <v>229</v>
      </c>
    </row>
    <row r="74" spans="1:1018" ht="12.75" x14ac:dyDescent="0.2">
      <c r="A74" s="190" t="s">
        <v>137</v>
      </c>
      <c r="B74" s="306" t="s">
        <v>266</v>
      </c>
      <c r="C74" s="306"/>
      <c r="D74" s="306"/>
      <c r="E74" s="306"/>
      <c r="F74" s="199">
        <f>(F29/12)*10%</f>
        <v>0</v>
      </c>
    </row>
    <row r="75" spans="1:1018" ht="12.75" x14ac:dyDescent="0.2">
      <c r="A75" s="190" t="s">
        <v>138</v>
      </c>
      <c r="B75" s="306" t="s">
        <v>267</v>
      </c>
      <c r="C75" s="306"/>
      <c r="D75" s="306"/>
      <c r="E75" s="306"/>
      <c r="F75" s="199">
        <f>F74*8%</f>
        <v>0</v>
      </c>
    </row>
    <row r="76" spans="1:1018" ht="12.75" x14ac:dyDescent="0.2">
      <c r="A76" s="197" t="s">
        <v>139</v>
      </c>
      <c r="B76" s="326" t="s">
        <v>268</v>
      </c>
      <c r="C76" s="326"/>
      <c r="D76" s="326"/>
      <c r="E76" s="326"/>
      <c r="F76" s="193">
        <f>((((F29*40%))*8%)*10%)+(((F29*10%)*8%)*10%)</f>
        <v>0</v>
      </c>
      <c r="G76" s="206"/>
      <c r="H76" s="206"/>
    </row>
    <row r="77" spans="1:1018" ht="12.75" x14ac:dyDescent="0.2">
      <c r="A77" s="190" t="s">
        <v>140</v>
      </c>
      <c r="B77" s="306" t="s">
        <v>269</v>
      </c>
      <c r="C77" s="306"/>
      <c r="D77" s="306"/>
      <c r="E77" s="306"/>
      <c r="F77" s="205">
        <f>(((F29/30)/12)*7)*10%</f>
        <v>0</v>
      </c>
    </row>
    <row r="78" spans="1:1018" ht="12.75" x14ac:dyDescent="0.2">
      <c r="A78" s="190" t="s">
        <v>146</v>
      </c>
      <c r="B78" s="306" t="s">
        <v>270</v>
      </c>
      <c r="C78" s="306"/>
      <c r="D78" s="306"/>
      <c r="E78" s="306"/>
      <c r="F78" s="199">
        <f>F77*D53</f>
        <v>0</v>
      </c>
    </row>
    <row r="79" spans="1:1018" ht="12.75" x14ac:dyDescent="0.2">
      <c r="A79" s="197" t="s">
        <v>235</v>
      </c>
      <c r="B79" s="339" t="s">
        <v>271</v>
      </c>
      <c r="C79" s="339"/>
      <c r="D79" s="339"/>
      <c r="E79" s="339"/>
      <c r="F79" s="201">
        <f>(((F29*40%)*8%)*2%)+(((F29*10%)*8%)*2%)</f>
        <v>0</v>
      </c>
      <c r="G79" s="206"/>
    </row>
    <row r="80" spans="1:1018" ht="12.75" x14ac:dyDescent="0.2">
      <c r="A80" s="309" t="s">
        <v>238</v>
      </c>
      <c r="B80" s="309"/>
      <c r="C80" s="309"/>
      <c r="D80" s="309"/>
      <c r="E80" s="309"/>
      <c r="F80" s="201">
        <f>SUM(F74:F79)</f>
        <v>0</v>
      </c>
      <c r="AMD80" s="186"/>
    </row>
    <row r="81" spans="1:7" ht="12.75" x14ac:dyDescent="0.2">
      <c r="A81" s="214"/>
      <c r="B81" s="215"/>
      <c r="C81" s="215"/>
      <c r="D81" s="215"/>
      <c r="E81" s="215"/>
      <c r="F81" s="217"/>
    </row>
    <row r="82" spans="1:7" ht="12.75" x14ac:dyDescent="0.2">
      <c r="A82" s="309" t="s">
        <v>272</v>
      </c>
      <c r="B82" s="309"/>
      <c r="C82" s="309"/>
      <c r="D82" s="309"/>
      <c r="E82" s="309"/>
      <c r="F82" s="309"/>
    </row>
    <row r="83" spans="1:7" ht="12.75" x14ac:dyDescent="0.2">
      <c r="A83" s="318"/>
      <c r="B83" s="318"/>
      <c r="C83" s="318"/>
      <c r="D83" s="318"/>
      <c r="E83" s="318"/>
      <c r="F83" s="318"/>
    </row>
    <row r="84" spans="1:7" ht="12.75" x14ac:dyDescent="0.2">
      <c r="A84" s="309" t="s">
        <v>273</v>
      </c>
      <c r="B84" s="309"/>
      <c r="C84" s="309"/>
      <c r="D84" s="309"/>
      <c r="E84" s="309"/>
      <c r="F84" s="309"/>
    </row>
    <row r="85" spans="1:7" ht="12.75" x14ac:dyDescent="0.2">
      <c r="A85" s="197" t="s">
        <v>274</v>
      </c>
      <c r="B85" s="317" t="s">
        <v>275</v>
      </c>
      <c r="C85" s="317"/>
      <c r="D85" s="317"/>
      <c r="E85" s="317"/>
      <c r="F85" s="198" t="s">
        <v>229</v>
      </c>
    </row>
    <row r="86" spans="1:7" ht="12.75" x14ac:dyDescent="0.2">
      <c r="A86" s="197" t="s">
        <v>137</v>
      </c>
      <c r="B86" s="323" t="s">
        <v>276</v>
      </c>
      <c r="C86" s="323"/>
      <c r="D86" s="323"/>
      <c r="E86" s="323"/>
      <c r="F86" s="193">
        <f>F36/12</f>
        <v>0</v>
      </c>
      <c r="G86" s="206"/>
    </row>
    <row r="87" spans="1:7" ht="12.75" x14ac:dyDescent="0.2">
      <c r="A87" s="190" t="s">
        <v>138</v>
      </c>
      <c r="B87" s="316" t="s">
        <v>275</v>
      </c>
      <c r="C87" s="316"/>
      <c r="D87" s="316"/>
      <c r="E87" s="316"/>
      <c r="F87" s="205">
        <f>F36*0.278%</f>
        <v>0</v>
      </c>
    </row>
    <row r="88" spans="1:7" ht="12.75" x14ac:dyDescent="0.2">
      <c r="A88" s="190" t="s">
        <v>139</v>
      </c>
      <c r="B88" s="316" t="s">
        <v>277</v>
      </c>
      <c r="C88" s="316"/>
      <c r="D88" s="316"/>
      <c r="E88" s="316"/>
      <c r="F88" s="205">
        <f>((((F36/30)/12)*5)*1.5%)*93.33%</f>
        <v>0</v>
      </c>
    </row>
    <row r="89" spans="1:7" ht="12.75" x14ac:dyDescent="0.2">
      <c r="A89" s="190" t="s">
        <v>140</v>
      </c>
      <c r="B89" s="316" t="s">
        <v>278</v>
      </c>
      <c r="C89" s="316"/>
      <c r="D89" s="316"/>
      <c r="E89" s="316"/>
      <c r="F89" s="205">
        <f>F36*0.03%</f>
        <v>0</v>
      </c>
    </row>
    <row r="90" spans="1:7" ht="12.75" x14ac:dyDescent="0.2">
      <c r="A90" s="190" t="s">
        <v>146</v>
      </c>
      <c r="B90" s="316" t="s">
        <v>279</v>
      </c>
      <c r="C90" s="316"/>
      <c r="D90" s="316"/>
      <c r="E90" s="316"/>
      <c r="F90" s="205">
        <v>0</v>
      </c>
    </row>
    <row r="91" spans="1:7" ht="12.75" x14ac:dyDescent="0.2">
      <c r="A91" s="190" t="s">
        <v>235</v>
      </c>
      <c r="B91" s="316" t="s">
        <v>280</v>
      </c>
      <c r="C91" s="316"/>
      <c r="D91" s="316"/>
      <c r="E91" s="316"/>
      <c r="F91" s="205">
        <v>0</v>
      </c>
    </row>
    <row r="92" spans="1:7" ht="12.75" x14ac:dyDescent="0.2">
      <c r="A92" s="309" t="s">
        <v>281</v>
      </c>
      <c r="B92" s="309"/>
      <c r="C92" s="309"/>
      <c r="D92" s="309"/>
      <c r="E92" s="309"/>
      <c r="F92" s="193">
        <f>SUM(F86:F91)</f>
        <v>0</v>
      </c>
    </row>
    <row r="93" spans="1:7" ht="12.75" x14ac:dyDescent="0.2">
      <c r="A93" s="214"/>
      <c r="B93" s="215"/>
      <c r="C93" s="215"/>
      <c r="D93" s="215"/>
      <c r="E93" s="215"/>
      <c r="F93" s="216"/>
    </row>
    <row r="94" spans="1:7" ht="12.75" x14ac:dyDescent="0.2">
      <c r="A94" s="309" t="s">
        <v>282</v>
      </c>
      <c r="B94" s="309"/>
      <c r="C94" s="309"/>
      <c r="D94" s="309"/>
      <c r="E94" s="309"/>
      <c r="F94" s="309"/>
    </row>
    <row r="95" spans="1:7" ht="12.75" x14ac:dyDescent="0.2">
      <c r="A95" s="197" t="s">
        <v>283</v>
      </c>
      <c r="B95" s="317" t="s">
        <v>284</v>
      </c>
      <c r="C95" s="317"/>
      <c r="D95" s="317"/>
      <c r="E95" s="317"/>
      <c r="F95" s="198" t="s">
        <v>229</v>
      </c>
    </row>
    <row r="96" spans="1:7" ht="12.75" x14ac:dyDescent="0.2">
      <c r="A96" s="190" t="s">
        <v>137</v>
      </c>
      <c r="B96" s="306" t="s">
        <v>285</v>
      </c>
      <c r="C96" s="306"/>
      <c r="D96" s="306"/>
      <c r="E96" s="306"/>
      <c r="F96" s="205">
        <v>0</v>
      </c>
    </row>
    <row r="97" spans="1:7" ht="12.75" x14ac:dyDescent="0.2">
      <c r="A97" s="309" t="s">
        <v>286</v>
      </c>
      <c r="B97" s="309"/>
      <c r="C97" s="309"/>
      <c r="D97" s="309"/>
      <c r="E97" s="309"/>
      <c r="F97" s="193">
        <f>F96</f>
        <v>0</v>
      </c>
    </row>
    <row r="98" spans="1:7" ht="12.75" x14ac:dyDescent="0.2">
      <c r="A98" s="318"/>
      <c r="B98" s="318"/>
      <c r="C98" s="318"/>
      <c r="D98" s="318"/>
      <c r="E98" s="318"/>
      <c r="F98" s="318"/>
    </row>
    <row r="99" spans="1:7" ht="12.75" x14ac:dyDescent="0.2">
      <c r="A99" s="309" t="s">
        <v>287</v>
      </c>
      <c r="B99" s="309"/>
      <c r="C99" s="309"/>
      <c r="D99" s="309"/>
      <c r="E99" s="309"/>
      <c r="F99" s="309"/>
    </row>
    <row r="100" spans="1:7" ht="32.25" customHeight="1" x14ac:dyDescent="0.2">
      <c r="A100" s="197">
        <v>4</v>
      </c>
      <c r="B100" s="313" t="s">
        <v>288</v>
      </c>
      <c r="C100" s="314"/>
      <c r="D100" s="314"/>
      <c r="E100" s="315"/>
      <c r="F100" s="198" t="s">
        <v>229</v>
      </c>
    </row>
    <row r="101" spans="1:7" ht="12.75" x14ac:dyDescent="0.2">
      <c r="A101" s="190" t="s">
        <v>274</v>
      </c>
      <c r="B101" s="316" t="s">
        <v>275</v>
      </c>
      <c r="C101" s="316"/>
      <c r="D101" s="316"/>
      <c r="E101" s="316"/>
      <c r="F101" s="205">
        <f>F92</f>
        <v>0</v>
      </c>
    </row>
    <row r="102" spans="1:7" ht="12.75" x14ac:dyDescent="0.2">
      <c r="A102" s="190" t="s">
        <v>283</v>
      </c>
      <c r="B102" s="306" t="s">
        <v>284</v>
      </c>
      <c r="C102" s="306"/>
      <c r="D102" s="306"/>
      <c r="E102" s="306"/>
      <c r="F102" s="205">
        <f>F96</f>
        <v>0</v>
      </c>
    </row>
    <row r="103" spans="1:7" ht="12.75" x14ac:dyDescent="0.2">
      <c r="A103" s="309" t="s">
        <v>286</v>
      </c>
      <c r="B103" s="309"/>
      <c r="C103" s="309"/>
      <c r="D103" s="309"/>
      <c r="E103" s="309"/>
      <c r="F103" s="193">
        <f>F101</f>
        <v>0</v>
      </c>
    </row>
    <row r="104" spans="1:7" ht="12.75" x14ac:dyDescent="0.2">
      <c r="A104" s="214"/>
      <c r="B104" s="215"/>
      <c r="C104" s="215"/>
      <c r="D104" s="215"/>
      <c r="E104" s="215"/>
      <c r="F104" s="217"/>
    </row>
    <row r="105" spans="1:7" ht="12.75" x14ac:dyDescent="0.2">
      <c r="A105" s="309" t="s">
        <v>289</v>
      </c>
      <c r="B105" s="309"/>
      <c r="C105" s="309"/>
      <c r="D105" s="309"/>
      <c r="E105" s="309"/>
      <c r="F105" s="309"/>
    </row>
    <row r="106" spans="1:7" ht="12.75" x14ac:dyDescent="0.2">
      <c r="A106" s="197" t="s">
        <v>290</v>
      </c>
      <c r="B106" s="319" t="s">
        <v>291</v>
      </c>
      <c r="C106" s="319"/>
      <c r="D106" s="319"/>
      <c r="E106" s="319"/>
      <c r="F106" s="198" t="s">
        <v>229</v>
      </c>
    </row>
    <row r="107" spans="1:7" ht="12.75" x14ac:dyDescent="0.2">
      <c r="A107" s="190" t="s">
        <v>137</v>
      </c>
      <c r="B107" s="316" t="s">
        <v>292</v>
      </c>
      <c r="C107" s="316"/>
      <c r="D107" s="316"/>
      <c r="E107" s="316"/>
      <c r="F107" s="205">
        <v>0</v>
      </c>
      <c r="G107" s="218"/>
    </row>
    <row r="108" spans="1:7" ht="12.75" x14ac:dyDescent="0.2">
      <c r="A108" s="197" t="s">
        <v>138</v>
      </c>
      <c r="B108" s="323" t="s">
        <v>293</v>
      </c>
      <c r="C108" s="323"/>
      <c r="D108" s="323"/>
      <c r="E108" s="323"/>
      <c r="F108" s="193">
        <v>0</v>
      </c>
      <c r="G108" s="194"/>
    </row>
    <row r="109" spans="1:7" ht="12.75" x14ac:dyDescent="0.2">
      <c r="A109" s="197" t="s">
        <v>139</v>
      </c>
      <c r="B109" s="323" t="s">
        <v>294</v>
      </c>
      <c r="C109" s="323"/>
      <c r="D109" s="323"/>
      <c r="E109" s="323"/>
      <c r="F109" s="193">
        <v>0</v>
      </c>
      <c r="G109" s="194"/>
    </row>
    <row r="110" spans="1:7" ht="12.75" x14ac:dyDescent="0.2">
      <c r="A110" s="190" t="s">
        <v>140</v>
      </c>
      <c r="B110" s="316" t="s">
        <v>280</v>
      </c>
      <c r="C110" s="316"/>
      <c r="D110" s="316"/>
      <c r="E110" s="316"/>
      <c r="F110" s="205">
        <v>0</v>
      </c>
    </row>
    <row r="111" spans="1:7" ht="12.75" x14ac:dyDescent="0.2">
      <c r="A111" s="309" t="s">
        <v>295</v>
      </c>
      <c r="B111" s="309"/>
      <c r="C111" s="309"/>
      <c r="D111" s="309"/>
      <c r="E111" s="309"/>
      <c r="F111" s="193">
        <f>SUM(F107:F110)</f>
        <v>0</v>
      </c>
    </row>
    <row r="112" spans="1:7" ht="12.75" x14ac:dyDescent="0.2">
      <c r="A112" s="214"/>
      <c r="B112" s="215"/>
      <c r="C112" s="215"/>
      <c r="D112" s="219"/>
      <c r="E112" s="219"/>
      <c r="F112" s="209"/>
    </row>
    <row r="113" spans="1:7" ht="12.75" x14ac:dyDescent="0.2">
      <c r="A113" s="309" t="s">
        <v>296</v>
      </c>
      <c r="B113" s="309"/>
      <c r="C113" s="309"/>
      <c r="D113" s="309"/>
      <c r="E113" s="309"/>
      <c r="F113" s="309"/>
    </row>
    <row r="114" spans="1:7" ht="12.75" x14ac:dyDescent="0.2">
      <c r="A114" s="197">
        <v>6</v>
      </c>
      <c r="B114" s="309" t="s">
        <v>297</v>
      </c>
      <c r="C114" s="309"/>
      <c r="D114" s="312" t="s">
        <v>246</v>
      </c>
      <c r="E114" s="312"/>
      <c r="F114" s="198" t="s">
        <v>229</v>
      </c>
    </row>
    <row r="115" spans="1:7" ht="12.75" x14ac:dyDescent="0.2">
      <c r="A115" s="190" t="s">
        <v>137</v>
      </c>
      <c r="B115" s="310" t="s">
        <v>298</v>
      </c>
      <c r="C115" s="310"/>
      <c r="D115" s="311">
        <v>0.04</v>
      </c>
      <c r="E115" s="311"/>
      <c r="F115" s="205">
        <f>D115*F132</f>
        <v>0</v>
      </c>
      <c r="G115" s="220"/>
    </row>
    <row r="116" spans="1:7" ht="12.75" x14ac:dyDescent="0.2">
      <c r="A116" s="190" t="s">
        <v>138</v>
      </c>
      <c r="B116" s="310" t="s">
        <v>299</v>
      </c>
      <c r="C116" s="310"/>
      <c r="D116" s="311">
        <v>7.2322150000000002E-2</v>
      </c>
      <c r="E116" s="311"/>
      <c r="F116" s="205">
        <v>0</v>
      </c>
      <c r="G116" s="220"/>
    </row>
    <row r="117" spans="1:7" ht="12.75" x14ac:dyDescent="0.2">
      <c r="A117" s="190" t="s">
        <v>139</v>
      </c>
      <c r="B117" s="310" t="s">
        <v>300</v>
      </c>
      <c r="C117" s="310"/>
      <c r="D117" s="311">
        <f>D118+D120</f>
        <v>8.6499999999999994E-2</v>
      </c>
      <c r="E117" s="311"/>
      <c r="F117" s="205"/>
    </row>
    <row r="118" spans="1:7" ht="12.75" x14ac:dyDescent="0.2">
      <c r="A118" s="190"/>
      <c r="B118" s="310" t="s">
        <v>301</v>
      </c>
      <c r="C118" s="310"/>
      <c r="D118" s="311">
        <v>3.6499999999999998E-2</v>
      </c>
      <c r="E118" s="311"/>
      <c r="F118" s="205">
        <v>0</v>
      </c>
    </row>
    <row r="119" spans="1:7" ht="12.75" x14ac:dyDescent="0.2">
      <c r="A119" s="190"/>
      <c r="B119" s="310" t="s">
        <v>302</v>
      </c>
      <c r="C119" s="310"/>
      <c r="D119" s="311">
        <v>0</v>
      </c>
      <c r="E119" s="311"/>
      <c r="F119" s="205"/>
    </row>
    <row r="120" spans="1:7" ht="12.75" x14ac:dyDescent="0.2">
      <c r="A120" s="190"/>
      <c r="B120" s="310" t="s">
        <v>303</v>
      </c>
      <c r="C120" s="310"/>
      <c r="D120" s="311">
        <v>0.05</v>
      </c>
      <c r="E120" s="311"/>
      <c r="F120" s="205">
        <f>D120*F134</f>
        <v>0</v>
      </c>
    </row>
    <row r="121" spans="1:7" ht="12.75" x14ac:dyDescent="0.2">
      <c r="A121" s="309" t="s">
        <v>238</v>
      </c>
      <c r="B121" s="309"/>
      <c r="C121" s="309"/>
      <c r="D121" s="312">
        <f>SUM(D115:E117)</f>
        <v>0.19882215</v>
      </c>
      <c r="E121" s="312"/>
      <c r="F121" s="193">
        <f>SUM(F115:F120)</f>
        <v>0</v>
      </c>
    </row>
    <row r="122" spans="1:7" ht="12.75" x14ac:dyDescent="0.2">
      <c r="A122" s="214"/>
      <c r="B122" s="215"/>
      <c r="C122" s="215"/>
      <c r="D122" s="215"/>
      <c r="E122" s="212"/>
      <c r="F122" s="221"/>
    </row>
    <row r="123" spans="1:7" ht="12.75" x14ac:dyDescent="0.2">
      <c r="A123" s="214"/>
      <c r="B123" s="215"/>
      <c r="C123" s="215"/>
      <c r="D123" s="215"/>
      <c r="E123" s="212"/>
      <c r="F123" s="221"/>
    </row>
    <row r="124" spans="1:7" ht="12.75" x14ac:dyDescent="0.2">
      <c r="A124" s="340"/>
      <c r="B124" s="340"/>
      <c r="C124" s="340"/>
      <c r="D124" s="340"/>
      <c r="E124" s="340"/>
      <c r="F124" s="217"/>
    </row>
    <row r="125" spans="1:7" ht="12.75" x14ac:dyDescent="0.2">
      <c r="A125" s="309" t="s">
        <v>304</v>
      </c>
      <c r="B125" s="309"/>
      <c r="C125" s="309"/>
      <c r="D125" s="309"/>
      <c r="E125" s="309"/>
      <c r="F125" s="309"/>
    </row>
    <row r="126" spans="1:7" ht="12.75" x14ac:dyDescent="0.2">
      <c r="A126" s="309" t="s">
        <v>305</v>
      </c>
      <c r="B126" s="309"/>
      <c r="C126" s="309"/>
      <c r="D126" s="309"/>
      <c r="E126" s="309"/>
      <c r="F126" s="222" t="s">
        <v>229</v>
      </c>
    </row>
    <row r="127" spans="1:7" ht="12.75" x14ac:dyDescent="0.2">
      <c r="A127" s="190" t="s">
        <v>137</v>
      </c>
      <c r="B127" s="306" t="s">
        <v>306</v>
      </c>
      <c r="C127" s="306"/>
      <c r="D127" s="306"/>
      <c r="E127" s="306"/>
      <c r="F127" s="205">
        <f>F36</f>
        <v>0</v>
      </c>
    </row>
    <row r="128" spans="1:7" ht="12.75" x14ac:dyDescent="0.2">
      <c r="A128" s="190" t="s">
        <v>138</v>
      </c>
      <c r="B128" s="306" t="s">
        <v>307</v>
      </c>
      <c r="C128" s="306"/>
      <c r="D128" s="306"/>
      <c r="E128" s="306"/>
      <c r="F128" s="205">
        <f>F70</f>
        <v>0</v>
      </c>
    </row>
    <row r="129" spans="1:6" ht="12.75" x14ac:dyDescent="0.2">
      <c r="A129" s="190" t="s">
        <v>139</v>
      </c>
      <c r="B129" s="306" t="s">
        <v>308</v>
      </c>
      <c r="C129" s="306"/>
      <c r="D129" s="306"/>
      <c r="E129" s="306"/>
      <c r="F129" s="205">
        <f>F80</f>
        <v>0</v>
      </c>
    </row>
    <row r="130" spans="1:6" ht="12.75" x14ac:dyDescent="0.2">
      <c r="A130" s="190" t="s">
        <v>140</v>
      </c>
      <c r="B130" s="306" t="s">
        <v>309</v>
      </c>
      <c r="C130" s="306"/>
      <c r="D130" s="306"/>
      <c r="E130" s="306"/>
      <c r="F130" s="205">
        <f>F103</f>
        <v>0</v>
      </c>
    </row>
    <row r="131" spans="1:6" ht="12.75" x14ac:dyDescent="0.2">
      <c r="A131" s="190" t="s">
        <v>146</v>
      </c>
      <c r="B131" s="306" t="s">
        <v>310</v>
      </c>
      <c r="C131" s="306"/>
      <c r="D131" s="306"/>
      <c r="E131" s="306"/>
      <c r="F131" s="205">
        <f>F111</f>
        <v>0</v>
      </c>
    </row>
    <row r="132" spans="1:6" ht="12.75" x14ac:dyDescent="0.2">
      <c r="A132" s="307" t="s">
        <v>311</v>
      </c>
      <c r="B132" s="307"/>
      <c r="C132" s="307"/>
      <c r="D132" s="307"/>
      <c r="E132" s="307"/>
      <c r="F132" s="193">
        <f>SUM(F127:F131)</f>
        <v>0</v>
      </c>
    </row>
    <row r="133" spans="1:6" ht="12.75" x14ac:dyDescent="0.2">
      <c r="A133" s="190" t="s">
        <v>146</v>
      </c>
      <c r="B133" s="306" t="s">
        <v>312</v>
      </c>
      <c r="C133" s="306"/>
      <c r="D133" s="306"/>
      <c r="E133" s="306"/>
      <c r="F133" s="205">
        <f>F121</f>
        <v>0</v>
      </c>
    </row>
    <row r="134" spans="1:6" ht="19.5" customHeight="1" x14ac:dyDescent="0.2">
      <c r="A134" s="308" t="s">
        <v>313</v>
      </c>
      <c r="B134" s="308"/>
      <c r="C134" s="308"/>
      <c r="D134" s="308"/>
      <c r="E134" s="308"/>
      <c r="F134" s="223">
        <f>(F115+F116+F132)/(1-D117)</f>
        <v>0</v>
      </c>
    </row>
    <row r="135" spans="1:6" ht="12.75" x14ac:dyDescent="0.2">
      <c r="A135" s="304" t="s">
        <v>314</v>
      </c>
      <c r="B135" s="304"/>
      <c r="C135" s="304"/>
      <c r="D135" s="304"/>
      <c r="E135" s="304"/>
      <c r="F135" s="224">
        <f>(F115+F132)*3.9095%</f>
        <v>0</v>
      </c>
    </row>
    <row r="136" spans="1:6" ht="27" customHeight="1" x14ac:dyDescent="0.2">
      <c r="A136" s="305" t="s">
        <v>315</v>
      </c>
      <c r="B136" s="305"/>
      <c r="C136" s="305"/>
      <c r="D136" s="305"/>
      <c r="E136" s="305"/>
      <c r="F136" s="225"/>
    </row>
    <row r="137" spans="1:6" ht="12.75" x14ac:dyDescent="0.2">
      <c r="B137" s="226"/>
      <c r="C137" s="227"/>
      <c r="D137" s="227"/>
    </row>
    <row r="138" spans="1:6" ht="12.75" x14ac:dyDescent="0.2">
      <c r="B138" s="226"/>
      <c r="C138" s="227"/>
      <c r="D138" s="227"/>
    </row>
    <row r="139" spans="1:6" ht="12.75" x14ac:dyDescent="0.2">
      <c r="B139" s="226"/>
      <c r="C139" s="227"/>
      <c r="D139" s="227"/>
    </row>
    <row r="140" spans="1:6" ht="12.75" x14ac:dyDescent="0.2">
      <c r="B140" s="226"/>
      <c r="C140" s="227"/>
      <c r="D140" s="227"/>
    </row>
    <row r="141" spans="1:6" ht="12.75" x14ac:dyDescent="0.2">
      <c r="B141" s="226"/>
      <c r="C141" s="227"/>
      <c r="D141" s="227"/>
    </row>
    <row r="142" spans="1:6" ht="12.75" x14ac:dyDescent="0.2">
      <c r="B142" s="226"/>
      <c r="C142" s="227"/>
      <c r="D142" s="227"/>
    </row>
    <row r="143" spans="1:6" ht="12.75" x14ac:dyDescent="0.2">
      <c r="B143" s="226"/>
      <c r="C143" s="227"/>
      <c r="D143" s="227"/>
    </row>
    <row r="144" spans="1:6" ht="12.75" x14ac:dyDescent="0.2">
      <c r="B144" s="226"/>
      <c r="C144" s="227"/>
      <c r="D144" s="227"/>
    </row>
    <row r="145" spans="2:8" ht="12.75" x14ac:dyDescent="0.2">
      <c r="B145" s="226"/>
      <c r="C145" s="227"/>
      <c r="D145" s="227"/>
    </row>
    <row r="146" spans="2:8" ht="12.75" x14ac:dyDescent="0.2">
      <c r="B146" s="226"/>
      <c r="C146" s="227"/>
      <c r="D146" s="227"/>
    </row>
    <row r="147" spans="2:8" ht="12.75" x14ac:dyDescent="0.2">
      <c r="B147" s="226"/>
      <c r="C147" s="227"/>
      <c r="D147" s="227"/>
      <c r="H147" s="228"/>
    </row>
    <row r="148" spans="2:8" ht="12.75" x14ac:dyDescent="0.2">
      <c r="B148" s="226"/>
      <c r="C148" s="227"/>
      <c r="D148" s="227"/>
    </row>
    <row r="149" spans="2:8" ht="12.75" x14ac:dyDescent="0.2">
      <c r="B149" s="226"/>
      <c r="C149" s="227"/>
      <c r="D149" s="227"/>
    </row>
    <row r="150" spans="2:8" ht="12.75" x14ac:dyDescent="0.2"/>
    <row r="151" spans="2:8" ht="12.75" x14ac:dyDescent="0.2"/>
    <row r="152" spans="2:8" ht="12.75" x14ac:dyDescent="0.2"/>
    <row r="153" spans="2:8" ht="12.75" x14ac:dyDescent="0.2"/>
    <row r="154" spans="2:8" ht="12.75" x14ac:dyDescent="0.2"/>
    <row r="155" spans="2:8" ht="12.75" x14ac:dyDescent="0.2"/>
    <row r="156" spans="2:8" ht="12.75" x14ac:dyDescent="0.2"/>
    <row r="157" spans="2:8" ht="12.75" x14ac:dyDescent="0.2"/>
    <row r="158" spans="2:8" ht="12.75" x14ac:dyDescent="0.2"/>
    <row r="159" spans="2:8" ht="12.75" x14ac:dyDescent="0.2"/>
    <row r="160" spans="2:8" ht="12.75" x14ac:dyDescent="0.2"/>
    <row r="161" ht="12.75" x14ac:dyDescent="0.2"/>
    <row r="162" ht="12.75" x14ac:dyDescent="0.2"/>
    <row r="163" ht="12.75" x14ac:dyDescent="0.2"/>
    <row r="164" ht="12.75" x14ac:dyDescent="0.2"/>
    <row r="165" ht="12.75" x14ac:dyDescent="0.2"/>
    <row r="166" ht="12.75" x14ac:dyDescent="0.2"/>
    <row r="167" ht="12.75" x14ac:dyDescent="0.2"/>
    <row r="168" ht="12.75" x14ac:dyDescent="0.2"/>
    <row r="169" ht="12.75" x14ac:dyDescent="0.2"/>
    <row r="170" ht="12.75" x14ac:dyDescent="0.2"/>
    <row r="171" ht="12.75" x14ac:dyDescent="0.2"/>
    <row r="172" ht="12.75" x14ac:dyDescent="0.2"/>
    <row r="173" ht="12.75" x14ac:dyDescent="0.2"/>
    <row r="174" ht="12.75" x14ac:dyDescent="0.2"/>
    <row r="175" ht="12.75" x14ac:dyDescent="0.2"/>
    <row r="176" ht="12.75" x14ac:dyDescent="0.2"/>
    <row r="177" ht="12.75" x14ac:dyDescent="0.2"/>
    <row r="178" ht="12.75" x14ac:dyDescent="0.2"/>
    <row r="179" ht="12.75" x14ac:dyDescent="0.2"/>
    <row r="180" ht="12.75" x14ac:dyDescent="0.2"/>
    <row r="181" ht="12.75" x14ac:dyDescent="0.2"/>
    <row r="182" ht="12.75" x14ac:dyDescent="0.2"/>
    <row r="183" ht="12.75" x14ac:dyDescent="0.2"/>
    <row r="184" ht="12.75" x14ac:dyDescent="0.2"/>
    <row r="185" ht="12.75" x14ac:dyDescent="0.2"/>
    <row r="186" ht="12.75" x14ac:dyDescent="0.2"/>
    <row r="187" ht="12.75" x14ac:dyDescent="0.2"/>
    <row r="188" ht="12.75" x14ac:dyDescent="0.2"/>
    <row r="189" ht="12.75" x14ac:dyDescent="0.2"/>
    <row r="190" ht="12.75" x14ac:dyDescent="0.2"/>
    <row r="191" ht="12.75" x14ac:dyDescent="0.2"/>
    <row r="192" ht="12.75" x14ac:dyDescent="0.2"/>
    <row r="193" ht="12.75" x14ac:dyDescent="0.2"/>
    <row r="194" ht="12.75" x14ac:dyDescent="0.2"/>
    <row r="195" ht="12.75" x14ac:dyDescent="0.2"/>
    <row r="196" ht="12.75" x14ac:dyDescent="0.2"/>
    <row r="197" ht="12.75" x14ac:dyDescent="0.2"/>
    <row r="198" ht="12.75" x14ac:dyDescent="0.2"/>
    <row r="199" ht="12.75" x14ac:dyDescent="0.2"/>
    <row r="200" ht="12.75" x14ac:dyDescent="0.2"/>
    <row r="201" ht="12.75" x14ac:dyDescent="0.2"/>
    <row r="202" ht="12.75" x14ac:dyDescent="0.2"/>
    <row r="203" ht="12.75" x14ac:dyDescent="0.2"/>
    <row r="204" ht="12.75" x14ac:dyDescent="0.2"/>
    <row r="205" ht="12.75" x14ac:dyDescent="0.2"/>
    <row r="206" ht="12.75" x14ac:dyDescent="0.2"/>
    <row r="207" ht="12.75" x14ac:dyDescent="0.2"/>
    <row r="208" ht="12.75" x14ac:dyDescent="0.2"/>
    <row r="209" ht="12.75" x14ac:dyDescent="0.2"/>
    <row r="210" ht="12.75" x14ac:dyDescent="0.2"/>
    <row r="211" ht="12.75" x14ac:dyDescent="0.2"/>
    <row r="212" ht="12.75" x14ac:dyDescent="0.2"/>
    <row r="213" ht="12.75" x14ac:dyDescent="0.2"/>
    <row r="214" ht="12.75" x14ac:dyDescent="0.2"/>
    <row r="215" ht="12.75" x14ac:dyDescent="0.2"/>
    <row r="216" ht="12.75" x14ac:dyDescent="0.2"/>
    <row r="217" ht="12.75" x14ac:dyDescent="0.2"/>
    <row r="218" ht="12.75" x14ac:dyDescent="0.2"/>
    <row r="219" ht="12.75" x14ac:dyDescent="0.2"/>
    <row r="220" ht="12.75" x14ac:dyDescent="0.2"/>
    <row r="221" ht="12.75" x14ac:dyDescent="0.2"/>
    <row r="222" ht="12.75" x14ac:dyDescent="0.2"/>
    <row r="223" ht="12.75" x14ac:dyDescent="0.2"/>
    <row r="224" ht="12.75" x14ac:dyDescent="0.2"/>
    <row r="225" ht="12.75" x14ac:dyDescent="0.2"/>
    <row r="226" ht="12.75" x14ac:dyDescent="0.2"/>
    <row r="227" ht="12.75" x14ac:dyDescent="0.2"/>
    <row r="228" ht="12.75" x14ac:dyDescent="0.2"/>
    <row r="229" ht="12.75" x14ac:dyDescent="0.2"/>
    <row r="230" ht="12.75" x14ac:dyDescent="0.2"/>
    <row r="231" ht="12.75" x14ac:dyDescent="0.2"/>
    <row r="232" ht="12.75" x14ac:dyDescent="0.2"/>
    <row r="233" ht="12.75" x14ac:dyDescent="0.2"/>
    <row r="234" ht="12.75" x14ac:dyDescent="0.2"/>
    <row r="235" ht="12.75" x14ac:dyDescent="0.2"/>
    <row r="236" ht="12.75" x14ac:dyDescent="0.2"/>
    <row r="237" ht="12.75" x14ac:dyDescent="0.2"/>
    <row r="238" ht="12.75" x14ac:dyDescent="0.2"/>
    <row r="239" ht="12.75" x14ac:dyDescent="0.2"/>
    <row r="240" ht="12.75" x14ac:dyDescent="0.2"/>
    <row r="241" ht="12.75" x14ac:dyDescent="0.2"/>
    <row r="242" ht="12.75" x14ac:dyDescent="0.2"/>
    <row r="243" ht="12.75" x14ac:dyDescent="0.2"/>
    <row r="244" ht="12.75" x14ac:dyDescent="0.2"/>
    <row r="245" ht="12.75" x14ac:dyDescent="0.2"/>
    <row r="246" ht="12.75" x14ac:dyDescent="0.2"/>
    <row r="247" ht="12.75" x14ac:dyDescent="0.2"/>
    <row r="248" ht="12.75" x14ac:dyDescent="0.2"/>
    <row r="249" ht="12.75" x14ac:dyDescent="0.2"/>
    <row r="250" ht="12.75" x14ac:dyDescent="0.2"/>
    <row r="251" ht="12.75" x14ac:dyDescent="0.2"/>
    <row r="252" ht="12.75" x14ac:dyDescent="0.2"/>
    <row r="253" ht="12.75" x14ac:dyDescent="0.2"/>
    <row r="254" ht="12.75" x14ac:dyDescent="0.2"/>
    <row r="255" ht="12.75" x14ac:dyDescent="0.2"/>
    <row r="256" ht="12.75" x14ac:dyDescent="0.2"/>
    <row r="257" ht="12.75" x14ac:dyDescent="0.2"/>
    <row r="258" ht="12.75" x14ac:dyDescent="0.2"/>
    <row r="259" ht="12.75" x14ac:dyDescent="0.2"/>
    <row r="260" ht="12.75" x14ac:dyDescent="0.2"/>
    <row r="261" ht="12.75" x14ac:dyDescent="0.2"/>
    <row r="262" ht="12.75" x14ac:dyDescent="0.2"/>
    <row r="263" ht="12.75" x14ac:dyDescent="0.2"/>
    <row r="264" ht="12.75" x14ac:dyDescent="0.2"/>
    <row r="265" ht="12.75" x14ac:dyDescent="0.2"/>
    <row r="266" ht="12.75" x14ac:dyDescent="0.2"/>
    <row r="267" ht="12.75" x14ac:dyDescent="0.2"/>
    <row r="268" ht="12.75" x14ac:dyDescent="0.2"/>
    <row r="269" ht="12.75" x14ac:dyDescent="0.2"/>
    <row r="270" ht="12.75" x14ac:dyDescent="0.2"/>
    <row r="271" ht="12.75" x14ac:dyDescent="0.2"/>
    <row r="272" ht="12.75" x14ac:dyDescent="0.2"/>
    <row r="273" ht="12.75" x14ac:dyDescent="0.2"/>
    <row r="274" ht="12.75" x14ac:dyDescent="0.2"/>
    <row r="275" ht="12.75" x14ac:dyDescent="0.2"/>
    <row r="276" ht="12.75" x14ac:dyDescent="0.2"/>
    <row r="277" ht="12.75" x14ac:dyDescent="0.2"/>
    <row r="278" ht="12.75" x14ac:dyDescent="0.2"/>
    <row r="279" ht="12.75" x14ac:dyDescent="0.2"/>
    <row r="280" ht="12.75" x14ac:dyDescent="0.2"/>
    <row r="281" ht="12.75" x14ac:dyDescent="0.2"/>
    <row r="282" ht="12.75" x14ac:dyDescent="0.2"/>
    <row r="283" ht="12.75" x14ac:dyDescent="0.2"/>
    <row r="284" ht="12.75" x14ac:dyDescent="0.2"/>
    <row r="285" ht="12.75" x14ac:dyDescent="0.2"/>
    <row r="286" ht="12.75" x14ac:dyDescent="0.2"/>
    <row r="287" ht="12.75" x14ac:dyDescent="0.2"/>
    <row r="288" ht="12.75" x14ac:dyDescent="0.2"/>
    <row r="289" ht="12.75" x14ac:dyDescent="0.2"/>
    <row r="290" ht="12.75" x14ac:dyDescent="0.2"/>
    <row r="291" ht="12.75" x14ac:dyDescent="0.2"/>
    <row r="292" ht="12.75" x14ac:dyDescent="0.2"/>
    <row r="293" ht="12.75" x14ac:dyDescent="0.2"/>
    <row r="294" ht="12.75" x14ac:dyDescent="0.2"/>
    <row r="295" ht="12.75" x14ac:dyDescent="0.2"/>
    <row r="296" ht="12.75" x14ac:dyDescent="0.2"/>
    <row r="297" ht="12.75" x14ac:dyDescent="0.2"/>
    <row r="298" ht="12.75" x14ac:dyDescent="0.2"/>
    <row r="299" ht="12.75" x14ac:dyDescent="0.2"/>
    <row r="300" ht="12.75" x14ac:dyDescent="0.2"/>
    <row r="301" ht="12.75" x14ac:dyDescent="0.2"/>
    <row r="302" ht="12.75" x14ac:dyDescent="0.2"/>
    <row r="303" ht="12.75" x14ac:dyDescent="0.2"/>
    <row r="304" ht="12.75" x14ac:dyDescent="0.2"/>
    <row r="305" ht="12.75" x14ac:dyDescent="0.2"/>
    <row r="306" ht="12.75" x14ac:dyDescent="0.2"/>
    <row r="307" ht="12.75" x14ac:dyDescent="0.2"/>
    <row r="308" ht="12.75" x14ac:dyDescent="0.2"/>
    <row r="309" ht="12.75" x14ac:dyDescent="0.2"/>
    <row r="310" ht="12.75" x14ac:dyDescent="0.2"/>
    <row r="311" ht="12.75" x14ac:dyDescent="0.2"/>
    <row r="312" ht="12.75" x14ac:dyDescent="0.2"/>
    <row r="313" ht="12.75" x14ac:dyDescent="0.2"/>
    <row r="314" ht="12.75" x14ac:dyDescent="0.2"/>
    <row r="315" ht="12.75" x14ac:dyDescent="0.2"/>
    <row r="316" ht="12.75" x14ac:dyDescent="0.2"/>
    <row r="317" ht="12.75" x14ac:dyDescent="0.2"/>
    <row r="318" ht="12.75" x14ac:dyDescent="0.2"/>
    <row r="319" ht="12.75" x14ac:dyDescent="0.2"/>
    <row r="320" ht="12.75" x14ac:dyDescent="0.2"/>
    <row r="321" ht="12.75" x14ac:dyDescent="0.2"/>
    <row r="322" ht="12.75" x14ac:dyDescent="0.2"/>
    <row r="323" ht="12.75" x14ac:dyDescent="0.2"/>
    <row r="324" ht="12.75" x14ac:dyDescent="0.2"/>
    <row r="325" ht="12.75" x14ac:dyDescent="0.2"/>
    <row r="326" ht="12.75" x14ac:dyDescent="0.2"/>
    <row r="327" ht="12.75" x14ac:dyDescent="0.2"/>
    <row r="328" ht="12.75" x14ac:dyDescent="0.2"/>
    <row r="329" ht="12.75" x14ac:dyDescent="0.2"/>
    <row r="330" ht="12.75" x14ac:dyDescent="0.2"/>
    <row r="331" ht="12.75" x14ac:dyDescent="0.2"/>
    <row r="332" ht="12.75" x14ac:dyDescent="0.2"/>
    <row r="333" ht="12.75" x14ac:dyDescent="0.2"/>
    <row r="334" ht="12.75" x14ac:dyDescent="0.2"/>
    <row r="335" ht="12.75" x14ac:dyDescent="0.2"/>
    <row r="336" ht="12.75" x14ac:dyDescent="0.2"/>
    <row r="337" ht="12.75" x14ac:dyDescent="0.2"/>
    <row r="338" ht="12.75" x14ac:dyDescent="0.2"/>
    <row r="339" ht="12.75" x14ac:dyDescent="0.2"/>
    <row r="340" ht="12.75" x14ac:dyDescent="0.2"/>
    <row r="341" ht="12.75" x14ac:dyDescent="0.2"/>
    <row r="342" ht="12.75" x14ac:dyDescent="0.2"/>
    <row r="343" ht="12.75" x14ac:dyDescent="0.2"/>
    <row r="344" ht="12.75" x14ac:dyDescent="0.2"/>
    <row r="345" ht="12.75" x14ac:dyDescent="0.2"/>
    <row r="346" ht="12.75" x14ac:dyDescent="0.2"/>
    <row r="347" ht="12.75" x14ac:dyDescent="0.2"/>
    <row r="348" ht="12.75" x14ac:dyDescent="0.2"/>
    <row r="349" ht="12.75" x14ac:dyDescent="0.2"/>
    <row r="350" ht="12.75" x14ac:dyDescent="0.2"/>
    <row r="351" ht="12.75" x14ac:dyDescent="0.2"/>
    <row r="352" ht="12.75" x14ac:dyDescent="0.2"/>
    <row r="353" ht="12.75" x14ac:dyDescent="0.2"/>
    <row r="354" ht="12.75" x14ac:dyDescent="0.2"/>
    <row r="355" ht="12.75" x14ac:dyDescent="0.2"/>
    <row r="356" ht="12.75" x14ac:dyDescent="0.2"/>
    <row r="357" ht="12.75" x14ac:dyDescent="0.2"/>
    <row r="358" ht="12.75" x14ac:dyDescent="0.2"/>
    <row r="359" ht="12.75" x14ac:dyDescent="0.2"/>
    <row r="360" ht="12.75" x14ac:dyDescent="0.2"/>
    <row r="361" ht="12.75" x14ac:dyDescent="0.2"/>
    <row r="362" ht="12.75" x14ac:dyDescent="0.2"/>
    <row r="363" ht="12.75" x14ac:dyDescent="0.2"/>
    <row r="364" ht="12.75" x14ac:dyDescent="0.2"/>
    <row r="365" ht="12.75" x14ac:dyDescent="0.2"/>
    <row r="366" ht="12.75" x14ac:dyDescent="0.2"/>
    <row r="367" ht="12.75" x14ac:dyDescent="0.2"/>
    <row r="368" ht="12.75" x14ac:dyDescent="0.2"/>
    <row r="369" ht="12.75" x14ac:dyDescent="0.2"/>
    <row r="370" ht="12.75" x14ac:dyDescent="0.2"/>
    <row r="371" ht="12.75" x14ac:dyDescent="0.2"/>
    <row r="372" ht="12.75" x14ac:dyDescent="0.2"/>
    <row r="373" ht="12.75" x14ac:dyDescent="0.2"/>
    <row r="374" ht="12.75" x14ac:dyDescent="0.2"/>
    <row r="375" ht="12.75" x14ac:dyDescent="0.2"/>
    <row r="376" ht="12.75" x14ac:dyDescent="0.2"/>
    <row r="377" ht="12.75" x14ac:dyDescent="0.2"/>
    <row r="378" ht="12.75" x14ac:dyDescent="0.2"/>
    <row r="379" ht="12.75" x14ac:dyDescent="0.2"/>
    <row r="380" ht="12.75" x14ac:dyDescent="0.2"/>
    <row r="381" ht="12.75" x14ac:dyDescent="0.2"/>
    <row r="382" ht="12.75" x14ac:dyDescent="0.2"/>
    <row r="383" ht="12.75" x14ac:dyDescent="0.2"/>
    <row r="384" ht="12.75" x14ac:dyDescent="0.2"/>
    <row r="385" ht="12.75" x14ac:dyDescent="0.2"/>
    <row r="386" ht="12.75" x14ac:dyDescent="0.2"/>
    <row r="387" ht="12.75" x14ac:dyDescent="0.2"/>
    <row r="388" ht="12.75" x14ac:dyDescent="0.2"/>
    <row r="389" ht="12.75" x14ac:dyDescent="0.2"/>
    <row r="390" ht="12.75" x14ac:dyDescent="0.2"/>
    <row r="391" ht="12.75" x14ac:dyDescent="0.2"/>
    <row r="392" ht="12.75" x14ac:dyDescent="0.2"/>
    <row r="393" ht="12.75" x14ac:dyDescent="0.2"/>
    <row r="394" ht="12.75" x14ac:dyDescent="0.2"/>
    <row r="395" ht="12.75" x14ac:dyDescent="0.2"/>
    <row r="396" ht="12.75" x14ac:dyDescent="0.2"/>
    <row r="397" ht="12.75" x14ac:dyDescent="0.2"/>
    <row r="398" ht="12.75" x14ac:dyDescent="0.2"/>
    <row r="399" ht="12.75" x14ac:dyDescent="0.2"/>
    <row r="400" ht="12.75" x14ac:dyDescent="0.2"/>
    <row r="401" ht="12.75" x14ac:dyDescent="0.2"/>
    <row r="402" ht="12.75" x14ac:dyDescent="0.2"/>
    <row r="403" ht="12.75" x14ac:dyDescent="0.2"/>
    <row r="404" ht="12.75" x14ac:dyDescent="0.2"/>
    <row r="405" ht="12.75" x14ac:dyDescent="0.2"/>
    <row r="406" ht="12.75" x14ac:dyDescent="0.2"/>
    <row r="407" ht="12.75" x14ac:dyDescent="0.2"/>
    <row r="408" ht="12.75" x14ac:dyDescent="0.2"/>
    <row r="409" ht="12.75" x14ac:dyDescent="0.2"/>
    <row r="410" ht="12.75" x14ac:dyDescent="0.2"/>
    <row r="411" ht="12.75" x14ac:dyDescent="0.2"/>
    <row r="412" ht="12.75" x14ac:dyDescent="0.2"/>
    <row r="413" ht="12.75" x14ac:dyDescent="0.2"/>
    <row r="414" ht="12.75" x14ac:dyDescent="0.2"/>
    <row r="415" ht="12.75" x14ac:dyDescent="0.2"/>
    <row r="416" ht="12.75" x14ac:dyDescent="0.2"/>
    <row r="417" ht="12.75" x14ac:dyDescent="0.2"/>
    <row r="418" ht="12.75" x14ac:dyDescent="0.2"/>
    <row r="419" ht="12.75" x14ac:dyDescent="0.2"/>
    <row r="420" ht="12.75" x14ac:dyDescent="0.2"/>
    <row r="421" ht="12.75" x14ac:dyDescent="0.2"/>
    <row r="422" ht="12.75" x14ac:dyDescent="0.2"/>
    <row r="423" ht="12.75" x14ac:dyDescent="0.2"/>
    <row r="424" ht="12.75" x14ac:dyDescent="0.2"/>
    <row r="425" ht="12.75" x14ac:dyDescent="0.2"/>
    <row r="426" ht="12.75" x14ac:dyDescent="0.2"/>
    <row r="427" ht="12.75" x14ac:dyDescent="0.2"/>
    <row r="428" ht="12.75" x14ac:dyDescent="0.2"/>
    <row r="429" ht="12.75" x14ac:dyDescent="0.2"/>
    <row r="430" ht="12.75" x14ac:dyDescent="0.2"/>
    <row r="431" ht="12.75" x14ac:dyDescent="0.2"/>
    <row r="432" ht="12.75" x14ac:dyDescent="0.2"/>
    <row r="433" ht="12.75" x14ac:dyDescent="0.2"/>
    <row r="434" ht="12.75" x14ac:dyDescent="0.2"/>
    <row r="435" ht="12.75" x14ac:dyDescent="0.2"/>
    <row r="436" ht="12.75" x14ac:dyDescent="0.2"/>
    <row r="437" ht="12.75" x14ac:dyDescent="0.2"/>
    <row r="438" ht="12.75" x14ac:dyDescent="0.2"/>
    <row r="439" ht="12.75" x14ac:dyDescent="0.2"/>
    <row r="440" ht="12.75" x14ac:dyDescent="0.2"/>
    <row r="441" ht="12.75" x14ac:dyDescent="0.2"/>
    <row r="442" ht="12.75" x14ac:dyDescent="0.2"/>
    <row r="443" ht="12.75" x14ac:dyDescent="0.2"/>
    <row r="444" ht="12.75" x14ac:dyDescent="0.2"/>
    <row r="445" ht="12.75" x14ac:dyDescent="0.2"/>
    <row r="446" ht="12.75" x14ac:dyDescent="0.2"/>
    <row r="447" ht="12.75" x14ac:dyDescent="0.2"/>
    <row r="448" ht="12.75" x14ac:dyDescent="0.2"/>
    <row r="449" ht="12.75" x14ac:dyDescent="0.2"/>
    <row r="450" ht="12.75" x14ac:dyDescent="0.2"/>
    <row r="451" ht="12.75" x14ac:dyDescent="0.2"/>
    <row r="452" ht="12.75" x14ac:dyDescent="0.2"/>
    <row r="453" ht="12.75" x14ac:dyDescent="0.2"/>
    <row r="454" ht="12.75" x14ac:dyDescent="0.2"/>
    <row r="455" ht="12.75" x14ac:dyDescent="0.2"/>
    <row r="456" ht="12.75" x14ac:dyDescent="0.2"/>
    <row r="457" ht="12.75" x14ac:dyDescent="0.2"/>
    <row r="458" ht="12.75" x14ac:dyDescent="0.2"/>
    <row r="459" ht="12.75" x14ac:dyDescent="0.2"/>
    <row r="460" ht="12.75" x14ac:dyDescent="0.2"/>
    <row r="461" ht="12.75" x14ac:dyDescent="0.2"/>
    <row r="462" ht="12.75" x14ac:dyDescent="0.2"/>
    <row r="463" ht="12.75" x14ac:dyDescent="0.2"/>
    <row r="464" ht="12.75" x14ac:dyDescent="0.2"/>
    <row r="465" ht="12.75" x14ac:dyDescent="0.2"/>
    <row r="466" ht="12.75" x14ac:dyDescent="0.2"/>
    <row r="467" ht="12.75" x14ac:dyDescent="0.2"/>
    <row r="468" ht="12.75" x14ac:dyDescent="0.2"/>
    <row r="469" ht="12.75" x14ac:dyDescent="0.2"/>
    <row r="470" ht="12.75" x14ac:dyDescent="0.2"/>
    <row r="471" ht="12.75" x14ac:dyDescent="0.2"/>
    <row r="472" ht="12.75" x14ac:dyDescent="0.2"/>
    <row r="473" ht="12.75" x14ac:dyDescent="0.2"/>
    <row r="474" ht="12.75" x14ac:dyDescent="0.2"/>
    <row r="475" ht="12.75" x14ac:dyDescent="0.2"/>
    <row r="476" ht="12.75" x14ac:dyDescent="0.2"/>
    <row r="477" ht="12.75" x14ac:dyDescent="0.2"/>
    <row r="478" ht="12.75" x14ac:dyDescent="0.2"/>
    <row r="479" ht="12.75" x14ac:dyDescent="0.2"/>
    <row r="480" ht="12.75" x14ac:dyDescent="0.2"/>
    <row r="481" ht="12.75" x14ac:dyDescent="0.2"/>
    <row r="482" ht="12.75" x14ac:dyDescent="0.2"/>
    <row r="483" ht="12.75" x14ac:dyDescent="0.2"/>
    <row r="484" ht="12.75" x14ac:dyDescent="0.2"/>
    <row r="485" ht="12.75" x14ac:dyDescent="0.2"/>
    <row r="486" ht="12.75" x14ac:dyDescent="0.2"/>
    <row r="487" ht="12.75" x14ac:dyDescent="0.2"/>
    <row r="488" ht="12.75" x14ac:dyDescent="0.2"/>
    <row r="489" ht="12.75" x14ac:dyDescent="0.2"/>
    <row r="490" ht="12.75" x14ac:dyDescent="0.2"/>
    <row r="491" ht="12.75" x14ac:dyDescent="0.2"/>
    <row r="492" ht="12.75" x14ac:dyDescent="0.2"/>
    <row r="493" ht="12.75" x14ac:dyDescent="0.2"/>
    <row r="494" ht="12.75" x14ac:dyDescent="0.2"/>
    <row r="495" ht="12.75" x14ac:dyDescent="0.2"/>
    <row r="496" ht="12.75" x14ac:dyDescent="0.2"/>
    <row r="497" ht="12.75" x14ac:dyDescent="0.2"/>
    <row r="498" ht="12.75" x14ac:dyDescent="0.2"/>
    <row r="499" ht="12.75" x14ac:dyDescent="0.2"/>
    <row r="500" ht="12.75" x14ac:dyDescent="0.2"/>
    <row r="501" ht="12.75" x14ac:dyDescent="0.2"/>
    <row r="502" ht="12.75" x14ac:dyDescent="0.2"/>
    <row r="503" ht="12.75" x14ac:dyDescent="0.2"/>
    <row r="504" ht="12.75" x14ac:dyDescent="0.2"/>
    <row r="505" ht="12.75" x14ac:dyDescent="0.2"/>
    <row r="506" ht="12.75" x14ac:dyDescent="0.2"/>
    <row r="507" ht="12.75" x14ac:dyDescent="0.2"/>
    <row r="508" ht="12.75" x14ac:dyDescent="0.2"/>
    <row r="509" ht="12.75" x14ac:dyDescent="0.2"/>
    <row r="510" ht="12.75" x14ac:dyDescent="0.2"/>
    <row r="511" ht="12.75" x14ac:dyDescent="0.2"/>
    <row r="512" ht="12.75" x14ac:dyDescent="0.2"/>
    <row r="513" ht="12.75" x14ac:dyDescent="0.2"/>
    <row r="514" ht="12.75" x14ac:dyDescent="0.2"/>
    <row r="515" ht="12.75" x14ac:dyDescent="0.2"/>
    <row r="516" ht="12.75" x14ac:dyDescent="0.2"/>
    <row r="517" ht="12.75" x14ac:dyDescent="0.2"/>
    <row r="518" ht="12.75" x14ac:dyDescent="0.2"/>
    <row r="519" ht="12.75" x14ac:dyDescent="0.2"/>
    <row r="520" ht="12.75" x14ac:dyDescent="0.2"/>
    <row r="521" ht="12.75" x14ac:dyDescent="0.2"/>
    <row r="522" ht="12.75" x14ac:dyDescent="0.2"/>
    <row r="523" ht="12.75" x14ac:dyDescent="0.2"/>
    <row r="524" ht="12.75" x14ac:dyDescent="0.2"/>
    <row r="525" ht="12.75" x14ac:dyDescent="0.2"/>
    <row r="526" ht="12.75" x14ac:dyDescent="0.2"/>
    <row r="527" ht="12.75" x14ac:dyDescent="0.2"/>
    <row r="528" ht="12.75" x14ac:dyDescent="0.2"/>
    <row r="529" ht="12.75" x14ac:dyDescent="0.2"/>
    <row r="530" ht="12.75" x14ac:dyDescent="0.2"/>
    <row r="531" ht="12.75" x14ac:dyDescent="0.2"/>
    <row r="532" ht="12.75" x14ac:dyDescent="0.2"/>
    <row r="533" ht="12.75" x14ac:dyDescent="0.2"/>
    <row r="534" ht="12.75" x14ac:dyDescent="0.2"/>
    <row r="535" ht="12.75" x14ac:dyDescent="0.2"/>
    <row r="536" ht="12.75" x14ac:dyDescent="0.2"/>
    <row r="537" ht="12.75" x14ac:dyDescent="0.2"/>
    <row r="538" ht="12.75" x14ac:dyDescent="0.2"/>
    <row r="539" ht="12.75" x14ac:dyDescent="0.2"/>
    <row r="540" ht="12.75" x14ac:dyDescent="0.2"/>
    <row r="541" ht="12.75" x14ac:dyDescent="0.2"/>
    <row r="542" ht="12.75" x14ac:dyDescent="0.2"/>
    <row r="543" ht="12.75" x14ac:dyDescent="0.2"/>
    <row r="544" ht="12.75" x14ac:dyDescent="0.2"/>
    <row r="545" ht="12.75" x14ac:dyDescent="0.2"/>
    <row r="546" ht="12.75" x14ac:dyDescent="0.2"/>
    <row r="547" ht="12.75" x14ac:dyDescent="0.2"/>
    <row r="548" ht="12.75" x14ac:dyDescent="0.2"/>
    <row r="549" ht="12.75" x14ac:dyDescent="0.2"/>
    <row r="550" ht="12.75" x14ac:dyDescent="0.2"/>
    <row r="551" ht="12.75" x14ac:dyDescent="0.2"/>
    <row r="552" ht="12.75" x14ac:dyDescent="0.2"/>
    <row r="553" ht="12.75" x14ac:dyDescent="0.2"/>
    <row r="554" ht="12.75" x14ac:dyDescent="0.2"/>
    <row r="555" ht="12.75" x14ac:dyDescent="0.2"/>
    <row r="556" ht="12.75" x14ac:dyDescent="0.2"/>
    <row r="557" ht="12.75" x14ac:dyDescent="0.2"/>
    <row r="558" ht="12.75" x14ac:dyDescent="0.2"/>
    <row r="559" ht="12.75" x14ac:dyDescent="0.2"/>
    <row r="560" ht="12.75" x14ac:dyDescent="0.2"/>
    <row r="561" ht="12.75" x14ac:dyDescent="0.2"/>
    <row r="562" ht="12.75" x14ac:dyDescent="0.2"/>
    <row r="563" ht="12.75" x14ac:dyDescent="0.2"/>
    <row r="564" ht="12.75" x14ac:dyDescent="0.2"/>
    <row r="565" ht="12.75" x14ac:dyDescent="0.2"/>
    <row r="566" ht="12.75" x14ac:dyDescent="0.2"/>
    <row r="567" ht="12.75" x14ac:dyDescent="0.2"/>
    <row r="568" ht="12.75" x14ac:dyDescent="0.2"/>
    <row r="569" ht="12.75" x14ac:dyDescent="0.2"/>
    <row r="570" ht="12.75" x14ac:dyDescent="0.2"/>
    <row r="571" ht="12.75" x14ac:dyDescent="0.2"/>
    <row r="572" ht="12.75" x14ac:dyDescent="0.2"/>
    <row r="573" ht="12.75" x14ac:dyDescent="0.2"/>
    <row r="574" ht="12.75" x14ac:dyDescent="0.2"/>
    <row r="575" ht="12.75" x14ac:dyDescent="0.2"/>
    <row r="576" ht="12.75" x14ac:dyDescent="0.2"/>
    <row r="577" ht="12.75" x14ac:dyDescent="0.2"/>
    <row r="578" ht="12.75" x14ac:dyDescent="0.2"/>
    <row r="579" ht="12.75" x14ac:dyDescent="0.2"/>
    <row r="580" ht="12.75" x14ac:dyDescent="0.2"/>
    <row r="581" ht="12.75" x14ac:dyDescent="0.2"/>
    <row r="582" ht="12.75" x14ac:dyDescent="0.2"/>
    <row r="583" ht="12.75" x14ac:dyDescent="0.2"/>
    <row r="584" ht="12.75" x14ac:dyDescent="0.2"/>
    <row r="585" ht="12.75" x14ac:dyDescent="0.2"/>
    <row r="586" ht="12.75" x14ac:dyDescent="0.2"/>
    <row r="587" ht="12.75" x14ac:dyDescent="0.2"/>
    <row r="588" ht="12.75" x14ac:dyDescent="0.2"/>
    <row r="589" ht="12.75" x14ac:dyDescent="0.2"/>
    <row r="590" ht="12.75" x14ac:dyDescent="0.2"/>
    <row r="591" ht="12.75" x14ac:dyDescent="0.2"/>
    <row r="592" ht="12.75" x14ac:dyDescent="0.2"/>
    <row r="593" ht="12.75" x14ac:dyDescent="0.2"/>
    <row r="594" ht="12.75" x14ac:dyDescent="0.2"/>
    <row r="595" ht="12.75" x14ac:dyDescent="0.2"/>
    <row r="596" ht="12.75" x14ac:dyDescent="0.2"/>
    <row r="597" ht="12.75" x14ac:dyDescent="0.2"/>
    <row r="598" ht="12.75" x14ac:dyDescent="0.2"/>
    <row r="599" ht="12.75" x14ac:dyDescent="0.2"/>
    <row r="600" ht="12.75" x14ac:dyDescent="0.2"/>
    <row r="601" ht="12.75" x14ac:dyDescent="0.2"/>
    <row r="602" ht="12.75" x14ac:dyDescent="0.2"/>
    <row r="603" ht="12.75" x14ac:dyDescent="0.2"/>
    <row r="604" ht="12.75" x14ac:dyDescent="0.2"/>
    <row r="605" ht="12.75" x14ac:dyDescent="0.2"/>
    <row r="606" ht="12.75" x14ac:dyDescent="0.2"/>
    <row r="607" ht="12.75" x14ac:dyDescent="0.2"/>
    <row r="608" ht="12.75" x14ac:dyDescent="0.2"/>
    <row r="609" ht="12.75" x14ac:dyDescent="0.2"/>
    <row r="610" ht="12.75" x14ac:dyDescent="0.2"/>
    <row r="611" ht="12.75" x14ac:dyDescent="0.2"/>
    <row r="612" ht="12.75" x14ac:dyDescent="0.2"/>
    <row r="613" ht="12.75" x14ac:dyDescent="0.2"/>
    <row r="614" ht="12.75" x14ac:dyDescent="0.2"/>
    <row r="615" ht="12.75" x14ac:dyDescent="0.2"/>
    <row r="616" ht="12.75" x14ac:dyDescent="0.2"/>
    <row r="617" ht="12.75" x14ac:dyDescent="0.2"/>
    <row r="618" ht="12.75" x14ac:dyDescent="0.2"/>
    <row r="619" ht="12.75" x14ac:dyDescent="0.2"/>
    <row r="620" ht="12.75" x14ac:dyDescent="0.2"/>
    <row r="621" ht="12.75" x14ac:dyDescent="0.2"/>
    <row r="622" ht="12.75" x14ac:dyDescent="0.2"/>
    <row r="623" ht="12.75" x14ac:dyDescent="0.2"/>
    <row r="624" ht="12.75" x14ac:dyDescent="0.2"/>
    <row r="625" ht="12.75" x14ac:dyDescent="0.2"/>
    <row r="626" ht="12.75" x14ac:dyDescent="0.2"/>
    <row r="627" ht="12.75" x14ac:dyDescent="0.2"/>
    <row r="628" ht="12.75" x14ac:dyDescent="0.2"/>
    <row r="629" ht="12.75" x14ac:dyDescent="0.2"/>
    <row r="630" ht="12.75" x14ac:dyDescent="0.2"/>
    <row r="631" ht="12.75" x14ac:dyDescent="0.2"/>
    <row r="632" ht="12.75" x14ac:dyDescent="0.2"/>
    <row r="633" ht="12.75" x14ac:dyDescent="0.2"/>
    <row r="634" ht="12.75" x14ac:dyDescent="0.2"/>
    <row r="635" ht="12.75" x14ac:dyDescent="0.2"/>
    <row r="636" ht="12.75" x14ac:dyDescent="0.2"/>
    <row r="637" ht="12.75" x14ac:dyDescent="0.2"/>
    <row r="638" ht="12.75" x14ac:dyDescent="0.2"/>
    <row r="639" ht="12.75" x14ac:dyDescent="0.2"/>
    <row r="640" ht="12.75" x14ac:dyDescent="0.2"/>
    <row r="641" ht="12.75" x14ac:dyDescent="0.2"/>
    <row r="642" ht="12.75" x14ac:dyDescent="0.2"/>
    <row r="643" ht="12.75" x14ac:dyDescent="0.2"/>
    <row r="644" ht="12.75" x14ac:dyDescent="0.2"/>
    <row r="645" ht="12.75" x14ac:dyDescent="0.2"/>
    <row r="646" ht="12.75" x14ac:dyDescent="0.2"/>
    <row r="647" ht="12.75" x14ac:dyDescent="0.2"/>
    <row r="648" ht="12.75" x14ac:dyDescent="0.2"/>
    <row r="649" ht="12.75" x14ac:dyDescent="0.2"/>
    <row r="650" ht="12.75" x14ac:dyDescent="0.2"/>
    <row r="651" ht="12.75" x14ac:dyDescent="0.2"/>
    <row r="652" ht="12.75" x14ac:dyDescent="0.2"/>
    <row r="653" ht="12.75" x14ac:dyDescent="0.2"/>
    <row r="654" ht="12.75" x14ac:dyDescent="0.2"/>
    <row r="655" ht="12.75" x14ac:dyDescent="0.2"/>
    <row r="656" ht="12.75" x14ac:dyDescent="0.2"/>
    <row r="657" ht="12.75" x14ac:dyDescent="0.2"/>
    <row r="658" ht="12.75" x14ac:dyDescent="0.2"/>
    <row r="659" ht="12.75" x14ac:dyDescent="0.2"/>
    <row r="660" ht="12.75" x14ac:dyDescent="0.2"/>
    <row r="661" ht="12.75" x14ac:dyDescent="0.2"/>
    <row r="662" ht="12.75" x14ac:dyDescent="0.2"/>
    <row r="663" ht="12.75" x14ac:dyDescent="0.2"/>
    <row r="664" ht="12.75" x14ac:dyDescent="0.2"/>
    <row r="665" ht="12.75" x14ac:dyDescent="0.2"/>
    <row r="666" ht="12.75" x14ac:dyDescent="0.2"/>
    <row r="667" ht="12.75" x14ac:dyDescent="0.2"/>
    <row r="668" ht="12.75" x14ac:dyDescent="0.2"/>
    <row r="669" ht="12.75" x14ac:dyDescent="0.2"/>
    <row r="670" ht="12.75" x14ac:dyDescent="0.2"/>
    <row r="671" ht="12.75" x14ac:dyDescent="0.2"/>
    <row r="672" ht="12.75" x14ac:dyDescent="0.2"/>
    <row r="673" ht="12.75" x14ac:dyDescent="0.2"/>
    <row r="674" ht="12.75" x14ac:dyDescent="0.2"/>
    <row r="675" ht="12.75" x14ac:dyDescent="0.2"/>
    <row r="676" ht="12.75" x14ac:dyDescent="0.2"/>
    <row r="677" ht="12.75" x14ac:dyDescent="0.2"/>
    <row r="678" ht="12.75" x14ac:dyDescent="0.2"/>
    <row r="679" ht="12.75" x14ac:dyDescent="0.2"/>
    <row r="680" ht="12.75" x14ac:dyDescent="0.2"/>
    <row r="681" ht="12.75" x14ac:dyDescent="0.2"/>
    <row r="682" ht="12.75" x14ac:dyDescent="0.2"/>
    <row r="683" ht="12.75" x14ac:dyDescent="0.2"/>
    <row r="684" ht="12.75" x14ac:dyDescent="0.2"/>
    <row r="685" ht="12.75" x14ac:dyDescent="0.2"/>
    <row r="686" ht="12.75" x14ac:dyDescent="0.2"/>
    <row r="687" ht="12.75" x14ac:dyDescent="0.2"/>
    <row r="688" ht="12.75" x14ac:dyDescent="0.2"/>
    <row r="689" ht="12.75" x14ac:dyDescent="0.2"/>
    <row r="690" ht="12.75" x14ac:dyDescent="0.2"/>
    <row r="691" ht="12.75" x14ac:dyDescent="0.2"/>
    <row r="692" ht="12.75" x14ac:dyDescent="0.2"/>
    <row r="693" ht="12.75" x14ac:dyDescent="0.2"/>
    <row r="694" ht="12.75" x14ac:dyDescent="0.2"/>
    <row r="695" ht="12.75" x14ac:dyDescent="0.2"/>
    <row r="696" ht="12.75" x14ac:dyDescent="0.2"/>
    <row r="697" ht="12.75" x14ac:dyDescent="0.2"/>
    <row r="698" ht="12.75" x14ac:dyDescent="0.2"/>
    <row r="699" ht="12.75" x14ac:dyDescent="0.2"/>
    <row r="700" ht="12.75" x14ac:dyDescent="0.2"/>
    <row r="701" ht="12.75" x14ac:dyDescent="0.2"/>
    <row r="702" ht="12.75" x14ac:dyDescent="0.2"/>
    <row r="703" ht="12.75" x14ac:dyDescent="0.2"/>
    <row r="704" ht="12.75" x14ac:dyDescent="0.2"/>
    <row r="705" ht="12.75" x14ac:dyDescent="0.2"/>
    <row r="706" ht="12.75" x14ac:dyDescent="0.2"/>
    <row r="707" ht="12.75" x14ac:dyDescent="0.2"/>
    <row r="708" ht="12.75" x14ac:dyDescent="0.2"/>
    <row r="709" ht="12.75" x14ac:dyDescent="0.2"/>
    <row r="710" ht="12.75" x14ac:dyDescent="0.2"/>
    <row r="711" ht="12.75" x14ac:dyDescent="0.2"/>
    <row r="712" ht="12.75" x14ac:dyDescent="0.2"/>
    <row r="713" ht="12.75" x14ac:dyDescent="0.2"/>
    <row r="714" ht="12.75" x14ac:dyDescent="0.2"/>
    <row r="715" ht="12.75" x14ac:dyDescent="0.2"/>
    <row r="716" ht="12.75" x14ac:dyDescent="0.2"/>
    <row r="717" ht="12.75" x14ac:dyDescent="0.2"/>
    <row r="718" ht="12.75" x14ac:dyDescent="0.2"/>
    <row r="719" ht="12.75" x14ac:dyDescent="0.2"/>
    <row r="720" ht="12.75" x14ac:dyDescent="0.2"/>
    <row r="721" ht="12.75" x14ac:dyDescent="0.2"/>
    <row r="722" ht="12.75" x14ac:dyDescent="0.2"/>
    <row r="723" ht="12.75" x14ac:dyDescent="0.2"/>
    <row r="724" ht="12.75" x14ac:dyDescent="0.2"/>
    <row r="725" ht="12.75" x14ac:dyDescent="0.2"/>
    <row r="726" ht="12.75" x14ac:dyDescent="0.2"/>
    <row r="727" ht="12.75" x14ac:dyDescent="0.2"/>
    <row r="728" ht="12.75" x14ac:dyDescent="0.2"/>
    <row r="729" ht="12.75" x14ac:dyDescent="0.2"/>
    <row r="730" ht="12.75" x14ac:dyDescent="0.2"/>
    <row r="731" ht="12.75" x14ac:dyDescent="0.2"/>
    <row r="732" ht="12.75" x14ac:dyDescent="0.2"/>
    <row r="733" ht="12.75" x14ac:dyDescent="0.2"/>
    <row r="734" ht="12.75" x14ac:dyDescent="0.2"/>
    <row r="735" ht="12.75" x14ac:dyDescent="0.2"/>
    <row r="736" ht="12.75" x14ac:dyDescent="0.2"/>
    <row r="737" ht="12.75" x14ac:dyDescent="0.2"/>
    <row r="738" ht="12.75" x14ac:dyDescent="0.2"/>
    <row r="739" ht="12.75" x14ac:dyDescent="0.2"/>
    <row r="740" ht="12.75" x14ac:dyDescent="0.2"/>
    <row r="741" ht="12.75" x14ac:dyDescent="0.2"/>
    <row r="742" ht="12.75" x14ac:dyDescent="0.2"/>
    <row r="743" ht="12.75" x14ac:dyDescent="0.2"/>
    <row r="744" ht="12.75" x14ac:dyDescent="0.2"/>
    <row r="745" ht="12.75" x14ac:dyDescent="0.2"/>
    <row r="746" ht="12.75" x14ac:dyDescent="0.2"/>
    <row r="747" ht="12.75" x14ac:dyDescent="0.2"/>
    <row r="748" ht="12.75" x14ac:dyDescent="0.2"/>
    <row r="749" ht="12.75" x14ac:dyDescent="0.2"/>
    <row r="750" ht="12.75" x14ac:dyDescent="0.2"/>
    <row r="751" ht="12.75" x14ac:dyDescent="0.2"/>
    <row r="752" ht="12.75" x14ac:dyDescent="0.2"/>
    <row r="753" ht="12.75" x14ac:dyDescent="0.2"/>
    <row r="754" ht="12.75" x14ac:dyDescent="0.2"/>
    <row r="755" ht="12.75" x14ac:dyDescent="0.2"/>
    <row r="756" ht="12.75" x14ac:dyDescent="0.2"/>
    <row r="757" ht="12.75" x14ac:dyDescent="0.2"/>
    <row r="758" ht="12.75" x14ac:dyDescent="0.2"/>
    <row r="759" ht="12.75" x14ac:dyDescent="0.2"/>
    <row r="760" ht="12.75" x14ac:dyDescent="0.2"/>
    <row r="761" ht="12.75" x14ac:dyDescent="0.2"/>
    <row r="762" ht="12.75" x14ac:dyDescent="0.2"/>
    <row r="763" ht="12.75" x14ac:dyDescent="0.2"/>
    <row r="764" ht="12.75" x14ac:dyDescent="0.2"/>
    <row r="765" ht="12.75" x14ac:dyDescent="0.2"/>
    <row r="766" ht="12.75" x14ac:dyDescent="0.2"/>
    <row r="767" ht="12.75" x14ac:dyDescent="0.2"/>
    <row r="768" ht="12.75" x14ac:dyDescent="0.2"/>
    <row r="769" ht="12.75" x14ac:dyDescent="0.2"/>
    <row r="770" ht="12.75" x14ac:dyDescent="0.2"/>
    <row r="771" ht="12.75" x14ac:dyDescent="0.2"/>
    <row r="772" ht="12.75" x14ac:dyDescent="0.2"/>
    <row r="773" ht="12.75" x14ac:dyDescent="0.2"/>
    <row r="774" ht="12.75" x14ac:dyDescent="0.2"/>
    <row r="775" ht="12.75" x14ac:dyDescent="0.2"/>
    <row r="776" ht="12.75" x14ac:dyDescent="0.2"/>
    <row r="777" ht="12.75" x14ac:dyDescent="0.2"/>
    <row r="778" ht="12.75" x14ac:dyDescent="0.2"/>
    <row r="779" ht="12.75" x14ac:dyDescent="0.2"/>
    <row r="780" ht="12.75" x14ac:dyDescent="0.2"/>
    <row r="781" ht="12.75" x14ac:dyDescent="0.2"/>
    <row r="782" ht="12.75" x14ac:dyDescent="0.2"/>
    <row r="783" ht="12.75" x14ac:dyDescent="0.2"/>
    <row r="784" ht="12.75" x14ac:dyDescent="0.2"/>
    <row r="785" ht="12.75" x14ac:dyDescent="0.2"/>
    <row r="786" ht="12.75" x14ac:dyDescent="0.2"/>
    <row r="787" ht="12.75" x14ac:dyDescent="0.2"/>
    <row r="788" ht="12.75" x14ac:dyDescent="0.2"/>
    <row r="789" ht="12.75" x14ac:dyDescent="0.2"/>
    <row r="790" ht="12.75" x14ac:dyDescent="0.2"/>
    <row r="791" ht="12.75" x14ac:dyDescent="0.2"/>
    <row r="792" ht="12.75" x14ac:dyDescent="0.2"/>
    <row r="793" ht="12.75" x14ac:dyDescent="0.2"/>
    <row r="794" ht="12.75" x14ac:dyDescent="0.2"/>
    <row r="795" ht="12.75" x14ac:dyDescent="0.2"/>
    <row r="796" ht="12.75" x14ac:dyDescent="0.2"/>
    <row r="797" ht="12.75" x14ac:dyDescent="0.2"/>
    <row r="798" ht="12.75" x14ac:dyDescent="0.2"/>
    <row r="799" ht="12.75" x14ac:dyDescent="0.2"/>
    <row r="800" ht="12.75" x14ac:dyDescent="0.2"/>
    <row r="801" ht="12.75" x14ac:dyDescent="0.2"/>
    <row r="802" ht="12.75" x14ac:dyDescent="0.2"/>
    <row r="803" ht="12.75" x14ac:dyDescent="0.2"/>
    <row r="804" ht="12.75" x14ac:dyDescent="0.2"/>
    <row r="805" ht="12.75" x14ac:dyDescent="0.2"/>
    <row r="806" ht="12.75" x14ac:dyDescent="0.2"/>
    <row r="807" ht="12.75" x14ac:dyDescent="0.2"/>
    <row r="808" ht="12.75" x14ac:dyDescent="0.2"/>
    <row r="809" ht="12.75" x14ac:dyDescent="0.2"/>
    <row r="810" ht="12.75" x14ac:dyDescent="0.2"/>
    <row r="811" ht="12.75" x14ac:dyDescent="0.2"/>
    <row r="812" ht="12.75" x14ac:dyDescent="0.2"/>
    <row r="813" ht="12.75" x14ac:dyDescent="0.2"/>
    <row r="814" ht="12.75" x14ac:dyDescent="0.2"/>
    <row r="815" ht="12.75" x14ac:dyDescent="0.2"/>
    <row r="816" ht="12.75" x14ac:dyDescent="0.2"/>
    <row r="817" ht="12.75" x14ac:dyDescent="0.2"/>
    <row r="818" ht="12.75" x14ac:dyDescent="0.2"/>
    <row r="819" ht="12.75" x14ac:dyDescent="0.2"/>
    <row r="820" ht="12.75" x14ac:dyDescent="0.2"/>
    <row r="821" ht="12.75" x14ac:dyDescent="0.2"/>
    <row r="822" ht="12.75" x14ac:dyDescent="0.2"/>
    <row r="823" ht="12.75" x14ac:dyDescent="0.2"/>
    <row r="824" ht="12.75" x14ac:dyDescent="0.2"/>
    <row r="825" ht="12.75" x14ac:dyDescent="0.2"/>
    <row r="826" ht="12.75" x14ac:dyDescent="0.2"/>
    <row r="827" ht="12.75" x14ac:dyDescent="0.2"/>
    <row r="828" ht="12.75" x14ac:dyDescent="0.2"/>
    <row r="829" ht="12.75" x14ac:dyDescent="0.2"/>
    <row r="830" ht="12.75" x14ac:dyDescent="0.2"/>
    <row r="831" ht="12.75" x14ac:dyDescent="0.2"/>
    <row r="832" ht="12.75" x14ac:dyDescent="0.2"/>
    <row r="833" ht="12.75" x14ac:dyDescent="0.2"/>
    <row r="834" ht="12.75" x14ac:dyDescent="0.2"/>
    <row r="835" ht="12.75" x14ac:dyDescent="0.2"/>
    <row r="836" ht="12.75" x14ac:dyDescent="0.2"/>
    <row r="837" ht="12.75" x14ac:dyDescent="0.2"/>
    <row r="838" ht="12.75" x14ac:dyDescent="0.2"/>
    <row r="839" ht="12.75" x14ac:dyDescent="0.2"/>
    <row r="840" ht="12.75" x14ac:dyDescent="0.2"/>
    <row r="841" ht="12.75" x14ac:dyDescent="0.2"/>
    <row r="842" ht="12.75" x14ac:dyDescent="0.2"/>
    <row r="843" ht="12.75" x14ac:dyDescent="0.2"/>
    <row r="844" ht="12.75" x14ac:dyDescent="0.2"/>
    <row r="845" ht="12.75" x14ac:dyDescent="0.2"/>
    <row r="846" ht="12.75" x14ac:dyDescent="0.2"/>
    <row r="847" ht="12.75" x14ac:dyDescent="0.2"/>
    <row r="848" ht="12.75" x14ac:dyDescent="0.2"/>
    <row r="849" ht="12.75" x14ac:dyDescent="0.2"/>
    <row r="850" ht="12.75" x14ac:dyDescent="0.2"/>
    <row r="851" ht="12.75" x14ac:dyDescent="0.2"/>
    <row r="852" ht="12.75" x14ac:dyDescent="0.2"/>
    <row r="853" ht="12.75" x14ac:dyDescent="0.2"/>
    <row r="854" ht="12.75" x14ac:dyDescent="0.2"/>
    <row r="855" ht="12.75" x14ac:dyDescent="0.2"/>
    <row r="856" ht="12.75" x14ac:dyDescent="0.2"/>
    <row r="857" ht="12.75" x14ac:dyDescent="0.2"/>
    <row r="858" ht="12.75" x14ac:dyDescent="0.2"/>
    <row r="859" ht="12.75" x14ac:dyDescent="0.2"/>
    <row r="860" ht="12.75" x14ac:dyDescent="0.2"/>
    <row r="861" ht="12.75" x14ac:dyDescent="0.2"/>
    <row r="862" ht="12.75" x14ac:dyDescent="0.2"/>
    <row r="863" ht="12.75" x14ac:dyDescent="0.2"/>
    <row r="864" ht="12.75" x14ac:dyDescent="0.2"/>
    <row r="865" ht="12.75" x14ac:dyDescent="0.2"/>
    <row r="866" ht="12.75" x14ac:dyDescent="0.2"/>
    <row r="867" ht="12.75" x14ac:dyDescent="0.2"/>
    <row r="868" ht="12.75" x14ac:dyDescent="0.2"/>
    <row r="869" ht="12.75" x14ac:dyDescent="0.2"/>
    <row r="870" ht="12.75" x14ac:dyDescent="0.2"/>
    <row r="871" ht="12.75" x14ac:dyDescent="0.2"/>
    <row r="872" ht="12.75" x14ac:dyDescent="0.2"/>
    <row r="873" ht="12.75" x14ac:dyDescent="0.2"/>
    <row r="874" ht="12.75" x14ac:dyDescent="0.2"/>
    <row r="875" ht="12.75" x14ac:dyDescent="0.2"/>
    <row r="876" ht="12.75" x14ac:dyDescent="0.2"/>
    <row r="877" ht="12.75" x14ac:dyDescent="0.2"/>
    <row r="878" ht="12.75" x14ac:dyDescent="0.2"/>
    <row r="879" ht="12.75" x14ac:dyDescent="0.2"/>
    <row r="880" ht="12.75" x14ac:dyDescent="0.2"/>
    <row r="881" ht="12.75" x14ac:dyDescent="0.2"/>
    <row r="882" ht="12.75" x14ac:dyDescent="0.2"/>
    <row r="883" ht="12.75" x14ac:dyDescent="0.2"/>
    <row r="884" ht="12.75" x14ac:dyDescent="0.2"/>
    <row r="885" ht="12.75" x14ac:dyDescent="0.2"/>
    <row r="886" ht="12.75" x14ac:dyDescent="0.2"/>
    <row r="887" ht="12.75" x14ac:dyDescent="0.2"/>
    <row r="888" ht="12.75" x14ac:dyDescent="0.2"/>
    <row r="889" ht="12.75" x14ac:dyDescent="0.2"/>
    <row r="890" ht="12.75" x14ac:dyDescent="0.2"/>
    <row r="891" ht="12.75" x14ac:dyDescent="0.2"/>
    <row r="892" ht="12.75" x14ac:dyDescent="0.2"/>
    <row r="893" ht="12.75" x14ac:dyDescent="0.2"/>
    <row r="894" ht="12.75" x14ac:dyDescent="0.2"/>
    <row r="895" ht="12.75" x14ac:dyDescent="0.2"/>
    <row r="896" ht="12.75" x14ac:dyDescent="0.2"/>
    <row r="897" ht="12.75" x14ac:dyDescent="0.2"/>
    <row r="898" ht="12.75" x14ac:dyDescent="0.2"/>
    <row r="899" ht="12.75" x14ac:dyDescent="0.2"/>
    <row r="900" ht="12.75" x14ac:dyDescent="0.2"/>
    <row r="901" ht="12.75" x14ac:dyDescent="0.2"/>
    <row r="902" ht="12.75" x14ac:dyDescent="0.2"/>
    <row r="903" ht="12.75" x14ac:dyDescent="0.2"/>
    <row r="904" ht="12.75" x14ac:dyDescent="0.2"/>
    <row r="905" ht="12.75" x14ac:dyDescent="0.2"/>
    <row r="906" ht="12.75" x14ac:dyDescent="0.2"/>
    <row r="907" ht="12.75" x14ac:dyDescent="0.2"/>
    <row r="908" ht="12.75" x14ac:dyDescent="0.2"/>
    <row r="909" ht="12.75" x14ac:dyDescent="0.2"/>
    <row r="910" ht="12.75" x14ac:dyDescent="0.2"/>
    <row r="911" ht="12.75" x14ac:dyDescent="0.2"/>
    <row r="912" ht="12.75" x14ac:dyDescent="0.2"/>
    <row r="913" ht="12.75" x14ac:dyDescent="0.2"/>
    <row r="914" ht="12.75" x14ac:dyDescent="0.2"/>
    <row r="915" ht="12.75" x14ac:dyDescent="0.2"/>
    <row r="916" ht="12.75" x14ac:dyDescent="0.2"/>
    <row r="917" ht="12.75" x14ac:dyDescent="0.2"/>
    <row r="918" ht="12.75" x14ac:dyDescent="0.2"/>
    <row r="919" ht="12.75" x14ac:dyDescent="0.2"/>
    <row r="920" ht="12.75" x14ac:dyDescent="0.2"/>
    <row r="921" ht="12.75" x14ac:dyDescent="0.2"/>
    <row r="922" ht="12.75" x14ac:dyDescent="0.2"/>
    <row r="923" ht="12.75" x14ac:dyDescent="0.2"/>
    <row r="924" ht="12.75" x14ac:dyDescent="0.2"/>
    <row r="925" ht="12.75" x14ac:dyDescent="0.2"/>
    <row r="926" ht="12.75" x14ac:dyDescent="0.2"/>
    <row r="927" ht="12.75" x14ac:dyDescent="0.2"/>
    <row r="928" ht="12.75" x14ac:dyDescent="0.2"/>
    <row r="929" ht="12.75" x14ac:dyDescent="0.2"/>
    <row r="930" ht="12.75" x14ac:dyDescent="0.2"/>
    <row r="931" ht="12.75" x14ac:dyDescent="0.2"/>
    <row r="932" ht="12.75" x14ac:dyDescent="0.2"/>
    <row r="933" ht="12.75" x14ac:dyDescent="0.2"/>
    <row r="934" ht="12.75" x14ac:dyDescent="0.2"/>
    <row r="935" ht="12.75" x14ac:dyDescent="0.2"/>
    <row r="936" ht="12.75" x14ac:dyDescent="0.2"/>
    <row r="937" ht="12.75" x14ac:dyDescent="0.2"/>
    <row r="938" ht="12.75" x14ac:dyDescent="0.2"/>
    <row r="939" ht="12.75" x14ac:dyDescent="0.2"/>
    <row r="940" ht="12.75" x14ac:dyDescent="0.2"/>
    <row r="941" ht="12.75" x14ac:dyDescent="0.2"/>
    <row r="942" ht="12.75" x14ac:dyDescent="0.2"/>
    <row r="943" ht="12.75" x14ac:dyDescent="0.2"/>
    <row r="944" ht="12.75" x14ac:dyDescent="0.2"/>
    <row r="945" ht="12.75" x14ac:dyDescent="0.2"/>
    <row r="946" ht="12.75" x14ac:dyDescent="0.2"/>
    <row r="947" ht="12.75" x14ac:dyDescent="0.2"/>
    <row r="948" ht="12.75" x14ac:dyDescent="0.2"/>
    <row r="949" ht="12.75" x14ac:dyDescent="0.2"/>
    <row r="950" ht="12.75" x14ac:dyDescent="0.2"/>
    <row r="951" ht="12.75" x14ac:dyDescent="0.2"/>
    <row r="952" ht="12.75" x14ac:dyDescent="0.2"/>
    <row r="953" ht="12.75" x14ac:dyDescent="0.2"/>
    <row r="954" ht="12.75" x14ac:dyDescent="0.2"/>
    <row r="955" ht="12.75" x14ac:dyDescent="0.2"/>
    <row r="956" ht="12.75" x14ac:dyDescent="0.2"/>
    <row r="957" ht="12.75" x14ac:dyDescent="0.2"/>
    <row r="958" ht="12.75" x14ac:dyDescent="0.2"/>
    <row r="959" ht="12.75" x14ac:dyDescent="0.2"/>
    <row r="960" ht="12.75" x14ac:dyDescent="0.2"/>
    <row r="961" ht="12.75" x14ac:dyDescent="0.2"/>
    <row r="962" ht="12.75" x14ac:dyDescent="0.2"/>
    <row r="963" ht="12.75" x14ac:dyDescent="0.2"/>
    <row r="964" ht="12.75" x14ac:dyDescent="0.2"/>
    <row r="965" ht="12.75" x14ac:dyDescent="0.2"/>
    <row r="966" ht="12.75" x14ac:dyDescent="0.2"/>
    <row r="967" ht="12.75" x14ac:dyDescent="0.2"/>
    <row r="968" ht="12.75" x14ac:dyDescent="0.2"/>
    <row r="969" ht="12.75" x14ac:dyDescent="0.2"/>
    <row r="970" ht="12.75" x14ac:dyDescent="0.2"/>
    <row r="971" ht="12.75" x14ac:dyDescent="0.2"/>
    <row r="972" ht="12.75" x14ac:dyDescent="0.2"/>
    <row r="973" ht="12.75" x14ac:dyDescent="0.2"/>
    <row r="974" ht="12.75" x14ac:dyDescent="0.2"/>
    <row r="975" ht="12.75" x14ac:dyDescent="0.2"/>
    <row r="976" ht="12.75" x14ac:dyDescent="0.2"/>
    <row r="977" ht="12.75" x14ac:dyDescent="0.2"/>
    <row r="978" ht="12.75" x14ac:dyDescent="0.2"/>
    <row r="979" ht="12.75" x14ac:dyDescent="0.2"/>
    <row r="980" ht="12.75" x14ac:dyDescent="0.2"/>
    <row r="981" ht="12.75" x14ac:dyDescent="0.2"/>
    <row r="982" ht="12.75" x14ac:dyDescent="0.2"/>
    <row r="983" ht="12.75" x14ac:dyDescent="0.2"/>
    <row r="984" ht="12.75" x14ac:dyDescent="0.2"/>
    <row r="985" ht="12.75" x14ac:dyDescent="0.2"/>
    <row r="986" ht="12.75" x14ac:dyDescent="0.2"/>
    <row r="987" ht="12.75" x14ac:dyDescent="0.2"/>
    <row r="988" ht="12.75" x14ac:dyDescent="0.2"/>
    <row r="989" ht="12.75" x14ac:dyDescent="0.2"/>
    <row r="990" ht="12.75" x14ac:dyDescent="0.2"/>
    <row r="991" ht="12.75" x14ac:dyDescent="0.2"/>
    <row r="992" ht="12.75" x14ac:dyDescent="0.2"/>
    <row r="993" ht="12.75" x14ac:dyDescent="0.2"/>
    <row r="994" ht="12.75" x14ac:dyDescent="0.2"/>
    <row r="995" ht="12.75" x14ac:dyDescent="0.2"/>
    <row r="996" ht="12.75" x14ac:dyDescent="0.2"/>
    <row r="997" ht="12.75" x14ac:dyDescent="0.2"/>
    <row r="998" ht="12.75" x14ac:dyDescent="0.2"/>
    <row r="999" ht="12.75" x14ac:dyDescent="0.2"/>
    <row r="1000" ht="12.75" x14ac:dyDescent="0.2"/>
  </sheetData>
  <mergeCells count="145">
    <mergeCell ref="A124:E124"/>
    <mergeCell ref="A105:F105"/>
    <mergeCell ref="B106:E106"/>
    <mergeCell ref="B107:E107"/>
    <mergeCell ref="B108:E108"/>
    <mergeCell ref="B109:E109"/>
    <mergeCell ref="B110:E110"/>
    <mergeCell ref="A111:E111"/>
    <mergeCell ref="A53:C53"/>
    <mergeCell ref="D53:E53"/>
    <mergeCell ref="A54:F54"/>
    <mergeCell ref="B56:E56"/>
    <mergeCell ref="B57:E57"/>
    <mergeCell ref="A61:E61"/>
    <mergeCell ref="A62:F62"/>
    <mergeCell ref="B76:E76"/>
    <mergeCell ref="B77:E77"/>
    <mergeCell ref="B39:E39"/>
    <mergeCell ref="B40:E40"/>
    <mergeCell ref="B41:E41"/>
    <mergeCell ref="A42:E42"/>
    <mergeCell ref="B44:C44"/>
    <mergeCell ref="D44:E44"/>
    <mergeCell ref="B51:C51"/>
    <mergeCell ref="D51:E51"/>
    <mergeCell ref="B52:C52"/>
    <mergeCell ref="D52:E52"/>
    <mergeCell ref="A18:E18"/>
    <mergeCell ref="A19:F19"/>
    <mergeCell ref="B20:E20"/>
    <mergeCell ref="B21:E21"/>
    <mergeCell ref="B33:E33"/>
    <mergeCell ref="B34:E34"/>
    <mergeCell ref="B35:E35"/>
    <mergeCell ref="A36:E36"/>
    <mergeCell ref="A38:F38"/>
    <mergeCell ref="B11:E11"/>
    <mergeCell ref="B12:E12"/>
    <mergeCell ref="B13:E13"/>
    <mergeCell ref="A14:F14"/>
    <mergeCell ref="A15:F15"/>
    <mergeCell ref="A16:B16"/>
    <mergeCell ref="C16:E16"/>
    <mergeCell ref="A17:B17"/>
    <mergeCell ref="C17:E17"/>
    <mergeCell ref="A1:F1"/>
    <mergeCell ref="A3:F3"/>
    <mergeCell ref="A4:F4"/>
    <mergeCell ref="A5:F5"/>
    <mergeCell ref="A6:E6"/>
    <mergeCell ref="A7:E7"/>
    <mergeCell ref="A8:F8"/>
    <mergeCell ref="A9:F9"/>
    <mergeCell ref="B10:E10"/>
    <mergeCell ref="B28:E28"/>
    <mergeCell ref="B29:E29"/>
    <mergeCell ref="B30:E30"/>
    <mergeCell ref="B31:E31"/>
    <mergeCell ref="B32:E32"/>
    <mergeCell ref="B22:E22"/>
    <mergeCell ref="B23:E23"/>
    <mergeCell ref="B24:E24"/>
    <mergeCell ref="A25:F26"/>
    <mergeCell ref="A27:F27"/>
    <mergeCell ref="B48:C48"/>
    <mergeCell ref="D48:E48"/>
    <mergeCell ref="B49:C49"/>
    <mergeCell ref="D49:E49"/>
    <mergeCell ref="B50:C50"/>
    <mergeCell ref="D50:E50"/>
    <mergeCell ref="B45:C45"/>
    <mergeCell ref="D45:E45"/>
    <mergeCell ref="B46:C46"/>
    <mergeCell ref="D46:E46"/>
    <mergeCell ref="B47:C47"/>
    <mergeCell ref="D47:E47"/>
    <mergeCell ref="A65:F65"/>
    <mergeCell ref="B66:E66"/>
    <mergeCell ref="B67:E67"/>
    <mergeCell ref="B68:E68"/>
    <mergeCell ref="B69:E69"/>
    <mergeCell ref="G57:I57"/>
    <mergeCell ref="B58:E58"/>
    <mergeCell ref="G58:I58"/>
    <mergeCell ref="B59:E59"/>
    <mergeCell ref="B60:E60"/>
    <mergeCell ref="G60:I60"/>
    <mergeCell ref="A94:F94"/>
    <mergeCell ref="B95:E95"/>
    <mergeCell ref="B96:E96"/>
    <mergeCell ref="A97:E97"/>
    <mergeCell ref="A98:F98"/>
    <mergeCell ref="A70:E70"/>
    <mergeCell ref="A72:F72"/>
    <mergeCell ref="B73:E73"/>
    <mergeCell ref="B74:E74"/>
    <mergeCell ref="B75:E75"/>
    <mergeCell ref="B78:E78"/>
    <mergeCell ref="B79:E79"/>
    <mergeCell ref="A80:E80"/>
    <mergeCell ref="A82:F82"/>
    <mergeCell ref="A83:F83"/>
    <mergeCell ref="A84:F84"/>
    <mergeCell ref="B85:E85"/>
    <mergeCell ref="B86:E86"/>
    <mergeCell ref="B87:E87"/>
    <mergeCell ref="B88:E88"/>
    <mergeCell ref="B89:E89"/>
    <mergeCell ref="B90:E90"/>
    <mergeCell ref="B91:E91"/>
    <mergeCell ref="A92:E92"/>
    <mergeCell ref="A113:F113"/>
    <mergeCell ref="B114:C114"/>
    <mergeCell ref="D114:E114"/>
    <mergeCell ref="B115:C115"/>
    <mergeCell ref="D115:E115"/>
    <mergeCell ref="A99:F99"/>
    <mergeCell ref="B100:E100"/>
    <mergeCell ref="B101:E101"/>
    <mergeCell ref="B102:E102"/>
    <mergeCell ref="A103:E103"/>
    <mergeCell ref="B119:C119"/>
    <mergeCell ref="D119:E119"/>
    <mergeCell ref="B120:C120"/>
    <mergeCell ref="D120:E120"/>
    <mergeCell ref="A121:C121"/>
    <mergeCell ref="D121:E121"/>
    <mergeCell ref="B116:C116"/>
    <mergeCell ref="D116:E116"/>
    <mergeCell ref="B117:C117"/>
    <mergeCell ref="D117:E117"/>
    <mergeCell ref="B118:C118"/>
    <mergeCell ref="D118:E118"/>
    <mergeCell ref="A135:E135"/>
    <mergeCell ref="A136:E136"/>
    <mergeCell ref="B130:E130"/>
    <mergeCell ref="B131:E131"/>
    <mergeCell ref="A132:E132"/>
    <mergeCell ref="B133:E133"/>
    <mergeCell ref="A134:E134"/>
    <mergeCell ref="A125:F125"/>
    <mergeCell ref="A126:E126"/>
    <mergeCell ref="B127:E127"/>
    <mergeCell ref="B128:E128"/>
    <mergeCell ref="B129:E129"/>
  </mergeCells>
  <pageMargins left="0.511811024" right="0.511811024" top="0.78740157499999996" bottom="0.78740157499999996" header="0" footer="0"/>
  <pageSetup paperSize="9" fitToHeight="0" orientation="portrait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D1000"/>
  <sheetViews>
    <sheetView workbookViewId="0">
      <selection activeCell="H20" sqref="H20"/>
    </sheetView>
  </sheetViews>
  <sheetFormatPr defaultRowHeight="15" customHeight="1" x14ac:dyDescent="0.2"/>
  <cols>
    <col min="1" max="1" width="4" style="186" bestFit="1" customWidth="1"/>
    <col min="2" max="2" width="38.83203125" style="194" customWidth="1"/>
    <col min="3" max="3" width="12.83203125" style="186" customWidth="1"/>
    <col min="4" max="4" width="10.1640625" style="186" customWidth="1"/>
    <col min="5" max="5" width="16.5" style="186" customWidth="1"/>
    <col min="6" max="6" width="25.5" style="188" customWidth="1"/>
    <col min="7" max="9" width="26.83203125" style="186" customWidth="1"/>
    <col min="10" max="1017" width="11.6640625" style="186" customWidth="1"/>
    <col min="1018" max="1022" width="11.6640625" style="187" customWidth="1"/>
    <col min="1023" max="16384" width="9.33203125" style="187"/>
  </cols>
  <sheetData>
    <row r="1" spans="1:6" ht="14.25" x14ac:dyDescent="0.2">
      <c r="A1" s="329" t="s">
        <v>136</v>
      </c>
      <c r="B1" s="329"/>
      <c r="C1" s="329"/>
      <c r="D1" s="329"/>
      <c r="E1" s="329"/>
      <c r="F1" s="329"/>
    </row>
    <row r="2" spans="1:6" ht="14.25" x14ac:dyDescent="0.2">
      <c r="A2" s="231" t="s">
        <v>206</v>
      </c>
      <c r="B2" s="230"/>
      <c r="C2" s="230"/>
      <c r="D2" s="230"/>
      <c r="E2" s="232"/>
      <c r="F2" s="233"/>
    </row>
    <row r="3" spans="1:6" ht="16.5" customHeight="1" x14ac:dyDescent="0.2">
      <c r="A3" s="330"/>
      <c r="B3" s="330"/>
      <c r="C3" s="330"/>
      <c r="D3" s="330"/>
      <c r="E3" s="330"/>
      <c r="F3" s="330"/>
    </row>
    <row r="4" spans="1:6" ht="12.75" x14ac:dyDescent="0.2">
      <c r="A4" s="331" t="s">
        <v>207</v>
      </c>
      <c r="B4" s="331"/>
      <c r="C4" s="331"/>
      <c r="D4" s="331"/>
      <c r="E4" s="331"/>
      <c r="F4" s="331"/>
    </row>
    <row r="5" spans="1:6" ht="12.75" x14ac:dyDescent="0.2">
      <c r="A5" s="318"/>
      <c r="B5" s="318"/>
      <c r="C5" s="318"/>
      <c r="D5" s="318"/>
      <c r="E5" s="318"/>
      <c r="F5" s="318"/>
    </row>
    <row r="6" spans="1:6" ht="12.75" x14ac:dyDescent="0.2">
      <c r="A6" s="316" t="s">
        <v>208</v>
      </c>
      <c r="B6" s="316"/>
      <c r="C6" s="316"/>
      <c r="D6" s="316"/>
      <c r="E6" s="316"/>
      <c r="F6" s="189"/>
    </row>
    <row r="7" spans="1:6" ht="12.75" x14ac:dyDescent="0.2">
      <c r="A7" s="316" t="s">
        <v>209</v>
      </c>
      <c r="B7" s="316"/>
      <c r="C7" s="316"/>
      <c r="D7" s="316"/>
      <c r="E7" s="316"/>
      <c r="F7" s="189"/>
    </row>
    <row r="8" spans="1:6" ht="12.75" x14ac:dyDescent="0.2">
      <c r="A8" s="318"/>
      <c r="B8" s="318"/>
      <c r="C8" s="318"/>
      <c r="D8" s="318"/>
      <c r="E8" s="318"/>
      <c r="F8" s="318"/>
    </row>
    <row r="9" spans="1:6" ht="12.75" x14ac:dyDescent="0.2">
      <c r="A9" s="309" t="s">
        <v>210</v>
      </c>
      <c r="B9" s="309"/>
      <c r="C9" s="309"/>
      <c r="D9" s="309"/>
      <c r="E9" s="309"/>
      <c r="F9" s="309"/>
    </row>
    <row r="10" spans="1:6" ht="12.75" x14ac:dyDescent="0.2">
      <c r="A10" s="190" t="s">
        <v>137</v>
      </c>
      <c r="B10" s="332" t="s">
        <v>211</v>
      </c>
      <c r="C10" s="332"/>
      <c r="D10" s="332"/>
      <c r="E10" s="332"/>
      <c r="F10" s="191"/>
    </row>
    <row r="11" spans="1:6" ht="12.75" x14ac:dyDescent="0.2">
      <c r="A11" s="190" t="s">
        <v>138</v>
      </c>
      <c r="B11" s="332" t="s">
        <v>212</v>
      </c>
      <c r="C11" s="332"/>
      <c r="D11" s="332"/>
      <c r="E11" s="332"/>
      <c r="F11" s="189"/>
    </row>
    <row r="12" spans="1:6" ht="12.75" x14ac:dyDescent="0.2">
      <c r="A12" s="190" t="s">
        <v>139</v>
      </c>
      <c r="B12" s="332" t="s">
        <v>213</v>
      </c>
      <c r="C12" s="332"/>
      <c r="D12" s="332"/>
      <c r="E12" s="332"/>
      <c r="F12" s="189"/>
    </row>
    <row r="13" spans="1:6" ht="12.75" x14ac:dyDescent="0.2">
      <c r="A13" s="190" t="s">
        <v>140</v>
      </c>
      <c r="B13" s="332" t="s">
        <v>214</v>
      </c>
      <c r="C13" s="332"/>
      <c r="D13" s="332"/>
      <c r="E13" s="332"/>
      <c r="F13" s="189"/>
    </row>
    <row r="14" spans="1:6" ht="12.75" x14ac:dyDescent="0.2">
      <c r="A14" s="318"/>
      <c r="B14" s="318"/>
      <c r="C14" s="318"/>
      <c r="D14" s="318"/>
      <c r="E14" s="318"/>
      <c r="F14" s="318"/>
    </row>
    <row r="15" spans="1:6" ht="12.75" x14ac:dyDescent="0.2">
      <c r="A15" s="309" t="s">
        <v>215</v>
      </c>
      <c r="B15" s="309"/>
      <c r="C15" s="309"/>
      <c r="D15" s="309"/>
      <c r="E15" s="309"/>
      <c r="F15" s="309"/>
    </row>
    <row r="16" spans="1:6" ht="12.75" x14ac:dyDescent="0.2">
      <c r="A16" s="316" t="s">
        <v>216</v>
      </c>
      <c r="B16" s="316"/>
      <c r="C16" s="333" t="s">
        <v>217</v>
      </c>
      <c r="D16" s="333"/>
      <c r="E16" s="333"/>
      <c r="F16" s="192" t="s">
        <v>218</v>
      </c>
    </row>
    <row r="17" spans="1:9" ht="58.5" customHeight="1" x14ac:dyDescent="0.2">
      <c r="A17" s="326" t="s">
        <v>219</v>
      </c>
      <c r="B17" s="326"/>
      <c r="C17" s="333" t="s">
        <v>220</v>
      </c>
      <c r="D17" s="333"/>
      <c r="E17" s="333"/>
      <c r="F17" s="229" t="s">
        <v>318</v>
      </c>
    </row>
    <row r="18" spans="1:9" ht="12.75" x14ac:dyDescent="0.2">
      <c r="A18" s="316" t="s">
        <v>221</v>
      </c>
      <c r="B18" s="316"/>
      <c r="C18" s="316"/>
      <c r="D18" s="316"/>
      <c r="E18" s="316"/>
      <c r="F18" s="192">
        <v>1</v>
      </c>
    </row>
    <row r="19" spans="1:9" ht="12.75" x14ac:dyDescent="0.2">
      <c r="A19" s="319" t="s">
        <v>222</v>
      </c>
      <c r="B19" s="319"/>
      <c r="C19" s="319"/>
      <c r="D19" s="319"/>
      <c r="E19" s="319"/>
      <c r="F19" s="319"/>
    </row>
    <row r="20" spans="1:9" ht="12.75" x14ac:dyDescent="0.2">
      <c r="A20" s="189">
        <v>1</v>
      </c>
      <c r="B20" s="306" t="s">
        <v>223</v>
      </c>
      <c r="C20" s="306"/>
      <c r="D20" s="306"/>
      <c r="E20" s="306"/>
      <c r="F20" s="192"/>
    </row>
    <row r="21" spans="1:9" ht="12.75" x14ac:dyDescent="0.2">
      <c r="A21" s="189">
        <v>2</v>
      </c>
      <c r="B21" s="306" t="s">
        <v>224</v>
      </c>
      <c r="C21" s="306"/>
      <c r="D21" s="306"/>
      <c r="E21" s="306"/>
      <c r="F21" s="192"/>
    </row>
    <row r="22" spans="1:9" ht="12.75" x14ac:dyDescent="0.2">
      <c r="A22" s="189">
        <v>3</v>
      </c>
      <c r="B22" s="316" t="s">
        <v>225</v>
      </c>
      <c r="C22" s="316"/>
      <c r="D22" s="316"/>
      <c r="E22" s="316"/>
      <c r="F22" s="193">
        <v>0</v>
      </c>
      <c r="G22" s="194"/>
      <c r="H22" s="195"/>
      <c r="I22" s="195"/>
    </row>
    <row r="23" spans="1:9" ht="12.75" x14ac:dyDescent="0.2">
      <c r="A23" s="189">
        <v>4</v>
      </c>
      <c r="B23" s="306" t="s">
        <v>141</v>
      </c>
      <c r="C23" s="306"/>
      <c r="D23" s="306"/>
      <c r="E23" s="306"/>
      <c r="F23" s="192"/>
    </row>
    <row r="24" spans="1:9" ht="12.75" x14ac:dyDescent="0.2">
      <c r="A24" s="189">
        <v>5</v>
      </c>
      <c r="B24" s="306" t="s">
        <v>226</v>
      </c>
      <c r="C24" s="306"/>
      <c r="D24" s="306"/>
      <c r="E24" s="306"/>
      <c r="F24" s="196"/>
    </row>
    <row r="25" spans="1:9" ht="12.75" x14ac:dyDescent="0.2">
      <c r="A25" s="318"/>
      <c r="B25" s="318"/>
      <c r="C25" s="318"/>
      <c r="D25" s="318"/>
      <c r="E25" s="318"/>
      <c r="F25" s="318"/>
    </row>
    <row r="26" spans="1:9" ht="12.75" x14ac:dyDescent="0.2">
      <c r="A26" s="318"/>
      <c r="B26" s="318"/>
      <c r="C26" s="318"/>
      <c r="D26" s="318"/>
      <c r="E26" s="318"/>
      <c r="F26" s="318"/>
    </row>
    <row r="27" spans="1:9" ht="12.75" x14ac:dyDescent="0.2">
      <c r="A27" s="309" t="s">
        <v>227</v>
      </c>
      <c r="B27" s="309"/>
      <c r="C27" s="309"/>
      <c r="D27" s="309"/>
      <c r="E27" s="309"/>
      <c r="F27" s="309"/>
    </row>
    <row r="28" spans="1:9" ht="12.75" x14ac:dyDescent="0.2">
      <c r="A28" s="197">
        <v>1</v>
      </c>
      <c r="B28" s="309" t="s">
        <v>228</v>
      </c>
      <c r="C28" s="309"/>
      <c r="D28" s="309"/>
      <c r="E28" s="309"/>
      <c r="F28" s="198" t="s">
        <v>229</v>
      </c>
    </row>
    <row r="29" spans="1:9" ht="12.75" x14ac:dyDescent="0.2">
      <c r="A29" s="190" t="s">
        <v>137</v>
      </c>
      <c r="B29" s="306" t="s">
        <v>230</v>
      </c>
      <c r="C29" s="306"/>
      <c r="D29" s="306"/>
      <c r="E29" s="306"/>
      <c r="F29" s="199">
        <f>F22</f>
        <v>0</v>
      </c>
      <c r="G29" s="200"/>
    </row>
    <row r="30" spans="1:9" ht="12.75" x14ac:dyDescent="0.2">
      <c r="A30" s="190" t="s">
        <v>138</v>
      </c>
      <c r="B30" s="306" t="s">
        <v>231</v>
      </c>
      <c r="C30" s="306"/>
      <c r="D30" s="306"/>
      <c r="E30" s="306"/>
      <c r="F30" s="199"/>
      <c r="G30" s="194"/>
    </row>
    <row r="31" spans="1:9" ht="12.75" x14ac:dyDescent="0.2">
      <c r="A31" s="197" t="s">
        <v>139</v>
      </c>
      <c r="B31" s="326" t="s">
        <v>232</v>
      </c>
      <c r="C31" s="326"/>
      <c r="D31" s="326"/>
      <c r="E31" s="326"/>
      <c r="F31" s="201"/>
      <c r="G31" s="194"/>
    </row>
    <row r="32" spans="1:9" ht="12.75" x14ac:dyDescent="0.2">
      <c r="A32" s="190" t="s">
        <v>140</v>
      </c>
      <c r="B32" s="306" t="s">
        <v>233</v>
      </c>
      <c r="C32" s="306"/>
      <c r="D32" s="306"/>
      <c r="E32" s="306"/>
      <c r="F32" s="199"/>
    </row>
    <row r="33" spans="1:7" ht="12.75" x14ac:dyDescent="0.2">
      <c r="A33" s="190" t="s">
        <v>146</v>
      </c>
      <c r="B33" s="306" t="s">
        <v>234</v>
      </c>
      <c r="C33" s="306"/>
      <c r="D33" s="306"/>
      <c r="E33" s="306"/>
      <c r="F33" s="199"/>
    </row>
    <row r="34" spans="1:7" ht="12.75" x14ac:dyDescent="0.2">
      <c r="A34" s="190" t="s">
        <v>235</v>
      </c>
      <c r="B34" s="306" t="s">
        <v>236</v>
      </c>
      <c r="C34" s="306"/>
      <c r="D34" s="306"/>
      <c r="E34" s="306"/>
      <c r="F34" s="199"/>
    </row>
    <row r="35" spans="1:7" ht="12.75" x14ac:dyDescent="0.2">
      <c r="A35" s="190" t="s">
        <v>144</v>
      </c>
      <c r="B35" s="306" t="s">
        <v>237</v>
      </c>
      <c r="C35" s="306"/>
      <c r="D35" s="306"/>
      <c r="E35" s="306"/>
      <c r="F35" s="199"/>
    </row>
    <row r="36" spans="1:7" ht="14.25" x14ac:dyDescent="0.2">
      <c r="A36" s="309" t="s">
        <v>238</v>
      </c>
      <c r="B36" s="309"/>
      <c r="C36" s="309"/>
      <c r="D36" s="309"/>
      <c r="E36" s="309"/>
      <c r="F36" s="202">
        <f>SUM(F29:F35)</f>
        <v>0</v>
      </c>
    </row>
    <row r="37" spans="1:7" ht="12.75" x14ac:dyDescent="0.2">
      <c r="B37" s="186"/>
      <c r="D37" s="186" t="s">
        <v>239</v>
      </c>
      <c r="F37" s="203"/>
    </row>
    <row r="38" spans="1:7" ht="12.75" x14ac:dyDescent="0.2">
      <c r="A38" s="309" t="s">
        <v>240</v>
      </c>
      <c r="B38" s="309"/>
      <c r="C38" s="309"/>
      <c r="D38" s="309"/>
      <c r="E38" s="309"/>
      <c r="F38" s="309"/>
    </row>
    <row r="39" spans="1:7" ht="12.75" x14ac:dyDescent="0.2">
      <c r="A39" s="204" t="s">
        <v>241</v>
      </c>
      <c r="B39" s="334" t="s">
        <v>242</v>
      </c>
      <c r="C39" s="335"/>
      <c r="D39" s="335"/>
      <c r="E39" s="336"/>
      <c r="F39" s="198" t="s">
        <v>229</v>
      </c>
    </row>
    <row r="40" spans="1:7" ht="12.75" x14ac:dyDescent="0.2">
      <c r="A40" s="190" t="s">
        <v>137</v>
      </c>
      <c r="B40" s="316" t="s">
        <v>147</v>
      </c>
      <c r="C40" s="316"/>
      <c r="D40" s="316"/>
      <c r="E40" s="316"/>
      <c r="F40" s="205">
        <f>F36/12</f>
        <v>0</v>
      </c>
    </row>
    <row r="41" spans="1:7" ht="12.75" x14ac:dyDescent="0.2">
      <c r="A41" s="197" t="s">
        <v>138</v>
      </c>
      <c r="B41" s="323" t="s">
        <v>243</v>
      </c>
      <c r="C41" s="323"/>
      <c r="D41" s="323"/>
      <c r="E41" s="323"/>
      <c r="F41" s="193">
        <f>((F36/3)/12)</f>
        <v>0</v>
      </c>
      <c r="G41" s="206"/>
    </row>
    <row r="42" spans="1:7" ht="12.75" x14ac:dyDescent="0.2">
      <c r="A42" s="319" t="s">
        <v>238</v>
      </c>
      <c r="B42" s="319"/>
      <c r="C42" s="319"/>
      <c r="D42" s="319"/>
      <c r="E42" s="319"/>
      <c r="F42" s="193">
        <f>SUM(F40:F41)</f>
        <v>0</v>
      </c>
    </row>
    <row r="43" spans="1:7" ht="12.75" x14ac:dyDescent="0.2">
      <c r="A43" s="207"/>
      <c r="B43" s="208"/>
      <c r="C43" s="208"/>
      <c r="D43" s="208"/>
      <c r="E43" s="208"/>
      <c r="F43" s="209"/>
    </row>
    <row r="44" spans="1:7" ht="12.75" x14ac:dyDescent="0.2">
      <c r="A44" s="204" t="s">
        <v>244</v>
      </c>
      <c r="B44" s="334" t="s">
        <v>245</v>
      </c>
      <c r="C44" s="336"/>
      <c r="D44" s="319" t="s">
        <v>246</v>
      </c>
      <c r="E44" s="319"/>
      <c r="F44" s="198" t="s">
        <v>229</v>
      </c>
    </row>
    <row r="45" spans="1:7" ht="12.75" x14ac:dyDescent="0.2">
      <c r="A45" s="189" t="s">
        <v>137</v>
      </c>
      <c r="B45" s="316" t="s">
        <v>247</v>
      </c>
      <c r="C45" s="316"/>
      <c r="D45" s="311">
        <v>0.2</v>
      </c>
      <c r="E45" s="311"/>
      <c r="F45" s="205">
        <f>D45*F36</f>
        <v>0</v>
      </c>
    </row>
    <row r="46" spans="1:7" ht="12.75" x14ac:dyDescent="0.2">
      <c r="A46" s="189" t="s">
        <v>138</v>
      </c>
      <c r="B46" s="316" t="s">
        <v>248</v>
      </c>
      <c r="C46" s="316"/>
      <c r="D46" s="311">
        <v>2.5000000000000001E-2</v>
      </c>
      <c r="E46" s="311"/>
      <c r="F46" s="205">
        <f>D46*F36</f>
        <v>0</v>
      </c>
    </row>
    <row r="47" spans="1:7" ht="12.75" x14ac:dyDescent="0.2">
      <c r="A47" s="204" t="s">
        <v>139</v>
      </c>
      <c r="B47" s="323" t="s">
        <v>249</v>
      </c>
      <c r="C47" s="323"/>
      <c r="D47" s="312">
        <v>0.01</v>
      </c>
      <c r="E47" s="312"/>
      <c r="F47" s="193">
        <f>D47*F36</f>
        <v>0</v>
      </c>
    </row>
    <row r="48" spans="1:7" ht="12.75" x14ac:dyDescent="0.2">
      <c r="A48" s="189" t="s">
        <v>140</v>
      </c>
      <c r="B48" s="316" t="s">
        <v>250</v>
      </c>
      <c r="C48" s="316"/>
      <c r="D48" s="311">
        <v>1.4999999999999999E-2</v>
      </c>
      <c r="E48" s="311"/>
      <c r="F48" s="205">
        <f>D48*F36</f>
        <v>0</v>
      </c>
    </row>
    <row r="49" spans="1:9" ht="12.75" x14ac:dyDescent="0.2">
      <c r="A49" s="189" t="s">
        <v>146</v>
      </c>
      <c r="B49" s="316" t="s">
        <v>251</v>
      </c>
      <c r="C49" s="316"/>
      <c r="D49" s="311">
        <v>0.01</v>
      </c>
      <c r="E49" s="311"/>
      <c r="F49" s="205">
        <f>D49*F36</f>
        <v>0</v>
      </c>
    </row>
    <row r="50" spans="1:9" ht="12.75" x14ac:dyDescent="0.2">
      <c r="A50" s="189" t="s">
        <v>235</v>
      </c>
      <c r="B50" s="316" t="s">
        <v>252</v>
      </c>
      <c r="C50" s="316"/>
      <c r="D50" s="311">
        <v>6.0000000000000001E-3</v>
      </c>
      <c r="E50" s="311"/>
      <c r="F50" s="205">
        <f>D50*F36</f>
        <v>0</v>
      </c>
    </row>
    <row r="51" spans="1:9" ht="12.75" x14ac:dyDescent="0.2">
      <c r="A51" s="189" t="s">
        <v>144</v>
      </c>
      <c r="B51" s="316" t="s">
        <v>253</v>
      </c>
      <c r="C51" s="316"/>
      <c r="D51" s="311">
        <v>2E-3</v>
      </c>
      <c r="E51" s="311"/>
      <c r="F51" s="205">
        <f>D51*F36</f>
        <v>0</v>
      </c>
    </row>
    <row r="52" spans="1:9" ht="12.75" x14ac:dyDescent="0.2">
      <c r="A52" s="189" t="s">
        <v>254</v>
      </c>
      <c r="B52" s="316" t="s">
        <v>255</v>
      </c>
      <c r="C52" s="316"/>
      <c r="D52" s="311">
        <v>0.08</v>
      </c>
      <c r="E52" s="311"/>
      <c r="F52" s="205">
        <f>D52*F36</f>
        <v>0</v>
      </c>
    </row>
    <row r="53" spans="1:9" ht="12.75" x14ac:dyDescent="0.2">
      <c r="A53" s="319" t="s">
        <v>238</v>
      </c>
      <c r="B53" s="319"/>
      <c r="C53" s="319"/>
      <c r="D53" s="312">
        <f>SUM(D45:E52)</f>
        <v>0.34800000000000003</v>
      </c>
      <c r="E53" s="312"/>
      <c r="F53" s="193">
        <f>SUM(F45:F52)</f>
        <v>0</v>
      </c>
    </row>
    <row r="54" spans="1:9" ht="12.75" x14ac:dyDescent="0.2">
      <c r="A54" s="316" t="s">
        <v>256</v>
      </c>
      <c r="B54" s="316"/>
      <c r="C54" s="316"/>
      <c r="D54" s="316"/>
      <c r="E54" s="316"/>
      <c r="F54" s="316"/>
    </row>
    <row r="55" spans="1:9" ht="12.75" x14ac:dyDescent="0.2">
      <c r="A55" s="210"/>
      <c r="B55" s="208"/>
      <c r="C55" s="208"/>
      <c r="D55" s="208"/>
      <c r="E55" s="208"/>
      <c r="F55" s="209"/>
    </row>
    <row r="56" spans="1:9" ht="12.75" x14ac:dyDescent="0.2">
      <c r="A56" s="204" t="s">
        <v>257</v>
      </c>
      <c r="B56" s="319" t="s">
        <v>145</v>
      </c>
      <c r="C56" s="319"/>
      <c r="D56" s="319"/>
      <c r="E56" s="319"/>
      <c r="F56" s="198" t="s">
        <v>229</v>
      </c>
      <c r="G56" s="194"/>
    </row>
    <row r="57" spans="1:9" ht="12.75" x14ac:dyDescent="0.2">
      <c r="A57" s="204" t="s">
        <v>137</v>
      </c>
      <c r="B57" s="326" t="s">
        <v>142</v>
      </c>
      <c r="C57" s="326"/>
      <c r="D57" s="326"/>
      <c r="E57" s="326"/>
      <c r="F57" s="205">
        <v>0</v>
      </c>
      <c r="G57" s="324"/>
      <c r="H57" s="325"/>
      <c r="I57" s="325"/>
    </row>
    <row r="58" spans="1:9" ht="12.75" x14ac:dyDescent="0.2">
      <c r="A58" s="204" t="s">
        <v>138</v>
      </c>
      <c r="B58" s="326" t="s">
        <v>258</v>
      </c>
      <c r="C58" s="326"/>
      <c r="D58" s="326"/>
      <c r="E58" s="326"/>
      <c r="F58" s="201">
        <v>0</v>
      </c>
      <c r="G58" s="327"/>
      <c r="H58" s="328"/>
      <c r="I58" s="328"/>
    </row>
    <row r="59" spans="1:9" ht="12.75" x14ac:dyDescent="0.2">
      <c r="A59" s="189" t="s">
        <v>139</v>
      </c>
      <c r="B59" s="306" t="s">
        <v>143</v>
      </c>
      <c r="C59" s="306"/>
      <c r="D59" s="306"/>
      <c r="E59" s="306"/>
      <c r="F59" s="199">
        <v>0</v>
      </c>
    </row>
    <row r="60" spans="1:9" ht="12.75" x14ac:dyDescent="0.2">
      <c r="A60" s="204" t="s">
        <v>235</v>
      </c>
      <c r="B60" s="326" t="s">
        <v>259</v>
      </c>
      <c r="C60" s="326"/>
      <c r="D60" s="326"/>
      <c r="E60" s="326"/>
      <c r="F60" s="201">
        <v>0</v>
      </c>
      <c r="G60" s="327"/>
      <c r="H60" s="328"/>
      <c r="I60" s="328"/>
    </row>
    <row r="61" spans="1:9" ht="12.75" x14ac:dyDescent="0.2">
      <c r="A61" s="319" t="s">
        <v>238</v>
      </c>
      <c r="B61" s="319"/>
      <c r="C61" s="319"/>
      <c r="D61" s="319"/>
      <c r="E61" s="319"/>
      <c r="F61" s="201">
        <f>SUM(F57:F60)</f>
        <v>0</v>
      </c>
    </row>
    <row r="62" spans="1:9" ht="12.75" x14ac:dyDescent="0.2">
      <c r="A62" s="337"/>
      <c r="B62" s="338"/>
      <c r="C62" s="338"/>
      <c r="D62" s="338"/>
      <c r="E62" s="338"/>
      <c r="F62" s="338"/>
    </row>
    <row r="63" spans="1:9" ht="12.75" x14ac:dyDescent="0.2">
      <c r="A63" s="210"/>
      <c r="B63" s="211"/>
      <c r="C63" s="211"/>
      <c r="D63" s="211"/>
      <c r="E63" s="211"/>
      <c r="F63" s="212"/>
    </row>
    <row r="64" spans="1:9" ht="12.75" x14ac:dyDescent="0.2">
      <c r="A64" s="210"/>
      <c r="B64" s="211"/>
      <c r="C64" s="211"/>
      <c r="D64" s="211"/>
      <c r="E64" s="211"/>
      <c r="F64" s="212"/>
    </row>
    <row r="65" spans="1:1018" ht="12.75" x14ac:dyDescent="0.2">
      <c r="A65" s="309" t="s">
        <v>260</v>
      </c>
      <c r="B65" s="309"/>
      <c r="C65" s="309"/>
      <c r="D65" s="309"/>
      <c r="E65" s="309"/>
      <c r="F65" s="309"/>
    </row>
    <row r="66" spans="1:1018" ht="30.75" customHeight="1" x14ac:dyDescent="0.2">
      <c r="A66" s="213">
        <v>2</v>
      </c>
      <c r="B66" s="313" t="s">
        <v>261</v>
      </c>
      <c r="C66" s="314"/>
      <c r="D66" s="314"/>
      <c r="E66" s="315"/>
      <c r="F66" s="198" t="s">
        <v>229</v>
      </c>
    </row>
    <row r="67" spans="1:1018" ht="29.25" customHeight="1" x14ac:dyDescent="0.2">
      <c r="A67" s="204" t="s">
        <v>241</v>
      </c>
      <c r="B67" s="320" t="s">
        <v>262</v>
      </c>
      <c r="C67" s="321"/>
      <c r="D67" s="321"/>
      <c r="E67" s="322"/>
      <c r="F67" s="199">
        <f>F42</f>
        <v>0</v>
      </c>
    </row>
    <row r="68" spans="1:1018" ht="12.75" x14ac:dyDescent="0.2">
      <c r="A68" s="204" t="s">
        <v>244</v>
      </c>
      <c r="B68" s="323" t="s">
        <v>263</v>
      </c>
      <c r="C68" s="323"/>
      <c r="D68" s="323"/>
      <c r="E68" s="323"/>
      <c r="F68" s="199">
        <f>F53</f>
        <v>0</v>
      </c>
    </row>
    <row r="69" spans="1:1018" ht="12.75" x14ac:dyDescent="0.2">
      <c r="A69" s="204" t="s">
        <v>257</v>
      </c>
      <c r="B69" s="323" t="s">
        <v>145</v>
      </c>
      <c r="C69" s="323"/>
      <c r="D69" s="323"/>
      <c r="E69" s="323"/>
      <c r="F69" s="199">
        <f>F61</f>
        <v>0</v>
      </c>
    </row>
    <row r="70" spans="1:1018" ht="12.75" x14ac:dyDescent="0.2">
      <c r="A70" s="319" t="s">
        <v>238</v>
      </c>
      <c r="B70" s="319"/>
      <c r="C70" s="319"/>
      <c r="D70" s="319"/>
      <c r="E70" s="319"/>
      <c r="F70" s="201">
        <f>SUM(F67:F69)</f>
        <v>0</v>
      </c>
    </row>
    <row r="71" spans="1:1018" ht="12.75" x14ac:dyDescent="0.2">
      <c r="A71" s="214"/>
      <c r="B71" s="215"/>
      <c r="C71" s="215"/>
      <c r="D71" s="215"/>
      <c r="E71" s="215"/>
      <c r="F71" s="216"/>
    </row>
    <row r="72" spans="1:1018" ht="12.75" x14ac:dyDescent="0.2">
      <c r="A72" s="309" t="s">
        <v>264</v>
      </c>
      <c r="B72" s="309"/>
      <c r="C72" s="309"/>
      <c r="D72" s="309"/>
      <c r="E72" s="309"/>
      <c r="F72" s="309"/>
    </row>
    <row r="73" spans="1:1018" ht="12.75" x14ac:dyDescent="0.2">
      <c r="A73" s="197">
        <v>3</v>
      </c>
      <c r="B73" s="309" t="s">
        <v>265</v>
      </c>
      <c r="C73" s="309"/>
      <c r="D73" s="309"/>
      <c r="E73" s="309"/>
      <c r="F73" s="198" t="s">
        <v>229</v>
      </c>
    </row>
    <row r="74" spans="1:1018" ht="12.75" x14ac:dyDescent="0.2">
      <c r="A74" s="190" t="s">
        <v>137</v>
      </c>
      <c r="B74" s="306" t="s">
        <v>266</v>
      </c>
      <c r="C74" s="306"/>
      <c r="D74" s="306"/>
      <c r="E74" s="306"/>
      <c r="F74" s="199">
        <f>(F29/12)*10%</f>
        <v>0</v>
      </c>
    </row>
    <row r="75" spans="1:1018" ht="12.75" x14ac:dyDescent="0.2">
      <c r="A75" s="190" t="s">
        <v>138</v>
      </c>
      <c r="B75" s="306" t="s">
        <v>267</v>
      </c>
      <c r="C75" s="306"/>
      <c r="D75" s="306"/>
      <c r="E75" s="306"/>
      <c r="F75" s="199">
        <f>F74*8%</f>
        <v>0</v>
      </c>
    </row>
    <row r="76" spans="1:1018" ht="12.75" x14ac:dyDescent="0.2">
      <c r="A76" s="197" t="s">
        <v>139</v>
      </c>
      <c r="B76" s="326" t="s">
        <v>268</v>
      </c>
      <c r="C76" s="326"/>
      <c r="D76" s="326"/>
      <c r="E76" s="326"/>
      <c r="F76" s="193">
        <f>((((F29*40%))*8%)*10%)+(((F29*10%)*8%)*10%)</f>
        <v>0</v>
      </c>
      <c r="G76" s="206"/>
      <c r="H76" s="206"/>
    </row>
    <row r="77" spans="1:1018" ht="12.75" x14ac:dyDescent="0.2">
      <c r="A77" s="190" t="s">
        <v>140</v>
      </c>
      <c r="B77" s="306" t="s">
        <v>269</v>
      </c>
      <c r="C77" s="306"/>
      <c r="D77" s="306"/>
      <c r="E77" s="306"/>
      <c r="F77" s="205">
        <f>(((F29/30)/12)*7)*10%</f>
        <v>0</v>
      </c>
    </row>
    <row r="78" spans="1:1018" ht="12.75" x14ac:dyDescent="0.2">
      <c r="A78" s="190" t="s">
        <v>146</v>
      </c>
      <c r="B78" s="306" t="s">
        <v>270</v>
      </c>
      <c r="C78" s="306"/>
      <c r="D78" s="306"/>
      <c r="E78" s="306"/>
      <c r="F78" s="199">
        <f>F77*D53</f>
        <v>0</v>
      </c>
    </row>
    <row r="79" spans="1:1018" ht="12.75" x14ac:dyDescent="0.2">
      <c r="A79" s="197" t="s">
        <v>235</v>
      </c>
      <c r="B79" s="339" t="s">
        <v>271</v>
      </c>
      <c r="C79" s="339"/>
      <c r="D79" s="339"/>
      <c r="E79" s="339"/>
      <c r="F79" s="201">
        <f>(((F29*40%)*8%)*2%)+(((F29*10%)*8%)*2%)</f>
        <v>0</v>
      </c>
      <c r="G79" s="206"/>
    </row>
    <row r="80" spans="1:1018" ht="12.75" x14ac:dyDescent="0.2">
      <c r="A80" s="309" t="s">
        <v>238</v>
      </c>
      <c r="B80" s="309"/>
      <c r="C80" s="309"/>
      <c r="D80" s="309"/>
      <c r="E80" s="309"/>
      <c r="F80" s="201">
        <f>SUM(F74:F79)</f>
        <v>0</v>
      </c>
      <c r="AMD80" s="186"/>
    </row>
    <row r="81" spans="1:7" ht="12.75" x14ac:dyDescent="0.2">
      <c r="A81" s="214"/>
      <c r="B81" s="215"/>
      <c r="C81" s="215"/>
      <c r="D81" s="215"/>
      <c r="E81" s="215"/>
      <c r="F81" s="217"/>
    </row>
    <row r="82" spans="1:7" ht="12.75" x14ac:dyDescent="0.2">
      <c r="A82" s="309" t="s">
        <v>272</v>
      </c>
      <c r="B82" s="309"/>
      <c r="C82" s="309"/>
      <c r="D82" s="309"/>
      <c r="E82" s="309"/>
      <c r="F82" s="309"/>
    </row>
    <row r="83" spans="1:7" ht="12.75" x14ac:dyDescent="0.2">
      <c r="A83" s="318"/>
      <c r="B83" s="318"/>
      <c r="C83" s="318"/>
      <c r="D83" s="318"/>
      <c r="E83" s="318"/>
      <c r="F83" s="318"/>
    </row>
    <row r="84" spans="1:7" ht="12.75" x14ac:dyDescent="0.2">
      <c r="A84" s="309" t="s">
        <v>273</v>
      </c>
      <c r="B84" s="309"/>
      <c r="C84" s="309"/>
      <c r="D84" s="309"/>
      <c r="E84" s="309"/>
      <c r="F84" s="309"/>
    </row>
    <row r="85" spans="1:7" ht="12.75" x14ac:dyDescent="0.2">
      <c r="A85" s="197" t="s">
        <v>274</v>
      </c>
      <c r="B85" s="317" t="s">
        <v>275</v>
      </c>
      <c r="C85" s="317"/>
      <c r="D85" s="317"/>
      <c r="E85" s="317"/>
      <c r="F85" s="198" t="s">
        <v>229</v>
      </c>
    </row>
    <row r="86" spans="1:7" ht="12.75" x14ac:dyDescent="0.2">
      <c r="A86" s="197" t="s">
        <v>137</v>
      </c>
      <c r="B86" s="323" t="s">
        <v>276</v>
      </c>
      <c r="C86" s="323"/>
      <c r="D86" s="323"/>
      <c r="E86" s="323"/>
      <c r="F86" s="193">
        <f>F36/12</f>
        <v>0</v>
      </c>
      <c r="G86" s="206"/>
    </row>
    <row r="87" spans="1:7" ht="12.75" x14ac:dyDescent="0.2">
      <c r="A87" s="190" t="s">
        <v>138</v>
      </c>
      <c r="B87" s="316" t="s">
        <v>275</v>
      </c>
      <c r="C87" s="316"/>
      <c r="D87" s="316"/>
      <c r="E87" s="316"/>
      <c r="F87" s="205">
        <f>F36*0.278%</f>
        <v>0</v>
      </c>
    </row>
    <row r="88" spans="1:7" ht="12.75" x14ac:dyDescent="0.2">
      <c r="A88" s="190" t="s">
        <v>139</v>
      </c>
      <c r="B88" s="316" t="s">
        <v>277</v>
      </c>
      <c r="C88" s="316"/>
      <c r="D88" s="316"/>
      <c r="E88" s="316"/>
      <c r="F88" s="205">
        <f>((((F36/30)/12)*5)*1.5%)*93.33%</f>
        <v>0</v>
      </c>
    </row>
    <row r="89" spans="1:7" ht="12.75" x14ac:dyDescent="0.2">
      <c r="A89" s="190" t="s">
        <v>140</v>
      </c>
      <c r="B89" s="316" t="s">
        <v>278</v>
      </c>
      <c r="C89" s="316"/>
      <c r="D89" s="316"/>
      <c r="E89" s="316"/>
      <c r="F89" s="205">
        <f>F36*0.03%</f>
        <v>0</v>
      </c>
    </row>
    <row r="90" spans="1:7" ht="12.75" x14ac:dyDescent="0.2">
      <c r="A90" s="190" t="s">
        <v>146</v>
      </c>
      <c r="B90" s="316" t="s">
        <v>279</v>
      </c>
      <c r="C90" s="316"/>
      <c r="D90" s="316"/>
      <c r="E90" s="316"/>
      <c r="F90" s="205">
        <v>0</v>
      </c>
    </row>
    <row r="91" spans="1:7" ht="12.75" x14ac:dyDescent="0.2">
      <c r="A91" s="190" t="s">
        <v>235</v>
      </c>
      <c r="B91" s="316" t="s">
        <v>280</v>
      </c>
      <c r="C91" s="316"/>
      <c r="D91" s="316"/>
      <c r="E91" s="316"/>
      <c r="F91" s="205">
        <v>0</v>
      </c>
    </row>
    <row r="92" spans="1:7" ht="12.75" x14ac:dyDescent="0.2">
      <c r="A92" s="309" t="s">
        <v>281</v>
      </c>
      <c r="B92" s="309"/>
      <c r="C92" s="309"/>
      <c r="D92" s="309"/>
      <c r="E92" s="309"/>
      <c r="F92" s="193">
        <f>SUM(F86:F91)</f>
        <v>0</v>
      </c>
    </row>
    <row r="93" spans="1:7" ht="12.75" x14ac:dyDescent="0.2">
      <c r="A93" s="214"/>
      <c r="B93" s="215"/>
      <c r="C93" s="215"/>
      <c r="D93" s="215"/>
      <c r="E93" s="215"/>
      <c r="F93" s="216"/>
    </row>
    <row r="94" spans="1:7" ht="12.75" x14ac:dyDescent="0.2">
      <c r="A94" s="309" t="s">
        <v>282</v>
      </c>
      <c r="B94" s="309"/>
      <c r="C94" s="309"/>
      <c r="D94" s="309"/>
      <c r="E94" s="309"/>
      <c r="F94" s="309"/>
    </row>
    <row r="95" spans="1:7" ht="12.75" x14ac:dyDescent="0.2">
      <c r="A95" s="197" t="s">
        <v>283</v>
      </c>
      <c r="B95" s="317" t="s">
        <v>284</v>
      </c>
      <c r="C95" s="317"/>
      <c r="D95" s="317"/>
      <c r="E95" s="317"/>
      <c r="F95" s="198" t="s">
        <v>229</v>
      </c>
    </row>
    <row r="96" spans="1:7" ht="12.75" x14ac:dyDescent="0.2">
      <c r="A96" s="190" t="s">
        <v>137</v>
      </c>
      <c r="B96" s="306" t="s">
        <v>285</v>
      </c>
      <c r="C96" s="306"/>
      <c r="D96" s="306"/>
      <c r="E96" s="306"/>
      <c r="F96" s="205">
        <v>0</v>
      </c>
    </row>
    <row r="97" spans="1:7" ht="12.75" x14ac:dyDescent="0.2">
      <c r="A97" s="309" t="s">
        <v>286</v>
      </c>
      <c r="B97" s="309"/>
      <c r="C97" s="309"/>
      <c r="D97" s="309"/>
      <c r="E97" s="309"/>
      <c r="F97" s="193">
        <f>F96</f>
        <v>0</v>
      </c>
    </row>
    <row r="98" spans="1:7" ht="12.75" x14ac:dyDescent="0.2">
      <c r="A98" s="318"/>
      <c r="B98" s="318"/>
      <c r="C98" s="318"/>
      <c r="D98" s="318"/>
      <c r="E98" s="318"/>
      <c r="F98" s="318"/>
    </row>
    <row r="99" spans="1:7" ht="12.75" x14ac:dyDescent="0.2">
      <c r="A99" s="309" t="s">
        <v>287</v>
      </c>
      <c r="B99" s="309"/>
      <c r="C99" s="309"/>
      <c r="D99" s="309"/>
      <c r="E99" s="309"/>
      <c r="F99" s="309"/>
    </row>
    <row r="100" spans="1:7" ht="32.25" customHeight="1" x14ac:dyDescent="0.2">
      <c r="A100" s="197">
        <v>4</v>
      </c>
      <c r="B100" s="313" t="s">
        <v>288</v>
      </c>
      <c r="C100" s="314"/>
      <c r="D100" s="314"/>
      <c r="E100" s="315"/>
      <c r="F100" s="198" t="s">
        <v>229</v>
      </c>
    </row>
    <row r="101" spans="1:7" ht="12.75" x14ac:dyDescent="0.2">
      <c r="A101" s="190" t="s">
        <v>274</v>
      </c>
      <c r="B101" s="316" t="s">
        <v>275</v>
      </c>
      <c r="C101" s="316"/>
      <c r="D101" s="316"/>
      <c r="E101" s="316"/>
      <c r="F101" s="205">
        <f>F92</f>
        <v>0</v>
      </c>
    </row>
    <row r="102" spans="1:7" ht="12.75" x14ac:dyDescent="0.2">
      <c r="A102" s="190" t="s">
        <v>283</v>
      </c>
      <c r="B102" s="306" t="s">
        <v>284</v>
      </c>
      <c r="C102" s="306"/>
      <c r="D102" s="306"/>
      <c r="E102" s="306"/>
      <c r="F102" s="205">
        <f>F96</f>
        <v>0</v>
      </c>
    </row>
    <row r="103" spans="1:7" ht="12.75" x14ac:dyDescent="0.2">
      <c r="A103" s="309" t="s">
        <v>286</v>
      </c>
      <c r="B103" s="309"/>
      <c r="C103" s="309"/>
      <c r="D103" s="309"/>
      <c r="E103" s="309"/>
      <c r="F103" s="193">
        <f>F101</f>
        <v>0</v>
      </c>
    </row>
    <row r="104" spans="1:7" ht="12.75" x14ac:dyDescent="0.2">
      <c r="A104" s="214"/>
      <c r="B104" s="215"/>
      <c r="C104" s="215"/>
      <c r="D104" s="215"/>
      <c r="E104" s="215"/>
      <c r="F104" s="217"/>
    </row>
    <row r="105" spans="1:7" ht="12.75" x14ac:dyDescent="0.2">
      <c r="A105" s="309" t="s">
        <v>289</v>
      </c>
      <c r="B105" s="309"/>
      <c r="C105" s="309"/>
      <c r="D105" s="309"/>
      <c r="E105" s="309"/>
      <c r="F105" s="309"/>
    </row>
    <row r="106" spans="1:7" ht="12.75" x14ac:dyDescent="0.2">
      <c r="A106" s="197" t="s">
        <v>290</v>
      </c>
      <c r="B106" s="319" t="s">
        <v>291</v>
      </c>
      <c r="C106" s="319"/>
      <c r="D106" s="319"/>
      <c r="E106" s="319"/>
      <c r="F106" s="198" t="s">
        <v>229</v>
      </c>
    </row>
    <row r="107" spans="1:7" ht="12.75" x14ac:dyDescent="0.2">
      <c r="A107" s="190" t="s">
        <v>137</v>
      </c>
      <c r="B107" s="316" t="s">
        <v>292</v>
      </c>
      <c r="C107" s="316"/>
      <c r="D107" s="316"/>
      <c r="E107" s="316"/>
      <c r="F107" s="205">
        <v>0</v>
      </c>
      <c r="G107" s="218"/>
    </row>
    <row r="108" spans="1:7" ht="12.75" x14ac:dyDescent="0.2">
      <c r="A108" s="197" t="s">
        <v>138</v>
      </c>
      <c r="B108" s="323" t="s">
        <v>293</v>
      </c>
      <c r="C108" s="323"/>
      <c r="D108" s="323"/>
      <c r="E108" s="323"/>
      <c r="F108" s="193">
        <v>0</v>
      </c>
      <c r="G108" s="194"/>
    </row>
    <row r="109" spans="1:7" ht="12.75" x14ac:dyDescent="0.2">
      <c r="A109" s="197" t="s">
        <v>139</v>
      </c>
      <c r="B109" s="323" t="s">
        <v>294</v>
      </c>
      <c r="C109" s="323"/>
      <c r="D109" s="323"/>
      <c r="E109" s="323"/>
      <c r="F109" s="193">
        <v>0</v>
      </c>
      <c r="G109" s="194"/>
    </row>
    <row r="110" spans="1:7" ht="12.75" x14ac:dyDescent="0.2">
      <c r="A110" s="190" t="s">
        <v>140</v>
      </c>
      <c r="B110" s="316" t="s">
        <v>280</v>
      </c>
      <c r="C110" s="316"/>
      <c r="D110" s="316"/>
      <c r="E110" s="316"/>
      <c r="F110" s="205">
        <v>0</v>
      </c>
    </row>
    <row r="111" spans="1:7" ht="12.75" x14ac:dyDescent="0.2">
      <c r="A111" s="309" t="s">
        <v>295</v>
      </c>
      <c r="B111" s="309"/>
      <c r="C111" s="309"/>
      <c r="D111" s="309"/>
      <c r="E111" s="309"/>
      <c r="F111" s="193">
        <f>SUM(F107:F110)</f>
        <v>0</v>
      </c>
    </row>
    <row r="112" spans="1:7" ht="12.75" x14ac:dyDescent="0.2">
      <c r="A112" s="214"/>
      <c r="B112" s="215"/>
      <c r="C112" s="215"/>
      <c r="D112" s="219"/>
      <c r="E112" s="219"/>
      <c r="F112" s="209"/>
    </row>
    <row r="113" spans="1:7" ht="12.75" x14ac:dyDescent="0.2">
      <c r="A113" s="309" t="s">
        <v>296</v>
      </c>
      <c r="B113" s="309"/>
      <c r="C113" s="309"/>
      <c r="D113" s="309"/>
      <c r="E113" s="309"/>
      <c r="F113" s="309"/>
    </row>
    <row r="114" spans="1:7" ht="12.75" x14ac:dyDescent="0.2">
      <c r="A114" s="197">
        <v>6</v>
      </c>
      <c r="B114" s="309" t="s">
        <v>297</v>
      </c>
      <c r="C114" s="309"/>
      <c r="D114" s="312" t="s">
        <v>246</v>
      </c>
      <c r="E114" s="312"/>
      <c r="F114" s="198" t="s">
        <v>229</v>
      </c>
    </row>
    <row r="115" spans="1:7" ht="12.75" x14ac:dyDescent="0.2">
      <c r="A115" s="190" t="s">
        <v>137</v>
      </c>
      <c r="B115" s="310" t="s">
        <v>298</v>
      </c>
      <c r="C115" s="310"/>
      <c r="D115" s="311">
        <v>0.04</v>
      </c>
      <c r="E115" s="311"/>
      <c r="F115" s="205">
        <f>D115*F132</f>
        <v>0</v>
      </c>
      <c r="G115" s="220"/>
    </row>
    <row r="116" spans="1:7" ht="12.75" x14ac:dyDescent="0.2">
      <c r="A116" s="190" t="s">
        <v>138</v>
      </c>
      <c r="B116" s="310" t="s">
        <v>299</v>
      </c>
      <c r="C116" s="310"/>
      <c r="D116" s="311">
        <v>7.2322150000000002E-2</v>
      </c>
      <c r="E116" s="311"/>
      <c r="F116" s="205">
        <v>0</v>
      </c>
      <c r="G116" s="220"/>
    </row>
    <row r="117" spans="1:7" ht="12.75" x14ac:dyDescent="0.2">
      <c r="A117" s="190" t="s">
        <v>139</v>
      </c>
      <c r="B117" s="310" t="s">
        <v>300</v>
      </c>
      <c r="C117" s="310"/>
      <c r="D117" s="311">
        <f>D118+D120</f>
        <v>8.6499999999999994E-2</v>
      </c>
      <c r="E117" s="311"/>
      <c r="F117" s="205"/>
    </row>
    <row r="118" spans="1:7" ht="12.75" x14ac:dyDescent="0.2">
      <c r="A118" s="190"/>
      <c r="B118" s="310" t="s">
        <v>301</v>
      </c>
      <c r="C118" s="310"/>
      <c r="D118" s="311">
        <v>3.6499999999999998E-2</v>
      </c>
      <c r="E118" s="311"/>
      <c r="F118" s="205">
        <v>0</v>
      </c>
    </row>
    <row r="119" spans="1:7" ht="12.75" x14ac:dyDescent="0.2">
      <c r="A119" s="190"/>
      <c r="B119" s="310" t="s">
        <v>302</v>
      </c>
      <c r="C119" s="310"/>
      <c r="D119" s="311">
        <v>0</v>
      </c>
      <c r="E119" s="311"/>
      <c r="F119" s="205"/>
    </row>
    <row r="120" spans="1:7" ht="12.75" x14ac:dyDescent="0.2">
      <c r="A120" s="190"/>
      <c r="B120" s="310" t="s">
        <v>303</v>
      </c>
      <c r="C120" s="310"/>
      <c r="D120" s="311">
        <v>0.05</v>
      </c>
      <c r="E120" s="311"/>
      <c r="F120" s="205">
        <f>D120*F134</f>
        <v>0</v>
      </c>
    </row>
    <row r="121" spans="1:7" ht="12.75" x14ac:dyDescent="0.2">
      <c r="A121" s="309" t="s">
        <v>238</v>
      </c>
      <c r="B121" s="309"/>
      <c r="C121" s="309"/>
      <c r="D121" s="312">
        <f>SUM(D115:E117)</f>
        <v>0.19882215</v>
      </c>
      <c r="E121" s="312"/>
      <c r="F121" s="193">
        <f>SUM(F115:F120)</f>
        <v>0</v>
      </c>
    </row>
    <row r="122" spans="1:7" ht="12.75" x14ac:dyDescent="0.2">
      <c r="A122" s="214"/>
      <c r="B122" s="215"/>
      <c r="C122" s="215"/>
      <c r="D122" s="215"/>
      <c r="E122" s="212"/>
      <c r="F122" s="221"/>
    </row>
    <row r="123" spans="1:7" ht="12.75" x14ac:dyDescent="0.2">
      <c r="A123" s="214"/>
      <c r="B123" s="215"/>
      <c r="C123" s="215"/>
      <c r="D123" s="215"/>
      <c r="E123" s="212"/>
      <c r="F123" s="221"/>
    </row>
    <row r="124" spans="1:7" ht="12.75" x14ac:dyDescent="0.2">
      <c r="A124" s="340"/>
      <c r="B124" s="340"/>
      <c r="C124" s="340"/>
      <c r="D124" s="340"/>
      <c r="E124" s="340"/>
      <c r="F124" s="217"/>
    </row>
    <row r="125" spans="1:7" ht="12.75" x14ac:dyDescent="0.2">
      <c r="A125" s="309" t="s">
        <v>304</v>
      </c>
      <c r="B125" s="309"/>
      <c r="C125" s="309"/>
      <c r="D125" s="309"/>
      <c r="E125" s="309"/>
      <c r="F125" s="309"/>
    </row>
    <row r="126" spans="1:7" ht="12.75" x14ac:dyDescent="0.2">
      <c r="A126" s="309" t="s">
        <v>305</v>
      </c>
      <c r="B126" s="309"/>
      <c r="C126" s="309"/>
      <c r="D126" s="309"/>
      <c r="E126" s="309"/>
      <c r="F126" s="222" t="s">
        <v>229</v>
      </c>
    </row>
    <row r="127" spans="1:7" ht="12.75" x14ac:dyDescent="0.2">
      <c r="A127" s="190" t="s">
        <v>137</v>
      </c>
      <c r="B127" s="306" t="s">
        <v>306</v>
      </c>
      <c r="C127" s="306"/>
      <c r="D127" s="306"/>
      <c r="E127" s="306"/>
      <c r="F127" s="205">
        <f>F36</f>
        <v>0</v>
      </c>
    </row>
    <row r="128" spans="1:7" ht="12.75" x14ac:dyDescent="0.2">
      <c r="A128" s="190" t="s">
        <v>138</v>
      </c>
      <c r="B128" s="306" t="s">
        <v>307</v>
      </c>
      <c r="C128" s="306"/>
      <c r="D128" s="306"/>
      <c r="E128" s="306"/>
      <c r="F128" s="205">
        <f>F70</f>
        <v>0</v>
      </c>
    </row>
    <row r="129" spans="1:6" ht="12.75" x14ac:dyDescent="0.2">
      <c r="A129" s="190" t="s">
        <v>139</v>
      </c>
      <c r="B129" s="306" t="s">
        <v>308</v>
      </c>
      <c r="C129" s="306"/>
      <c r="D129" s="306"/>
      <c r="E129" s="306"/>
      <c r="F129" s="205">
        <f>F80</f>
        <v>0</v>
      </c>
    </row>
    <row r="130" spans="1:6" ht="12.75" x14ac:dyDescent="0.2">
      <c r="A130" s="190" t="s">
        <v>140</v>
      </c>
      <c r="B130" s="306" t="s">
        <v>309</v>
      </c>
      <c r="C130" s="306"/>
      <c r="D130" s="306"/>
      <c r="E130" s="306"/>
      <c r="F130" s="205">
        <f>F103</f>
        <v>0</v>
      </c>
    </row>
    <row r="131" spans="1:6" ht="12.75" x14ac:dyDescent="0.2">
      <c r="A131" s="190" t="s">
        <v>146</v>
      </c>
      <c r="B131" s="306" t="s">
        <v>310</v>
      </c>
      <c r="C131" s="306"/>
      <c r="D131" s="306"/>
      <c r="E131" s="306"/>
      <c r="F131" s="205">
        <f>F111</f>
        <v>0</v>
      </c>
    </row>
    <row r="132" spans="1:6" ht="12.75" x14ac:dyDescent="0.2">
      <c r="A132" s="307" t="s">
        <v>311</v>
      </c>
      <c r="B132" s="307"/>
      <c r="C132" s="307"/>
      <c r="D132" s="307"/>
      <c r="E132" s="307"/>
      <c r="F132" s="193">
        <f>SUM(F127:F131)</f>
        <v>0</v>
      </c>
    </row>
    <row r="133" spans="1:6" ht="12.75" x14ac:dyDescent="0.2">
      <c r="A133" s="190" t="s">
        <v>146</v>
      </c>
      <c r="B133" s="306" t="s">
        <v>312</v>
      </c>
      <c r="C133" s="306"/>
      <c r="D133" s="306"/>
      <c r="E133" s="306"/>
      <c r="F133" s="205">
        <f>F121</f>
        <v>0</v>
      </c>
    </row>
    <row r="134" spans="1:6" ht="19.5" customHeight="1" x14ac:dyDescent="0.2">
      <c r="A134" s="308" t="s">
        <v>313</v>
      </c>
      <c r="B134" s="308"/>
      <c r="C134" s="308"/>
      <c r="D134" s="308"/>
      <c r="E134" s="308"/>
      <c r="F134" s="223">
        <f>(F115+F116+F132)/(1-D117)</f>
        <v>0</v>
      </c>
    </row>
    <row r="135" spans="1:6" ht="12.75" x14ac:dyDescent="0.2">
      <c r="A135" s="304" t="s">
        <v>314</v>
      </c>
      <c r="B135" s="304"/>
      <c r="C135" s="304"/>
      <c r="D135" s="304"/>
      <c r="E135" s="304"/>
      <c r="F135" s="224">
        <f>(F115+F132)*3.9095%</f>
        <v>0</v>
      </c>
    </row>
    <row r="136" spans="1:6" ht="27" customHeight="1" x14ac:dyDescent="0.2">
      <c r="A136" s="305" t="s">
        <v>315</v>
      </c>
      <c r="B136" s="305"/>
      <c r="C136" s="305"/>
      <c r="D136" s="305"/>
      <c r="E136" s="305"/>
      <c r="F136" s="225"/>
    </row>
    <row r="137" spans="1:6" ht="12.75" x14ac:dyDescent="0.2">
      <c r="B137" s="226"/>
      <c r="C137" s="227"/>
      <c r="D137" s="227"/>
    </row>
    <row r="138" spans="1:6" ht="12.75" x14ac:dyDescent="0.2">
      <c r="B138" s="226"/>
      <c r="C138" s="227"/>
      <c r="D138" s="227"/>
    </row>
    <row r="139" spans="1:6" ht="12.75" x14ac:dyDescent="0.2">
      <c r="B139" s="226"/>
      <c r="C139" s="227"/>
      <c r="D139" s="227"/>
    </row>
    <row r="140" spans="1:6" ht="12.75" x14ac:dyDescent="0.2">
      <c r="B140" s="226"/>
      <c r="C140" s="227"/>
      <c r="D140" s="227"/>
    </row>
    <row r="141" spans="1:6" ht="12.75" x14ac:dyDescent="0.2">
      <c r="B141" s="226"/>
      <c r="C141" s="227"/>
      <c r="D141" s="227"/>
    </row>
    <row r="142" spans="1:6" ht="12.75" x14ac:dyDescent="0.2">
      <c r="B142" s="226"/>
      <c r="C142" s="227"/>
      <c r="D142" s="227"/>
    </row>
    <row r="143" spans="1:6" ht="12.75" x14ac:dyDescent="0.2">
      <c r="B143" s="226"/>
      <c r="C143" s="227"/>
      <c r="D143" s="227"/>
    </row>
    <row r="144" spans="1:6" ht="12.75" x14ac:dyDescent="0.2">
      <c r="B144" s="226"/>
      <c r="C144" s="227"/>
      <c r="D144" s="227"/>
    </row>
    <row r="145" spans="2:8" ht="12.75" x14ac:dyDescent="0.2">
      <c r="B145" s="226"/>
      <c r="C145" s="227"/>
      <c r="D145" s="227"/>
    </row>
    <row r="146" spans="2:8" ht="12.75" x14ac:dyDescent="0.2">
      <c r="B146" s="226"/>
      <c r="C146" s="227"/>
      <c r="D146" s="227"/>
    </row>
    <row r="147" spans="2:8" ht="12.75" x14ac:dyDescent="0.2">
      <c r="B147" s="226"/>
      <c r="C147" s="227"/>
      <c r="D147" s="227"/>
      <c r="H147" s="228"/>
    </row>
    <row r="148" spans="2:8" ht="12.75" x14ac:dyDescent="0.2">
      <c r="B148" s="226"/>
      <c r="C148" s="227"/>
      <c r="D148" s="227"/>
    </row>
    <row r="149" spans="2:8" ht="12.75" x14ac:dyDescent="0.2">
      <c r="B149" s="226"/>
      <c r="C149" s="227"/>
      <c r="D149" s="227"/>
    </row>
    <row r="150" spans="2:8" ht="12.75" x14ac:dyDescent="0.2"/>
    <row r="151" spans="2:8" ht="12.75" x14ac:dyDescent="0.2"/>
    <row r="152" spans="2:8" ht="12.75" x14ac:dyDescent="0.2"/>
    <row r="153" spans="2:8" ht="12.75" x14ac:dyDescent="0.2"/>
    <row r="154" spans="2:8" ht="12.75" x14ac:dyDescent="0.2"/>
    <row r="155" spans="2:8" ht="12.75" x14ac:dyDescent="0.2"/>
    <row r="156" spans="2:8" ht="12.75" x14ac:dyDescent="0.2"/>
    <row r="157" spans="2:8" ht="12.75" x14ac:dyDescent="0.2"/>
    <row r="158" spans="2:8" ht="12.75" x14ac:dyDescent="0.2"/>
    <row r="159" spans="2:8" ht="12.75" x14ac:dyDescent="0.2"/>
    <row r="160" spans="2:8" ht="12.75" x14ac:dyDescent="0.2"/>
    <row r="161" ht="12.75" x14ac:dyDescent="0.2"/>
    <row r="162" ht="12.75" x14ac:dyDescent="0.2"/>
    <row r="163" ht="12.75" x14ac:dyDescent="0.2"/>
    <row r="164" ht="12.75" x14ac:dyDescent="0.2"/>
    <row r="165" ht="12.75" x14ac:dyDescent="0.2"/>
    <row r="166" ht="12.75" x14ac:dyDescent="0.2"/>
    <row r="167" ht="12.75" x14ac:dyDescent="0.2"/>
    <row r="168" ht="12.75" x14ac:dyDescent="0.2"/>
    <row r="169" ht="12.75" x14ac:dyDescent="0.2"/>
    <row r="170" ht="12.75" x14ac:dyDescent="0.2"/>
    <row r="171" ht="12.75" x14ac:dyDescent="0.2"/>
    <row r="172" ht="12.75" x14ac:dyDescent="0.2"/>
    <row r="173" ht="12.75" x14ac:dyDescent="0.2"/>
    <row r="174" ht="12.75" x14ac:dyDescent="0.2"/>
    <row r="175" ht="12.75" x14ac:dyDescent="0.2"/>
    <row r="176" ht="12.75" x14ac:dyDescent="0.2"/>
    <row r="177" ht="12.75" x14ac:dyDescent="0.2"/>
    <row r="178" ht="12.75" x14ac:dyDescent="0.2"/>
    <row r="179" ht="12.75" x14ac:dyDescent="0.2"/>
    <row r="180" ht="12.75" x14ac:dyDescent="0.2"/>
    <row r="181" ht="12.75" x14ac:dyDescent="0.2"/>
    <row r="182" ht="12.75" x14ac:dyDescent="0.2"/>
    <row r="183" ht="12.75" x14ac:dyDescent="0.2"/>
    <row r="184" ht="12.75" x14ac:dyDescent="0.2"/>
    <row r="185" ht="12.75" x14ac:dyDescent="0.2"/>
    <row r="186" ht="12.75" x14ac:dyDescent="0.2"/>
    <row r="187" ht="12.75" x14ac:dyDescent="0.2"/>
    <row r="188" ht="12.75" x14ac:dyDescent="0.2"/>
    <row r="189" ht="12.75" x14ac:dyDescent="0.2"/>
    <row r="190" ht="12.75" x14ac:dyDescent="0.2"/>
    <row r="191" ht="12.75" x14ac:dyDescent="0.2"/>
    <row r="192" ht="12.75" x14ac:dyDescent="0.2"/>
    <row r="193" ht="12.75" x14ac:dyDescent="0.2"/>
    <row r="194" ht="12.75" x14ac:dyDescent="0.2"/>
    <row r="195" ht="12.75" x14ac:dyDescent="0.2"/>
    <row r="196" ht="12.75" x14ac:dyDescent="0.2"/>
    <row r="197" ht="12.75" x14ac:dyDescent="0.2"/>
    <row r="198" ht="12.75" x14ac:dyDescent="0.2"/>
    <row r="199" ht="12.75" x14ac:dyDescent="0.2"/>
    <row r="200" ht="12.75" x14ac:dyDescent="0.2"/>
    <row r="201" ht="12.75" x14ac:dyDescent="0.2"/>
    <row r="202" ht="12.75" x14ac:dyDescent="0.2"/>
    <row r="203" ht="12.75" x14ac:dyDescent="0.2"/>
    <row r="204" ht="12.75" x14ac:dyDescent="0.2"/>
    <row r="205" ht="12.75" x14ac:dyDescent="0.2"/>
    <row r="206" ht="12.75" x14ac:dyDescent="0.2"/>
    <row r="207" ht="12.75" x14ac:dyDescent="0.2"/>
    <row r="208" ht="12.75" x14ac:dyDescent="0.2"/>
    <row r="209" ht="12.75" x14ac:dyDescent="0.2"/>
    <row r="210" ht="12.75" x14ac:dyDescent="0.2"/>
    <row r="211" ht="12.75" x14ac:dyDescent="0.2"/>
    <row r="212" ht="12.75" x14ac:dyDescent="0.2"/>
    <row r="213" ht="12.75" x14ac:dyDescent="0.2"/>
    <row r="214" ht="12.75" x14ac:dyDescent="0.2"/>
    <row r="215" ht="12.75" x14ac:dyDescent="0.2"/>
    <row r="216" ht="12.75" x14ac:dyDescent="0.2"/>
    <row r="217" ht="12.75" x14ac:dyDescent="0.2"/>
    <row r="218" ht="12.75" x14ac:dyDescent="0.2"/>
    <row r="219" ht="12.75" x14ac:dyDescent="0.2"/>
    <row r="220" ht="12.75" x14ac:dyDescent="0.2"/>
    <row r="221" ht="12.75" x14ac:dyDescent="0.2"/>
    <row r="222" ht="12.75" x14ac:dyDescent="0.2"/>
    <row r="223" ht="12.75" x14ac:dyDescent="0.2"/>
    <row r="224" ht="12.75" x14ac:dyDescent="0.2"/>
    <row r="225" ht="12.75" x14ac:dyDescent="0.2"/>
    <row r="226" ht="12.75" x14ac:dyDescent="0.2"/>
    <row r="227" ht="12.75" x14ac:dyDescent="0.2"/>
    <row r="228" ht="12.75" x14ac:dyDescent="0.2"/>
    <row r="229" ht="12.75" x14ac:dyDescent="0.2"/>
    <row r="230" ht="12.75" x14ac:dyDescent="0.2"/>
    <row r="231" ht="12.75" x14ac:dyDescent="0.2"/>
    <row r="232" ht="12.75" x14ac:dyDescent="0.2"/>
    <row r="233" ht="12.75" x14ac:dyDescent="0.2"/>
    <row r="234" ht="12.75" x14ac:dyDescent="0.2"/>
    <row r="235" ht="12.75" x14ac:dyDescent="0.2"/>
    <row r="236" ht="12.75" x14ac:dyDescent="0.2"/>
    <row r="237" ht="12.75" x14ac:dyDescent="0.2"/>
    <row r="238" ht="12.75" x14ac:dyDescent="0.2"/>
    <row r="239" ht="12.75" x14ac:dyDescent="0.2"/>
    <row r="240" ht="12.75" x14ac:dyDescent="0.2"/>
    <row r="241" ht="12.75" x14ac:dyDescent="0.2"/>
    <row r="242" ht="12.75" x14ac:dyDescent="0.2"/>
    <row r="243" ht="12.75" x14ac:dyDescent="0.2"/>
    <row r="244" ht="12.75" x14ac:dyDescent="0.2"/>
    <row r="245" ht="12.75" x14ac:dyDescent="0.2"/>
    <row r="246" ht="12.75" x14ac:dyDescent="0.2"/>
    <row r="247" ht="12.75" x14ac:dyDescent="0.2"/>
    <row r="248" ht="12.75" x14ac:dyDescent="0.2"/>
    <row r="249" ht="12.75" x14ac:dyDescent="0.2"/>
    <row r="250" ht="12.75" x14ac:dyDescent="0.2"/>
    <row r="251" ht="12.75" x14ac:dyDescent="0.2"/>
    <row r="252" ht="12.75" x14ac:dyDescent="0.2"/>
    <row r="253" ht="12.75" x14ac:dyDescent="0.2"/>
    <row r="254" ht="12.75" x14ac:dyDescent="0.2"/>
    <row r="255" ht="12.75" x14ac:dyDescent="0.2"/>
    <row r="256" ht="12.75" x14ac:dyDescent="0.2"/>
    <row r="257" ht="12.75" x14ac:dyDescent="0.2"/>
    <row r="258" ht="12.75" x14ac:dyDescent="0.2"/>
    <row r="259" ht="12.75" x14ac:dyDescent="0.2"/>
    <row r="260" ht="12.75" x14ac:dyDescent="0.2"/>
    <row r="261" ht="12.75" x14ac:dyDescent="0.2"/>
    <row r="262" ht="12.75" x14ac:dyDescent="0.2"/>
    <row r="263" ht="12.75" x14ac:dyDescent="0.2"/>
    <row r="264" ht="12.75" x14ac:dyDescent="0.2"/>
    <row r="265" ht="12.75" x14ac:dyDescent="0.2"/>
    <row r="266" ht="12.75" x14ac:dyDescent="0.2"/>
    <row r="267" ht="12.75" x14ac:dyDescent="0.2"/>
    <row r="268" ht="12.75" x14ac:dyDescent="0.2"/>
    <row r="269" ht="12.75" x14ac:dyDescent="0.2"/>
    <row r="270" ht="12.75" x14ac:dyDescent="0.2"/>
    <row r="271" ht="12.75" x14ac:dyDescent="0.2"/>
    <row r="272" ht="12.75" x14ac:dyDescent="0.2"/>
    <row r="273" ht="12.75" x14ac:dyDescent="0.2"/>
    <row r="274" ht="12.75" x14ac:dyDescent="0.2"/>
    <row r="275" ht="12.75" x14ac:dyDescent="0.2"/>
    <row r="276" ht="12.75" x14ac:dyDescent="0.2"/>
    <row r="277" ht="12.75" x14ac:dyDescent="0.2"/>
    <row r="278" ht="12.75" x14ac:dyDescent="0.2"/>
    <row r="279" ht="12.75" x14ac:dyDescent="0.2"/>
    <row r="280" ht="12.75" x14ac:dyDescent="0.2"/>
    <row r="281" ht="12.75" x14ac:dyDescent="0.2"/>
    <row r="282" ht="12.75" x14ac:dyDescent="0.2"/>
    <row r="283" ht="12.75" x14ac:dyDescent="0.2"/>
    <row r="284" ht="12.75" x14ac:dyDescent="0.2"/>
    <row r="285" ht="12.75" x14ac:dyDescent="0.2"/>
    <row r="286" ht="12.75" x14ac:dyDescent="0.2"/>
    <row r="287" ht="12.75" x14ac:dyDescent="0.2"/>
    <row r="288" ht="12.75" x14ac:dyDescent="0.2"/>
    <row r="289" ht="12.75" x14ac:dyDescent="0.2"/>
    <row r="290" ht="12.75" x14ac:dyDescent="0.2"/>
    <row r="291" ht="12.75" x14ac:dyDescent="0.2"/>
    <row r="292" ht="12.75" x14ac:dyDescent="0.2"/>
    <row r="293" ht="12.75" x14ac:dyDescent="0.2"/>
    <row r="294" ht="12.75" x14ac:dyDescent="0.2"/>
    <row r="295" ht="12.75" x14ac:dyDescent="0.2"/>
    <row r="296" ht="12.75" x14ac:dyDescent="0.2"/>
    <row r="297" ht="12.75" x14ac:dyDescent="0.2"/>
    <row r="298" ht="12.75" x14ac:dyDescent="0.2"/>
    <row r="299" ht="12.75" x14ac:dyDescent="0.2"/>
    <row r="300" ht="12.75" x14ac:dyDescent="0.2"/>
    <row r="301" ht="12.75" x14ac:dyDescent="0.2"/>
    <row r="302" ht="12.75" x14ac:dyDescent="0.2"/>
    <row r="303" ht="12.75" x14ac:dyDescent="0.2"/>
    <row r="304" ht="12.75" x14ac:dyDescent="0.2"/>
    <row r="305" ht="12.75" x14ac:dyDescent="0.2"/>
    <row r="306" ht="12.75" x14ac:dyDescent="0.2"/>
    <row r="307" ht="12.75" x14ac:dyDescent="0.2"/>
    <row r="308" ht="12.75" x14ac:dyDescent="0.2"/>
    <row r="309" ht="12.75" x14ac:dyDescent="0.2"/>
    <row r="310" ht="12.75" x14ac:dyDescent="0.2"/>
    <row r="311" ht="12.75" x14ac:dyDescent="0.2"/>
    <row r="312" ht="12.75" x14ac:dyDescent="0.2"/>
    <row r="313" ht="12.75" x14ac:dyDescent="0.2"/>
    <row r="314" ht="12.75" x14ac:dyDescent="0.2"/>
    <row r="315" ht="12.75" x14ac:dyDescent="0.2"/>
    <row r="316" ht="12.75" x14ac:dyDescent="0.2"/>
    <row r="317" ht="12.75" x14ac:dyDescent="0.2"/>
    <row r="318" ht="12.75" x14ac:dyDescent="0.2"/>
    <row r="319" ht="12.75" x14ac:dyDescent="0.2"/>
    <row r="320" ht="12.75" x14ac:dyDescent="0.2"/>
    <row r="321" ht="12.75" x14ac:dyDescent="0.2"/>
    <row r="322" ht="12.75" x14ac:dyDescent="0.2"/>
    <row r="323" ht="12.75" x14ac:dyDescent="0.2"/>
    <row r="324" ht="12.75" x14ac:dyDescent="0.2"/>
    <row r="325" ht="12.75" x14ac:dyDescent="0.2"/>
    <row r="326" ht="12.75" x14ac:dyDescent="0.2"/>
    <row r="327" ht="12.75" x14ac:dyDescent="0.2"/>
    <row r="328" ht="12.75" x14ac:dyDescent="0.2"/>
    <row r="329" ht="12.75" x14ac:dyDescent="0.2"/>
    <row r="330" ht="12.75" x14ac:dyDescent="0.2"/>
    <row r="331" ht="12.75" x14ac:dyDescent="0.2"/>
    <row r="332" ht="12.75" x14ac:dyDescent="0.2"/>
    <row r="333" ht="12.75" x14ac:dyDescent="0.2"/>
    <row r="334" ht="12.75" x14ac:dyDescent="0.2"/>
    <row r="335" ht="12.75" x14ac:dyDescent="0.2"/>
    <row r="336" ht="12.75" x14ac:dyDescent="0.2"/>
    <row r="337" ht="12.75" x14ac:dyDescent="0.2"/>
    <row r="338" ht="12.75" x14ac:dyDescent="0.2"/>
    <row r="339" ht="12.75" x14ac:dyDescent="0.2"/>
    <row r="340" ht="12.75" x14ac:dyDescent="0.2"/>
    <row r="341" ht="12.75" x14ac:dyDescent="0.2"/>
    <row r="342" ht="12.75" x14ac:dyDescent="0.2"/>
    <row r="343" ht="12.75" x14ac:dyDescent="0.2"/>
    <row r="344" ht="12.75" x14ac:dyDescent="0.2"/>
    <row r="345" ht="12.75" x14ac:dyDescent="0.2"/>
    <row r="346" ht="12.75" x14ac:dyDescent="0.2"/>
    <row r="347" ht="12.75" x14ac:dyDescent="0.2"/>
    <row r="348" ht="12.75" x14ac:dyDescent="0.2"/>
    <row r="349" ht="12.75" x14ac:dyDescent="0.2"/>
    <row r="350" ht="12.75" x14ac:dyDescent="0.2"/>
    <row r="351" ht="12.75" x14ac:dyDescent="0.2"/>
    <row r="352" ht="12.75" x14ac:dyDescent="0.2"/>
    <row r="353" ht="12.75" x14ac:dyDescent="0.2"/>
    <row r="354" ht="12.75" x14ac:dyDescent="0.2"/>
    <row r="355" ht="12.75" x14ac:dyDescent="0.2"/>
    <row r="356" ht="12.75" x14ac:dyDescent="0.2"/>
    <row r="357" ht="12.75" x14ac:dyDescent="0.2"/>
    <row r="358" ht="12.75" x14ac:dyDescent="0.2"/>
    <row r="359" ht="12.75" x14ac:dyDescent="0.2"/>
    <row r="360" ht="12.75" x14ac:dyDescent="0.2"/>
    <row r="361" ht="12.75" x14ac:dyDescent="0.2"/>
    <row r="362" ht="12.75" x14ac:dyDescent="0.2"/>
    <row r="363" ht="12.75" x14ac:dyDescent="0.2"/>
    <row r="364" ht="12.75" x14ac:dyDescent="0.2"/>
    <row r="365" ht="12.75" x14ac:dyDescent="0.2"/>
    <row r="366" ht="12.75" x14ac:dyDescent="0.2"/>
    <row r="367" ht="12.75" x14ac:dyDescent="0.2"/>
    <row r="368" ht="12.75" x14ac:dyDescent="0.2"/>
    <row r="369" ht="12.75" x14ac:dyDescent="0.2"/>
    <row r="370" ht="12.75" x14ac:dyDescent="0.2"/>
    <row r="371" ht="12.75" x14ac:dyDescent="0.2"/>
    <row r="372" ht="12.75" x14ac:dyDescent="0.2"/>
    <row r="373" ht="12.75" x14ac:dyDescent="0.2"/>
    <row r="374" ht="12.75" x14ac:dyDescent="0.2"/>
    <row r="375" ht="12.75" x14ac:dyDescent="0.2"/>
    <row r="376" ht="12.75" x14ac:dyDescent="0.2"/>
    <row r="377" ht="12.75" x14ac:dyDescent="0.2"/>
    <row r="378" ht="12.75" x14ac:dyDescent="0.2"/>
    <row r="379" ht="12.75" x14ac:dyDescent="0.2"/>
    <row r="380" ht="12.75" x14ac:dyDescent="0.2"/>
    <row r="381" ht="12.75" x14ac:dyDescent="0.2"/>
    <row r="382" ht="12.75" x14ac:dyDescent="0.2"/>
    <row r="383" ht="12.75" x14ac:dyDescent="0.2"/>
    <row r="384" ht="12.75" x14ac:dyDescent="0.2"/>
    <row r="385" ht="12.75" x14ac:dyDescent="0.2"/>
    <row r="386" ht="12.75" x14ac:dyDescent="0.2"/>
    <row r="387" ht="12.75" x14ac:dyDescent="0.2"/>
    <row r="388" ht="12.75" x14ac:dyDescent="0.2"/>
    <row r="389" ht="12.75" x14ac:dyDescent="0.2"/>
    <row r="390" ht="12.75" x14ac:dyDescent="0.2"/>
    <row r="391" ht="12.75" x14ac:dyDescent="0.2"/>
    <row r="392" ht="12.75" x14ac:dyDescent="0.2"/>
    <row r="393" ht="12.75" x14ac:dyDescent="0.2"/>
    <row r="394" ht="12.75" x14ac:dyDescent="0.2"/>
    <row r="395" ht="12.75" x14ac:dyDescent="0.2"/>
    <row r="396" ht="12.75" x14ac:dyDescent="0.2"/>
    <row r="397" ht="12.75" x14ac:dyDescent="0.2"/>
    <row r="398" ht="12.75" x14ac:dyDescent="0.2"/>
    <row r="399" ht="12.75" x14ac:dyDescent="0.2"/>
    <row r="400" ht="12.75" x14ac:dyDescent="0.2"/>
    <row r="401" ht="12.75" x14ac:dyDescent="0.2"/>
    <row r="402" ht="12.75" x14ac:dyDescent="0.2"/>
    <row r="403" ht="12.75" x14ac:dyDescent="0.2"/>
    <row r="404" ht="12.75" x14ac:dyDescent="0.2"/>
    <row r="405" ht="12.75" x14ac:dyDescent="0.2"/>
    <row r="406" ht="12.75" x14ac:dyDescent="0.2"/>
    <row r="407" ht="12.75" x14ac:dyDescent="0.2"/>
    <row r="408" ht="12.75" x14ac:dyDescent="0.2"/>
    <row r="409" ht="12.75" x14ac:dyDescent="0.2"/>
    <row r="410" ht="12.75" x14ac:dyDescent="0.2"/>
    <row r="411" ht="12.75" x14ac:dyDescent="0.2"/>
    <row r="412" ht="12.75" x14ac:dyDescent="0.2"/>
    <row r="413" ht="12.75" x14ac:dyDescent="0.2"/>
    <row r="414" ht="12.75" x14ac:dyDescent="0.2"/>
    <row r="415" ht="12.75" x14ac:dyDescent="0.2"/>
    <row r="416" ht="12.75" x14ac:dyDescent="0.2"/>
    <row r="417" ht="12.75" x14ac:dyDescent="0.2"/>
    <row r="418" ht="12.75" x14ac:dyDescent="0.2"/>
    <row r="419" ht="12.75" x14ac:dyDescent="0.2"/>
    <row r="420" ht="12.75" x14ac:dyDescent="0.2"/>
    <row r="421" ht="12.75" x14ac:dyDescent="0.2"/>
    <row r="422" ht="12.75" x14ac:dyDescent="0.2"/>
    <row r="423" ht="12.75" x14ac:dyDescent="0.2"/>
    <row r="424" ht="12.75" x14ac:dyDescent="0.2"/>
    <row r="425" ht="12.75" x14ac:dyDescent="0.2"/>
    <row r="426" ht="12.75" x14ac:dyDescent="0.2"/>
    <row r="427" ht="12.75" x14ac:dyDescent="0.2"/>
    <row r="428" ht="12.75" x14ac:dyDescent="0.2"/>
    <row r="429" ht="12.75" x14ac:dyDescent="0.2"/>
    <row r="430" ht="12.75" x14ac:dyDescent="0.2"/>
    <row r="431" ht="12.75" x14ac:dyDescent="0.2"/>
    <row r="432" ht="12.75" x14ac:dyDescent="0.2"/>
    <row r="433" ht="12.75" x14ac:dyDescent="0.2"/>
    <row r="434" ht="12.75" x14ac:dyDescent="0.2"/>
    <row r="435" ht="12.75" x14ac:dyDescent="0.2"/>
    <row r="436" ht="12.75" x14ac:dyDescent="0.2"/>
    <row r="437" ht="12.75" x14ac:dyDescent="0.2"/>
    <row r="438" ht="12.75" x14ac:dyDescent="0.2"/>
    <row r="439" ht="12.75" x14ac:dyDescent="0.2"/>
    <row r="440" ht="12.75" x14ac:dyDescent="0.2"/>
    <row r="441" ht="12.75" x14ac:dyDescent="0.2"/>
    <row r="442" ht="12.75" x14ac:dyDescent="0.2"/>
    <row r="443" ht="12.75" x14ac:dyDescent="0.2"/>
    <row r="444" ht="12.75" x14ac:dyDescent="0.2"/>
    <row r="445" ht="12.75" x14ac:dyDescent="0.2"/>
    <row r="446" ht="12.75" x14ac:dyDescent="0.2"/>
    <row r="447" ht="12.75" x14ac:dyDescent="0.2"/>
    <row r="448" ht="12.75" x14ac:dyDescent="0.2"/>
    <row r="449" ht="12.75" x14ac:dyDescent="0.2"/>
    <row r="450" ht="12.75" x14ac:dyDescent="0.2"/>
    <row r="451" ht="12.75" x14ac:dyDescent="0.2"/>
    <row r="452" ht="12.75" x14ac:dyDescent="0.2"/>
    <row r="453" ht="12.75" x14ac:dyDescent="0.2"/>
    <row r="454" ht="12.75" x14ac:dyDescent="0.2"/>
    <row r="455" ht="12.75" x14ac:dyDescent="0.2"/>
    <row r="456" ht="12.75" x14ac:dyDescent="0.2"/>
    <row r="457" ht="12.75" x14ac:dyDescent="0.2"/>
    <row r="458" ht="12.75" x14ac:dyDescent="0.2"/>
    <row r="459" ht="12.75" x14ac:dyDescent="0.2"/>
    <row r="460" ht="12.75" x14ac:dyDescent="0.2"/>
    <row r="461" ht="12.75" x14ac:dyDescent="0.2"/>
    <row r="462" ht="12.75" x14ac:dyDescent="0.2"/>
    <row r="463" ht="12.75" x14ac:dyDescent="0.2"/>
    <row r="464" ht="12.75" x14ac:dyDescent="0.2"/>
    <row r="465" ht="12.75" x14ac:dyDescent="0.2"/>
    <row r="466" ht="12.75" x14ac:dyDescent="0.2"/>
    <row r="467" ht="12.75" x14ac:dyDescent="0.2"/>
    <row r="468" ht="12.75" x14ac:dyDescent="0.2"/>
    <row r="469" ht="12.75" x14ac:dyDescent="0.2"/>
    <row r="470" ht="12.75" x14ac:dyDescent="0.2"/>
    <row r="471" ht="12.75" x14ac:dyDescent="0.2"/>
    <row r="472" ht="12.75" x14ac:dyDescent="0.2"/>
    <row r="473" ht="12.75" x14ac:dyDescent="0.2"/>
    <row r="474" ht="12.75" x14ac:dyDescent="0.2"/>
    <row r="475" ht="12.75" x14ac:dyDescent="0.2"/>
    <row r="476" ht="12.75" x14ac:dyDescent="0.2"/>
    <row r="477" ht="12.75" x14ac:dyDescent="0.2"/>
    <row r="478" ht="12.75" x14ac:dyDescent="0.2"/>
    <row r="479" ht="12.75" x14ac:dyDescent="0.2"/>
    <row r="480" ht="12.75" x14ac:dyDescent="0.2"/>
    <row r="481" ht="12.75" x14ac:dyDescent="0.2"/>
    <row r="482" ht="12.75" x14ac:dyDescent="0.2"/>
    <row r="483" ht="12.75" x14ac:dyDescent="0.2"/>
    <row r="484" ht="12.75" x14ac:dyDescent="0.2"/>
    <row r="485" ht="12.75" x14ac:dyDescent="0.2"/>
    <row r="486" ht="12.75" x14ac:dyDescent="0.2"/>
    <row r="487" ht="12.75" x14ac:dyDescent="0.2"/>
    <row r="488" ht="12.75" x14ac:dyDescent="0.2"/>
    <row r="489" ht="12.75" x14ac:dyDescent="0.2"/>
    <row r="490" ht="12.75" x14ac:dyDescent="0.2"/>
    <row r="491" ht="12.75" x14ac:dyDescent="0.2"/>
    <row r="492" ht="12.75" x14ac:dyDescent="0.2"/>
    <row r="493" ht="12.75" x14ac:dyDescent="0.2"/>
    <row r="494" ht="12.75" x14ac:dyDescent="0.2"/>
    <row r="495" ht="12.75" x14ac:dyDescent="0.2"/>
    <row r="496" ht="12.75" x14ac:dyDescent="0.2"/>
    <row r="497" ht="12.75" x14ac:dyDescent="0.2"/>
    <row r="498" ht="12.75" x14ac:dyDescent="0.2"/>
    <row r="499" ht="12.75" x14ac:dyDescent="0.2"/>
    <row r="500" ht="12.75" x14ac:dyDescent="0.2"/>
    <row r="501" ht="12.75" x14ac:dyDescent="0.2"/>
    <row r="502" ht="12.75" x14ac:dyDescent="0.2"/>
    <row r="503" ht="12.75" x14ac:dyDescent="0.2"/>
    <row r="504" ht="12.75" x14ac:dyDescent="0.2"/>
    <row r="505" ht="12.75" x14ac:dyDescent="0.2"/>
    <row r="506" ht="12.75" x14ac:dyDescent="0.2"/>
    <row r="507" ht="12.75" x14ac:dyDescent="0.2"/>
    <row r="508" ht="12.75" x14ac:dyDescent="0.2"/>
    <row r="509" ht="12.75" x14ac:dyDescent="0.2"/>
    <row r="510" ht="12.75" x14ac:dyDescent="0.2"/>
    <row r="511" ht="12.75" x14ac:dyDescent="0.2"/>
    <row r="512" ht="12.75" x14ac:dyDescent="0.2"/>
    <row r="513" ht="12.75" x14ac:dyDescent="0.2"/>
    <row r="514" ht="12.75" x14ac:dyDescent="0.2"/>
    <row r="515" ht="12.75" x14ac:dyDescent="0.2"/>
    <row r="516" ht="12.75" x14ac:dyDescent="0.2"/>
    <row r="517" ht="12.75" x14ac:dyDescent="0.2"/>
    <row r="518" ht="12.75" x14ac:dyDescent="0.2"/>
    <row r="519" ht="12.75" x14ac:dyDescent="0.2"/>
    <row r="520" ht="12.75" x14ac:dyDescent="0.2"/>
    <row r="521" ht="12.75" x14ac:dyDescent="0.2"/>
    <row r="522" ht="12.75" x14ac:dyDescent="0.2"/>
    <row r="523" ht="12.75" x14ac:dyDescent="0.2"/>
    <row r="524" ht="12.75" x14ac:dyDescent="0.2"/>
    <row r="525" ht="12.75" x14ac:dyDescent="0.2"/>
    <row r="526" ht="12.75" x14ac:dyDescent="0.2"/>
    <row r="527" ht="12.75" x14ac:dyDescent="0.2"/>
    <row r="528" ht="12.75" x14ac:dyDescent="0.2"/>
    <row r="529" ht="12.75" x14ac:dyDescent="0.2"/>
    <row r="530" ht="12.75" x14ac:dyDescent="0.2"/>
    <row r="531" ht="12.75" x14ac:dyDescent="0.2"/>
    <row r="532" ht="12.75" x14ac:dyDescent="0.2"/>
    <row r="533" ht="12.75" x14ac:dyDescent="0.2"/>
    <row r="534" ht="12.75" x14ac:dyDescent="0.2"/>
    <row r="535" ht="12.75" x14ac:dyDescent="0.2"/>
    <row r="536" ht="12.75" x14ac:dyDescent="0.2"/>
    <row r="537" ht="12.75" x14ac:dyDescent="0.2"/>
    <row r="538" ht="12.75" x14ac:dyDescent="0.2"/>
    <row r="539" ht="12.75" x14ac:dyDescent="0.2"/>
    <row r="540" ht="12.75" x14ac:dyDescent="0.2"/>
    <row r="541" ht="12.75" x14ac:dyDescent="0.2"/>
    <row r="542" ht="12.75" x14ac:dyDescent="0.2"/>
    <row r="543" ht="12.75" x14ac:dyDescent="0.2"/>
    <row r="544" ht="12.75" x14ac:dyDescent="0.2"/>
    <row r="545" ht="12.75" x14ac:dyDescent="0.2"/>
    <row r="546" ht="12.75" x14ac:dyDescent="0.2"/>
    <row r="547" ht="12.75" x14ac:dyDescent="0.2"/>
    <row r="548" ht="12.75" x14ac:dyDescent="0.2"/>
    <row r="549" ht="12.75" x14ac:dyDescent="0.2"/>
    <row r="550" ht="12.75" x14ac:dyDescent="0.2"/>
    <row r="551" ht="12.75" x14ac:dyDescent="0.2"/>
    <row r="552" ht="12.75" x14ac:dyDescent="0.2"/>
    <row r="553" ht="12.75" x14ac:dyDescent="0.2"/>
    <row r="554" ht="12.75" x14ac:dyDescent="0.2"/>
    <row r="555" ht="12.75" x14ac:dyDescent="0.2"/>
    <row r="556" ht="12.75" x14ac:dyDescent="0.2"/>
    <row r="557" ht="12.75" x14ac:dyDescent="0.2"/>
    <row r="558" ht="12.75" x14ac:dyDescent="0.2"/>
    <row r="559" ht="12.75" x14ac:dyDescent="0.2"/>
    <row r="560" ht="12.75" x14ac:dyDescent="0.2"/>
    <row r="561" ht="12.75" x14ac:dyDescent="0.2"/>
    <row r="562" ht="12.75" x14ac:dyDescent="0.2"/>
    <row r="563" ht="12.75" x14ac:dyDescent="0.2"/>
    <row r="564" ht="12.75" x14ac:dyDescent="0.2"/>
    <row r="565" ht="12.75" x14ac:dyDescent="0.2"/>
    <row r="566" ht="12.75" x14ac:dyDescent="0.2"/>
    <row r="567" ht="12.75" x14ac:dyDescent="0.2"/>
    <row r="568" ht="12.75" x14ac:dyDescent="0.2"/>
    <row r="569" ht="12.75" x14ac:dyDescent="0.2"/>
    <row r="570" ht="12.75" x14ac:dyDescent="0.2"/>
    <row r="571" ht="12.75" x14ac:dyDescent="0.2"/>
    <row r="572" ht="12.75" x14ac:dyDescent="0.2"/>
    <row r="573" ht="12.75" x14ac:dyDescent="0.2"/>
    <row r="574" ht="12.75" x14ac:dyDescent="0.2"/>
    <row r="575" ht="12.75" x14ac:dyDescent="0.2"/>
    <row r="576" ht="12.75" x14ac:dyDescent="0.2"/>
    <row r="577" ht="12.75" x14ac:dyDescent="0.2"/>
    <row r="578" ht="12.75" x14ac:dyDescent="0.2"/>
    <row r="579" ht="12.75" x14ac:dyDescent="0.2"/>
    <row r="580" ht="12.75" x14ac:dyDescent="0.2"/>
    <row r="581" ht="12.75" x14ac:dyDescent="0.2"/>
    <row r="582" ht="12.75" x14ac:dyDescent="0.2"/>
    <row r="583" ht="12.75" x14ac:dyDescent="0.2"/>
    <row r="584" ht="12.75" x14ac:dyDescent="0.2"/>
    <row r="585" ht="12.75" x14ac:dyDescent="0.2"/>
    <row r="586" ht="12.75" x14ac:dyDescent="0.2"/>
    <row r="587" ht="12.75" x14ac:dyDescent="0.2"/>
    <row r="588" ht="12.75" x14ac:dyDescent="0.2"/>
    <row r="589" ht="12.75" x14ac:dyDescent="0.2"/>
    <row r="590" ht="12.75" x14ac:dyDescent="0.2"/>
    <row r="591" ht="12.75" x14ac:dyDescent="0.2"/>
    <row r="592" ht="12.75" x14ac:dyDescent="0.2"/>
    <row r="593" ht="12.75" x14ac:dyDescent="0.2"/>
    <row r="594" ht="12.75" x14ac:dyDescent="0.2"/>
    <row r="595" ht="12.75" x14ac:dyDescent="0.2"/>
    <row r="596" ht="12.75" x14ac:dyDescent="0.2"/>
    <row r="597" ht="12.75" x14ac:dyDescent="0.2"/>
    <row r="598" ht="12.75" x14ac:dyDescent="0.2"/>
    <row r="599" ht="12.75" x14ac:dyDescent="0.2"/>
    <row r="600" ht="12.75" x14ac:dyDescent="0.2"/>
    <row r="601" ht="12.75" x14ac:dyDescent="0.2"/>
    <row r="602" ht="12.75" x14ac:dyDescent="0.2"/>
    <row r="603" ht="12.75" x14ac:dyDescent="0.2"/>
    <row r="604" ht="12.75" x14ac:dyDescent="0.2"/>
    <row r="605" ht="12.75" x14ac:dyDescent="0.2"/>
    <row r="606" ht="12.75" x14ac:dyDescent="0.2"/>
    <row r="607" ht="12.75" x14ac:dyDescent="0.2"/>
    <row r="608" ht="12.75" x14ac:dyDescent="0.2"/>
    <row r="609" ht="12.75" x14ac:dyDescent="0.2"/>
    <row r="610" ht="12.75" x14ac:dyDescent="0.2"/>
    <row r="611" ht="12.75" x14ac:dyDescent="0.2"/>
    <row r="612" ht="12.75" x14ac:dyDescent="0.2"/>
    <row r="613" ht="12.75" x14ac:dyDescent="0.2"/>
    <row r="614" ht="12.75" x14ac:dyDescent="0.2"/>
    <row r="615" ht="12.75" x14ac:dyDescent="0.2"/>
    <row r="616" ht="12.75" x14ac:dyDescent="0.2"/>
    <row r="617" ht="12.75" x14ac:dyDescent="0.2"/>
    <row r="618" ht="12.75" x14ac:dyDescent="0.2"/>
    <row r="619" ht="12.75" x14ac:dyDescent="0.2"/>
    <row r="620" ht="12.75" x14ac:dyDescent="0.2"/>
    <row r="621" ht="12.75" x14ac:dyDescent="0.2"/>
    <row r="622" ht="12.75" x14ac:dyDescent="0.2"/>
    <row r="623" ht="12.75" x14ac:dyDescent="0.2"/>
    <row r="624" ht="12.75" x14ac:dyDescent="0.2"/>
    <row r="625" ht="12.75" x14ac:dyDescent="0.2"/>
    <row r="626" ht="12.75" x14ac:dyDescent="0.2"/>
    <row r="627" ht="12.75" x14ac:dyDescent="0.2"/>
    <row r="628" ht="12.75" x14ac:dyDescent="0.2"/>
    <row r="629" ht="12.75" x14ac:dyDescent="0.2"/>
    <row r="630" ht="12.75" x14ac:dyDescent="0.2"/>
    <row r="631" ht="12.75" x14ac:dyDescent="0.2"/>
    <row r="632" ht="12.75" x14ac:dyDescent="0.2"/>
    <row r="633" ht="12.75" x14ac:dyDescent="0.2"/>
    <row r="634" ht="12.75" x14ac:dyDescent="0.2"/>
    <row r="635" ht="12.75" x14ac:dyDescent="0.2"/>
    <row r="636" ht="12.75" x14ac:dyDescent="0.2"/>
    <row r="637" ht="12.75" x14ac:dyDescent="0.2"/>
    <row r="638" ht="12.75" x14ac:dyDescent="0.2"/>
    <row r="639" ht="12.75" x14ac:dyDescent="0.2"/>
    <row r="640" ht="12.75" x14ac:dyDescent="0.2"/>
    <row r="641" ht="12.75" x14ac:dyDescent="0.2"/>
    <row r="642" ht="12.75" x14ac:dyDescent="0.2"/>
    <row r="643" ht="12.75" x14ac:dyDescent="0.2"/>
    <row r="644" ht="12.75" x14ac:dyDescent="0.2"/>
    <row r="645" ht="12.75" x14ac:dyDescent="0.2"/>
    <row r="646" ht="12.75" x14ac:dyDescent="0.2"/>
    <row r="647" ht="12.75" x14ac:dyDescent="0.2"/>
    <row r="648" ht="12.75" x14ac:dyDescent="0.2"/>
    <row r="649" ht="12.75" x14ac:dyDescent="0.2"/>
    <row r="650" ht="12.75" x14ac:dyDescent="0.2"/>
    <row r="651" ht="12.75" x14ac:dyDescent="0.2"/>
    <row r="652" ht="12.75" x14ac:dyDescent="0.2"/>
    <row r="653" ht="12.75" x14ac:dyDescent="0.2"/>
    <row r="654" ht="12.75" x14ac:dyDescent="0.2"/>
    <row r="655" ht="12.75" x14ac:dyDescent="0.2"/>
    <row r="656" ht="12.75" x14ac:dyDescent="0.2"/>
    <row r="657" ht="12.75" x14ac:dyDescent="0.2"/>
    <row r="658" ht="12.75" x14ac:dyDescent="0.2"/>
    <row r="659" ht="12.75" x14ac:dyDescent="0.2"/>
    <row r="660" ht="12.75" x14ac:dyDescent="0.2"/>
    <row r="661" ht="12.75" x14ac:dyDescent="0.2"/>
    <row r="662" ht="12.75" x14ac:dyDescent="0.2"/>
    <row r="663" ht="12.75" x14ac:dyDescent="0.2"/>
    <row r="664" ht="12.75" x14ac:dyDescent="0.2"/>
    <row r="665" ht="12.75" x14ac:dyDescent="0.2"/>
    <row r="666" ht="12.75" x14ac:dyDescent="0.2"/>
    <row r="667" ht="12.75" x14ac:dyDescent="0.2"/>
    <row r="668" ht="12.75" x14ac:dyDescent="0.2"/>
    <row r="669" ht="12.75" x14ac:dyDescent="0.2"/>
    <row r="670" ht="12.75" x14ac:dyDescent="0.2"/>
    <row r="671" ht="12.75" x14ac:dyDescent="0.2"/>
    <row r="672" ht="12.75" x14ac:dyDescent="0.2"/>
    <row r="673" ht="12.75" x14ac:dyDescent="0.2"/>
    <row r="674" ht="12.75" x14ac:dyDescent="0.2"/>
    <row r="675" ht="12.75" x14ac:dyDescent="0.2"/>
    <row r="676" ht="12.75" x14ac:dyDescent="0.2"/>
    <row r="677" ht="12.75" x14ac:dyDescent="0.2"/>
    <row r="678" ht="12.75" x14ac:dyDescent="0.2"/>
    <row r="679" ht="12.75" x14ac:dyDescent="0.2"/>
    <row r="680" ht="12.75" x14ac:dyDescent="0.2"/>
    <row r="681" ht="12.75" x14ac:dyDescent="0.2"/>
    <row r="682" ht="12.75" x14ac:dyDescent="0.2"/>
    <row r="683" ht="12.75" x14ac:dyDescent="0.2"/>
    <row r="684" ht="12.75" x14ac:dyDescent="0.2"/>
    <row r="685" ht="12.75" x14ac:dyDescent="0.2"/>
    <row r="686" ht="12.75" x14ac:dyDescent="0.2"/>
    <row r="687" ht="12.75" x14ac:dyDescent="0.2"/>
    <row r="688" ht="12.75" x14ac:dyDescent="0.2"/>
    <row r="689" ht="12.75" x14ac:dyDescent="0.2"/>
    <row r="690" ht="12.75" x14ac:dyDescent="0.2"/>
    <row r="691" ht="12.75" x14ac:dyDescent="0.2"/>
    <row r="692" ht="12.75" x14ac:dyDescent="0.2"/>
    <row r="693" ht="12.75" x14ac:dyDescent="0.2"/>
    <row r="694" ht="12.75" x14ac:dyDescent="0.2"/>
    <row r="695" ht="12.75" x14ac:dyDescent="0.2"/>
    <row r="696" ht="12.75" x14ac:dyDescent="0.2"/>
    <row r="697" ht="12.75" x14ac:dyDescent="0.2"/>
    <row r="698" ht="12.75" x14ac:dyDescent="0.2"/>
    <row r="699" ht="12.75" x14ac:dyDescent="0.2"/>
    <row r="700" ht="12.75" x14ac:dyDescent="0.2"/>
    <row r="701" ht="12.75" x14ac:dyDescent="0.2"/>
    <row r="702" ht="12.75" x14ac:dyDescent="0.2"/>
    <row r="703" ht="12.75" x14ac:dyDescent="0.2"/>
    <row r="704" ht="12.75" x14ac:dyDescent="0.2"/>
    <row r="705" ht="12.75" x14ac:dyDescent="0.2"/>
    <row r="706" ht="12.75" x14ac:dyDescent="0.2"/>
    <row r="707" ht="12.75" x14ac:dyDescent="0.2"/>
    <row r="708" ht="12.75" x14ac:dyDescent="0.2"/>
    <row r="709" ht="12.75" x14ac:dyDescent="0.2"/>
    <row r="710" ht="12.75" x14ac:dyDescent="0.2"/>
    <row r="711" ht="12.75" x14ac:dyDescent="0.2"/>
    <row r="712" ht="12.75" x14ac:dyDescent="0.2"/>
    <row r="713" ht="12.75" x14ac:dyDescent="0.2"/>
    <row r="714" ht="12.75" x14ac:dyDescent="0.2"/>
    <row r="715" ht="12.75" x14ac:dyDescent="0.2"/>
    <row r="716" ht="12.75" x14ac:dyDescent="0.2"/>
    <row r="717" ht="12.75" x14ac:dyDescent="0.2"/>
    <row r="718" ht="12.75" x14ac:dyDescent="0.2"/>
    <row r="719" ht="12.75" x14ac:dyDescent="0.2"/>
    <row r="720" ht="12.75" x14ac:dyDescent="0.2"/>
    <row r="721" ht="12.75" x14ac:dyDescent="0.2"/>
    <row r="722" ht="12.75" x14ac:dyDescent="0.2"/>
    <row r="723" ht="12.75" x14ac:dyDescent="0.2"/>
    <row r="724" ht="12.75" x14ac:dyDescent="0.2"/>
    <row r="725" ht="12.75" x14ac:dyDescent="0.2"/>
    <row r="726" ht="12.75" x14ac:dyDescent="0.2"/>
    <row r="727" ht="12.75" x14ac:dyDescent="0.2"/>
    <row r="728" ht="12.75" x14ac:dyDescent="0.2"/>
    <row r="729" ht="12.75" x14ac:dyDescent="0.2"/>
    <row r="730" ht="12.75" x14ac:dyDescent="0.2"/>
    <row r="731" ht="12.75" x14ac:dyDescent="0.2"/>
    <row r="732" ht="12.75" x14ac:dyDescent="0.2"/>
    <row r="733" ht="12.75" x14ac:dyDescent="0.2"/>
    <row r="734" ht="12.75" x14ac:dyDescent="0.2"/>
    <row r="735" ht="12.75" x14ac:dyDescent="0.2"/>
    <row r="736" ht="12.75" x14ac:dyDescent="0.2"/>
    <row r="737" ht="12.75" x14ac:dyDescent="0.2"/>
    <row r="738" ht="12.75" x14ac:dyDescent="0.2"/>
    <row r="739" ht="12.75" x14ac:dyDescent="0.2"/>
    <row r="740" ht="12.75" x14ac:dyDescent="0.2"/>
    <row r="741" ht="12.75" x14ac:dyDescent="0.2"/>
    <row r="742" ht="12.75" x14ac:dyDescent="0.2"/>
    <row r="743" ht="12.75" x14ac:dyDescent="0.2"/>
    <row r="744" ht="12.75" x14ac:dyDescent="0.2"/>
    <row r="745" ht="12.75" x14ac:dyDescent="0.2"/>
    <row r="746" ht="12.75" x14ac:dyDescent="0.2"/>
    <row r="747" ht="12.75" x14ac:dyDescent="0.2"/>
    <row r="748" ht="12.75" x14ac:dyDescent="0.2"/>
    <row r="749" ht="12.75" x14ac:dyDescent="0.2"/>
    <row r="750" ht="12.75" x14ac:dyDescent="0.2"/>
    <row r="751" ht="12.75" x14ac:dyDescent="0.2"/>
    <row r="752" ht="12.75" x14ac:dyDescent="0.2"/>
    <row r="753" ht="12.75" x14ac:dyDescent="0.2"/>
    <row r="754" ht="12.75" x14ac:dyDescent="0.2"/>
    <row r="755" ht="12.75" x14ac:dyDescent="0.2"/>
    <row r="756" ht="12.75" x14ac:dyDescent="0.2"/>
    <row r="757" ht="12.75" x14ac:dyDescent="0.2"/>
    <row r="758" ht="12.75" x14ac:dyDescent="0.2"/>
    <row r="759" ht="12.75" x14ac:dyDescent="0.2"/>
    <row r="760" ht="12.75" x14ac:dyDescent="0.2"/>
    <row r="761" ht="12.75" x14ac:dyDescent="0.2"/>
    <row r="762" ht="12.75" x14ac:dyDescent="0.2"/>
    <row r="763" ht="12.75" x14ac:dyDescent="0.2"/>
    <row r="764" ht="12.75" x14ac:dyDescent="0.2"/>
    <row r="765" ht="12.75" x14ac:dyDescent="0.2"/>
    <row r="766" ht="12.75" x14ac:dyDescent="0.2"/>
    <row r="767" ht="12.75" x14ac:dyDescent="0.2"/>
    <row r="768" ht="12.75" x14ac:dyDescent="0.2"/>
    <row r="769" ht="12.75" x14ac:dyDescent="0.2"/>
    <row r="770" ht="12.75" x14ac:dyDescent="0.2"/>
    <row r="771" ht="12.75" x14ac:dyDescent="0.2"/>
    <row r="772" ht="12.75" x14ac:dyDescent="0.2"/>
    <row r="773" ht="12.75" x14ac:dyDescent="0.2"/>
    <row r="774" ht="12.75" x14ac:dyDescent="0.2"/>
    <row r="775" ht="12.75" x14ac:dyDescent="0.2"/>
    <row r="776" ht="12.75" x14ac:dyDescent="0.2"/>
    <row r="777" ht="12.75" x14ac:dyDescent="0.2"/>
    <row r="778" ht="12.75" x14ac:dyDescent="0.2"/>
    <row r="779" ht="12.75" x14ac:dyDescent="0.2"/>
    <row r="780" ht="12.75" x14ac:dyDescent="0.2"/>
    <row r="781" ht="12.75" x14ac:dyDescent="0.2"/>
    <row r="782" ht="12.75" x14ac:dyDescent="0.2"/>
    <row r="783" ht="12.75" x14ac:dyDescent="0.2"/>
    <row r="784" ht="12.75" x14ac:dyDescent="0.2"/>
    <row r="785" ht="12.75" x14ac:dyDescent="0.2"/>
    <row r="786" ht="12.75" x14ac:dyDescent="0.2"/>
    <row r="787" ht="12.75" x14ac:dyDescent="0.2"/>
    <row r="788" ht="12.75" x14ac:dyDescent="0.2"/>
    <row r="789" ht="12.75" x14ac:dyDescent="0.2"/>
    <row r="790" ht="12.75" x14ac:dyDescent="0.2"/>
    <row r="791" ht="12.75" x14ac:dyDescent="0.2"/>
    <row r="792" ht="12.75" x14ac:dyDescent="0.2"/>
    <row r="793" ht="12.75" x14ac:dyDescent="0.2"/>
    <row r="794" ht="12.75" x14ac:dyDescent="0.2"/>
    <row r="795" ht="12.75" x14ac:dyDescent="0.2"/>
    <row r="796" ht="12.75" x14ac:dyDescent="0.2"/>
    <row r="797" ht="12.75" x14ac:dyDescent="0.2"/>
    <row r="798" ht="12.75" x14ac:dyDescent="0.2"/>
    <row r="799" ht="12.75" x14ac:dyDescent="0.2"/>
    <row r="800" ht="12.75" x14ac:dyDescent="0.2"/>
    <row r="801" ht="12.75" x14ac:dyDescent="0.2"/>
    <row r="802" ht="12.75" x14ac:dyDescent="0.2"/>
    <row r="803" ht="12.75" x14ac:dyDescent="0.2"/>
    <row r="804" ht="12.75" x14ac:dyDescent="0.2"/>
    <row r="805" ht="12.75" x14ac:dyDescent="0.2"/>
    <row r="806" ht="12.75" x14ac:dyDescent="0.2"/>
    <row r="807" ht="12.75" x14ac:dyDescent="0.2"/>
    <row r="808" ht="12.75" x14ac:dyDescent="0.2"/>
    <row r="809" ht="12.75" x14ac:dyDescent="0.2"/>
    <row r="810" ht="12.75" x14ac:dyDescent="0.2"/>
    <row r="811" ht="12.75" x14ac:dyDescent="0.2"/>
    <row r="812" ht="12.75" x14ac:dyDescent="0.2"/>
    <row r="813" ht="12.75" x14ac:dyDescent="0.2"/>
    <row r="814" ht="12.75" x14ac:dyDescent="0.2"/>
    <row r="815" ht="12.75" x14ac:dyDescent="0.2"/>
    <row r="816" ht="12.75" x14ac:dyDescent="0.2"/>
    <row r="817" ht="12.75" x14ac:dyDescent="0.2"/>
    <row r="818" ht="12.75" x14ac:dyDescent="0.2"/>
    <row r="819" ht="12.75" x14ac:dyDescent="0.2"/>
    <row r="820" ht="12.75" x14ac:dyDescent="0.2"/>
    <row r="821" ht="12.75" x14ac:dyDescent="0.2"/>
    <row r="822" ht="12.75" x14ac:dyDescent="0.2"/>
    <row r="823" ht="12.75" x14ac:dyDescent="0.2"/>
    <row r="824" ht="12.75" x14ac:dyDescent="0.2"/>
    <row r="825" ht="12.75" x14ac:dyDescent="0.2"/>
    <row r="826" ht="12.75" x14ac:dyDescent="0.2"/>
    <row r="827" ht="12.75" x14ac:dyDescent="0.2"/>
    <row r="828" ht="12.75" x14ac:dyDescent="0.2"/>
    <row r="829" ht="12.75" x14ac:dyDescent="0.2"/>
    <row r="830" ht="12.75" x14ac:dyDescent="0.2"/>
    <row r="831" ht="12.75" x14ac:dyDescent="0.2"/>
    <row r="832" ht="12.75" x14ac:dyDescent="0.2"/>
    <row r="833" ht="12.75" x14ac:dyDescent="0.2"/>
    <row r="834" ht="12.75" x14ac:dyDescent="0.2"/>
    <row r="835" ht="12.75" x14ac:dyDescent="0.2"/>
    <row r="836" ht="12.75" x14ac:dyDescent="0.2"/>
    <row r="837" ht="12.75" x14ac:dyDescent="0.2"/>
    <row r="838" ht="12.75" x14ac:dyDescent="0.2"/>
    <row r="839" ht="12.75" x14ac:dyDescent="0.2"/>
    <row r="840" ht="12.75" x14ac:dyDescent="0.2"/>
    <row r="841" ht="12.75" x14ac:dyDescent="0.2"/>
    <row r="842" ht="12.75" x14ac:dyDescent="0.2"/>
    <row r="843" ht="12.75" x14ac:dyDescent="0.2"/>
    <row r="844" ht="12.75" x14ac:dyDescent="0.2"/>
    <row r="845" ht="12.75" x14ac:dyDescent="0.2"/>
    <row r="846" ht="12.75" x14ac:dyDescent="0.2"/>
    <row r="847" ht="12.75" x14ac:dyDescent="0.2"/>
    <row r="848" ht="12.75" x14ac:dyDescent="0.2"/>
    <row r="849" ht="12.75" x14ac:dyDescent="0.2"/>
    <row r="850" ht="12.75" x14ac:dyDescent="0.2"/>
    <row r="851" ht="12.75" x14ac:dyDescent="0.2"/>
    <row r="852" ht="12.75" x14ac:dyDescent="0.2"/>
    <row r="853" ht="12.75" x14ac:dyDescent="0.2"/>
    <row r="854" ht="12.75" x14ac:dyDescent="0.2"/>
    <row r="855" ht="12.75" x14ac:dyDescent="0.2"/>
    <row r="856" ht="12.75" x14ac:dyDescent="0.2"/>
    <row r="857" ht="12.75" x14ac:dyDescent="0.2"/>
    <row r="858" ht="12.75" x14ac:dyDescent="0.2"/>
    <row r="859" ht="12.75" x14ac:dyDescent="0.2"/>
    <row r="860" ht="12.75" x14ac:dyDescent="0.2"/>
    <row r="861" ht="12.75" x14ac:dyDescent="0.2"/>
    <row r="862" ht="12.75" x14ac:dyDescent="0.2"/>
    <row r="863" ht="12.75" x14ac:dyDescent="0.2"/>
    <row r="864" ht="12.75" x14ac:dyDescent="0.2"/>
    <row r="865" ht="12.75" x14ac:dyDescent="0.2"/>
    <row r="866" ht="12.75" x14ac:dyDescent="0.2"/>
    <row r="867" ht="12.75" x14ac:dyDescent="0.2"/>
    <row r="868" ht="12.75" x14ac:dyDescent="0.2"/>
    <row r="869" ht="12.75" x14ac:dyDescent="0.2"/>
    <row r="870" ht="12.75" x14ac:dyDescent="0.2"/>
    <row r="871" ht="12.75" x14ac:dyDescent="0.2"/>
    <row r="872" ht="12.75" x14ac:dyDescent="0.2"/>
    <row r="873" ht="12.75" x14ac:dyDescent="0.2"/>
    <row r="874" ht="12.75" x14ac:dyDescent="0.2"/>
    <row r="875" ht="12.75" x14ac:dyDescent="0.2"/>
    <row r="876" ht="12.75" x14ac:dyDescent="0.2"/>
    <row r="877" ht="12.75" x14ac:dyDescent="0.2"/>
    <row r="878" ht="12.75" x14ac:dyDescent="0.2"/>
    <row r="879" ht="12.75" x14ac:dyDescent="0.2"/>
    <row r="880" ht="12.75" x14ac:dyDescent="0.2"/>
    <row r="881" ht="12.75" x14ac:dyDescent="0.2"/>
    <row r="882" ht="12.75" x14ac:dyDescent="0.2"/>
    <row r="883" ht="12.75" x14ac:dyDescent="0.2"/>
    <row r="884" ht="12.75" x14ac:dyDescent="0.2"/>
    <row r="885" ht="12.75" x14ac:dyDescent="0.2"/>
    <row r="886" ht="12.75" x14ac:dyDescent="0.2"/>
    <row r="887" ht="12.75" x14ac:dyDescent="0.2"/>
    <row r="888" ht="12.75" x14ac:dyDescent="0.2"/>
    <row r="889" ht="12.75" x14ac:dyDescent="0.2"/>
    <row r="890" ht="12.75" x14ac:dyDescent="0.2"/>
    <row r="891" ht="12.75" x14ac:dyDescent="0.2"/>
    <row r="892" ht="12.75" x14ac:dyDescent="0.2"/>
    <row r="893" ht="12.75" x14ac:dyDescent="0.2"/>
    <row r="894" ht="12.75" x14ac:dyDescent="0.2"/>
    <row r="895" ht="12.75" x14ac:dyDescent="0.2"/>
    <row r="896" ht="12.75" x14ac:dyDescent="0.2"/>
    <row r="897" ht="12.75" x14ac:dyDescent="0.2"/>
    <row r="898" ht="12.75" x14ac:dyDescent="0.2"/>
    <row r="899" ht="12.75" x14ac:dyDescent="0.2"/>
    <row r="900" ht="12.75" x14ac:dyDescent="0.2"/>
    <row r="901" ht="12.75" x14ac:dyDescent="0.2"/>
    <row r="902" ht="12.75" x14ac:dyDescent="0.2"/>
    <row r="903" ht="12.75" x14ac:dyDescent="0.2"/>
    <row r="904" ht="12.75" x14ac:dyDescent="0.2"/>
    <row r="905" ht="12.75" x14ac:dyDescent="0.2"/>
    <row r="906" ht="12.75" x14ac:dyDescent="0.2"/>
    <row r="907" ht="12.75" x14ac:dyDescent="0.2"/>
    <row r="908" ht="12.75" x14ac:dyDescent="0.2"/>
    <row r="909" ht="12.75" x14ac:dyDescent="0.2"/>
    <row r="910" ht="12.75" x14ac:dyDescent="0.2"/>
    <row r="911" ht="12.75" x14ac:dyDescent="0.2"/>
    <row r="912" ht="12.75" x14ac:dyDescent="0.2"/>
    <row r="913" ht="12.75" x14ac:dyDescent="0.2"/>
    <row r="914" ht="12.75" x14ac:dyDescent="0.2"/>
    <row r="915" ht="12.75" x14ac:dyDescent="0.2"/>
    <row r="916" ht="12.75" x14ac:dyDescent="0.2"/>
    <row r="917" ht="12.75" x14ac:dyDescent="0.2"/>
    <row r="918" ht="12.75" x14ac:dyDescent="0.2"/>
    <row r="919" ht="12.75" x14ac:dyDescent="0.2"/>
    <row r="920" ht="12.75" x14ac:dyDescent="0.2"/>
    <row r="921" ht="12.75" x14ac:dyDescent="0.2"/>
    <row r="922" ht="12.75" x14ac:dyDescent="0.2"/>
    <row r="923" ht="12.75" x14ac:dyDescent="0.2"/>
    <row r="924" ht="12.75" x14ac:dyDescent="0.2"/>
    <row r="925" ht="12.75" x14ac:dyDescent="0.2"/>
    <row r="926" ht="12.75" x14ac:dyDescent="0.2"/>
    <row r="927" ht="12.75" x14ac:dyDescent="0.2"/>
    <row r="928" ht="12.75" x14ac:dyDescent="0.2"/>
    <row r="929" ht="12.75" x14ac:dyDescent="0.2"/>
    <row r="930" ht="12.75" x14ac:dyDescent="0.2"/>
    <row r="931" ht="12.75" x14ac:dyDescent="0.2"/>
    <row r="932" ht="12.75" x14ac:dyDescent="0.2"/>
    <row r="933" ht="12.75" x14ac:dyDescent="0.2"/>
    <row r="934" ht="12.75" x14ac:dyDescent="0.2"/>
    <row r="935" ht="12.75" x14ac:dyDescent="0.2"/>
    <row r="936" ht="12.75" x14ac:dyDescent="0.2"/>
    <row r="937" ht="12.75" x14ac:dyDescent="0.2"/>
    <row r="938" ht="12.75" x14ac:dyDescent="0.2"/>
    <row r="939" ht="12.75" x14ac:dyDescent="0.2"/>
    <row r="940" ht="12.75" x14ac:dyDescent="0.2"/>
    <row r="941" ht="12.75" x14ac:dyDescent="0.2"/>
    <row r="942" ht="12.75" x14ac:dyDescent="0.2"/>
    <row r="943" ht="12.75" x14ac:dyDescent="0.2"/>
    <row r="944" ht="12.75" x14ac:dyDescent="0.2"/>
    <row r="945" ht="12.75" x14ac:dyDescent="0.2"/>
    <row r="946" ht="12.75" x14ac:dyDescent="0.2"/>
    <row r="947" ht="12.75" x14ac:dyDescent="0.2"/>
    <row r="948" ht="12.75" x14ac:dyDescent="0.2"/>
    <row r="949" ht="12.75" x14ac:dyDescent="0.2"/>
    <row r="950" ht="12.75" x14ac:dyDescent="0.2"/>
    <row r="951" ht="12.75" x14ac:dyDescent="0.2"/>
    <row r="952" ht="12.75" x14ac:dyDescent="0.2"/>
    <row r="953" ht="12.75" x14ac:dyDescent="0.2"/>
    <row r="954" ht="12.75" x14ac:dyDescent="0.2"/>
    <row r="955" ht="12.75" x14ac:dyDescent="0.2"/>
    <row r="956" ht="12.75" x14ac:dyDescent="0.2"/>
    <row r="957" ht="12.75" x14ac:dyDescent="0.2"/>
    <row r="958" ht="12.75" x14ac:dyDescent="0.2"/>
    <row r="959" ht="12.75" x14ac:dyDescent="0.2"/>
    <row r="960" ht="12.75" x14ac:dyDescent="0.2"/>
    <row r="961" ht="12.75" x14ac:dyDescent="0.2"/>
    <row r="962" ht="12.75" x14ac:dyDescent="0.2"/>
    <row r="963" ht="12.75" x14ac:dyDescent="0.2"/>
    <row r="964" ht="12.75" x14ac:dyDescent="0.2"/>
    <row r="965" ht="12.75" x14ac:dyDescent="0.2"/>
    <row r="966" ht="12.75" x14ac:dyDescent="0.2"/>
    <row r="967" ht="12.75" x14ac:dyDescent="0.2"/>
    <row r="968" ht="12.75" x14ac:dyDescent="0.2"/>
    <row r="969" ht="12.75" x14ac:dyDescent="0.2"/>
    <row r="970" ht="12.75" x14ac:dyDescent="0.2"/>
    <row r="971" ht="12.75" x14ac:dyDescent="0.2"/>
    <row r="972" ht="12.75" x14ac:dyDescent="0.2"/>
    <row r="973" ht="12.75" x14ac:dyDescent="0.2"/>
    <row r="974" ht="12.75" x14ac:dyDescent="0.2"/>
    <row r="975" ht="12.75" x14ac:dyDescent="0.2"/>
    <row r="976" ht="12.75" x14ac:dyDescent="0.2"/>
    <row r="977" ht="12.75" x14ac:dyDescent="0.2"/>
    <row r="978" ht="12.75" x14ac:dyDescent="0.2"/>
    <row r="979" ht="12.75" x14ac:dyDescent="0.2"/>
    <row r="980" ht="12.75" x14ac:dyDescent="0.2"/>
    <row r="981" ht="12.75" x14ac:dyDescent="0.2"/>
    <row r="982" ht="12.75" x14ac:dyDescent="0.2"/>
    <row r="983" ht="12.75" x14ac:dyDescent="0.2"/>
    <row r="984" ht="12.75" x14ac:dyDescent="0.2"/>
    <row r="985" ht="12.75" x14ac:dyDescent="0.2"/>
    <row r="986" ht="12.75" x14ac:dyDescent="0.2"/>
    <row r="987" ht="12.75" x14ac:dyDescent="0.2"/>
    <row r="988" ht="12.75" x14ac:dyDescent="0.2"/>
    <row r="989" ht="12.75" x14ac:dyDescent="0.2"/>
    <row r="990" ht="12.75" x14ac:dyDescent="0.2"/>
    <row r="991" ht="12.75" x14ac:dyDescent="0.2"/>
    <row r="992" ht="12.75" x14ac:dyDescent="0.2"/>
    <row r="993" ht="12.75" x14ac:dyDescent="0.2"/>
    <row r="994" ht="12.75" x14ac:dyDescent="0.2"/>
    <row r="995" ht="12.75" x14ac:dyDescent="0.2"/>
    <row r="996" ht="12.75" x14ac:dyDescent="0.2"/>
    <row r="997" ht="12.75" x14ac:dyDescent="0.2"/>
    <row r="998" ht="12.75" x14ac:dyDescent="0.2"/>
    <row r="999" ht="12.75" x14ac:dyDescent="0.2"/>
    <row r="1000" ht="12.75" x14ac:dyDescent="0.2"/>
  </sheetData>
  <mergeCells count="145">
    <mergeCell ref="A124:E124"/>
    <mergeCell ref="A105:F105"/>
    <mergeCell ref="B106:E106"/>
    <mergeCell ref="B107:E107"/>
    <mergeCell ref="B108:E108"/>
    <mergeCell ref="B109:E109"/>
    <mergeCell ref="B110:E110"/>
    <mergeCell ref="A111:E111"/>
    <mergeCell ref="A53:C53"/>
    <mergeCell ref="D53:E53"/>
    <mergeCell ref="A54:F54"/>
    <mergeCell ref="B56:E56"/>
    <mergeCell ref="B57:E57"/>
    <mergeCell ref="A61:E61"/>
    <mergeCell ref="A62:F62"/>
    <mergeCell ref="B76:E76"/>
    <mergeCell ref="B77:E77"/>
    <mergeCell ref="B39:E39"/>
    <mergeCell ref="B40:E40"/>
    <mergeCell ref="B41:E41"/>
    <mergeCell ref="A42:E42"/>
    <mergeCell ref="B44:C44"/>
    <mergeCell ref="D44:E44"/>
    <mergeCell ref="B51:C51"/>
    <mergeCell ref="D51:E51"/>
    <mergeCell ref="B52:C52"/>
    <mergeCell ref="D52:E52"/>
    <mergeCell ref="A18:E18"/>
    <mergeCell ref="A19:F19"/>
    <mergeCell ref="B20:E20"/>
    <mergeCell ref="B21:E21"/>
    <mergeCell ref="B33:E33"/>
    <mergeCell ref="B34:E34"/>
    <mergeCell ref="B35:E35"/>
    <mergeCell ref="A36:E36"/>
    <mergeCell ref="A38:F38"/>
    <mergeCell ref="B11:E11"/>
    <mergeCell ref="B12:E12"/>
    <mergeCell ref="B13:E13"/>
    <mergeCell ref="A14:F14"/>
    <mergeCell ref="A15:F15"/>
    <mergeCell ref="A16:B16"/>
    <mergeCell ref="C16:E16"/>
    <mergeCell ref="A17:B17"/>
    <mergeCell ref="C17:E17"/>
    <mergeCell ref="A1:F1"/>
    <mergeCell ref="A3:F3"/>
    <mergeCell ref="A4:F4"/>
    <mergeCell ref="A5:F5"/>
    <mergeCell ref="A6:E6"/>
    <mergeCell ref="A7:E7"/>
    <mergeCell ref="A8:F8"/>
    <mergeCell ref="A9:F9"/>
    <mergeCell ref="B10:E10"/>
    <mergeCell ref="B28:E28"/>
    <mergeCell ref="B29:E29"/>
    <mergeCell ref="B30:E30"/>
    <mergeCell ref="B31:E31"/>
    <mergeCell ref="B32:E32"/>
    <mergeCell ref="B22:E22"/>
    <mergeCell ref="B23:E23"/>
    <mergeCell ref="B24:E24"/>
    <mergeCell ref="A25:F26"/>
    <mergeCell ref="A27:F27"/>
    <mergeCell ref="B48:C48"/>
    <mergeCell ref="D48:E48"/>
    <mergeCell ref="B49:C49"/>
    <mergeCell ref="D49:E49"/>
    <mergeCell ref="B50:C50"/>
    <mergeCell ref="D50:E50"/>
    <mergeCell ref="B45:C45"/>
    <mergeCell ref="D45:E45"/>
    <mergeCell ref="B46:C46"/>
    <mergeCell ref="D46:E46"/>
    <mergeCell ref="B47:C47"/>
    <mergeCell ref="D47:E47"/>
    <mergeCell ref="A65:F65"/>
    <mergeCell ref="B66:E66"/>
    <mergeCell ref="B67:E67"/>
    <mergeCell ref="B68:E68"/>
    <mergeCell ref="B69:E69"/>
    <mergeCell ref="G57:I57"/>
    <mergeCell ref="B58:E58"/>
    <mergeCell ref="G58:I58"/>
    <mergeCell ref="B59:E59"/>
    <mergeCell ref="B60:E60"/>
    <mergeCell ref="G60:I60"/>
    <mergeCell ref="A94:F94"/>
    <mergeCell ref="B95:E95"/>
    <mergeCell ref="B96:E96"/>
    <mergeCell ref="A97:E97"/>
    <mergeCell ref="A98:F98"/>
    <mergeCell ref="A70:E70"/>
    <mergeCell ref="A72:F72"/>
    <mergeCell ref="B73:E73"/>
    <mergeCell ref="B74:E74"/>
    <mergeCell ref="B75:E75"/>
    <mergeCell ref="B78:E78"/>
    <mergeCell ref="B79:E79"/>
    <mergeCell ref="A80:E80"/>
    <mergeCell ref="A82:F82"/>
    <mergeCell ref="A83:F83"/>
    <mergeCell ref="A84:F84"/>
    <mergeCell ref="B85:E85"/>
    <mergeCell ref="B86:E86"/>
    <mergeCell ref="B87:E87"/>
    <mergeCell ref="B88:E88"/>
    <mergeCell ref="B89:E89"/>
    <mergeCell ref="B90:E90"/>
    <mergeCell ref="B91:E91"/>
    <mergeCell ref="A92:E92"/>
    <mergeCell ref="A113:F113"/>
    <mergeCell ref="B114:C114"/>
    <mergeCell ref="D114:E114"/>
    <mergeCell ref="B115:C115"/>
    <mergeCell ref="D115:E115"/>
    <mergeCell ref="A99:F99"/>
    <mergeCell ref="B100:E100"/>
    <mergeCell ref="B101:E101"/>
    <mergeCell ref="B102:E102"/>
    <mergeCell ref="A103:E103"/>
    <mergeCell ref="B119:C119"/>
    <mergeCell ref="D119:E119"/>
    <mergeCell ref="B120:C120"/>
    <mergeCell ref="D120:E120"/>
    <mergeCell ref="A121:C121"/>
    <mergeCell ref="D121:E121"/>
    <mergeCell ref="B116:C116"/>
    <mergeCell ref="D116:E116"/>
    <mergeCell ref="B117:C117"/>
    <mergeCell ref="D117:E117"/>
    <mergeCell ref="B118:C118"/>
    <mergeCell ref="D118:E118"/>
    <mergeCell ref="A135:E135"/>
    <mergeCell ref="A136:E136"/>
    <mergeCell ref="B130:E130"/>
    <mergeCell ref="B131:E131"/>
    <mergeCell ref="A132:E132"/>
    <mergeCell ref="B133:E133"/>
    <mergeCell ref="A134:E134"/>
    <mergeCell ref="A125:F125"/>
    <mergeCell ref="A126:E126"/>
    <mergeCell ref="B127:E127"/>
    <mergeCell ref="B128:E128"/>
    <mergeCell ref="B129:E129"/>
  </mergeCells>
  <pageMargins left="0.511811024" right="0.511811024" top="0.78740157499999996" bottom="0.78740157499999996" header="0" footer="0"/>
  <pageSetup paperSize="9" fitToHeight="0" orientation="portrait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D1000"/>
  <sheetViews>
    <sheetView workbookViewId="0">
      <selection activeCell="F18" sqref="F18"/>
    </sheetView>
  </sheetViews>
  <sheetFormatPr defaultRowHeight="15" customHeight="1" x14ac:dyDescent="0.2"/>
  <cols>
    <col min="1" max="1" width="4" style="186" bestFit="1" customWidth="1"/>
    <col min="2" max="2" width="38.83203125" style="194" customWidth="1"/>
    <col min="3" max="3" width="12.83203125" style="186" customWidth="1"/>
    <col min="4" max="4" width="10.1640625" style="186" customWidth="1"/>
    <col min="5" max="5" width="16.5" style="186" customWidth="1"/>
    <col min="6" max="6" width="25.5" style="188" customWidth="1"/>
    <col min="7" max="9" width="26.83203125" style="186" customWidth="1"/>
    <col min="10" max="1017" width="11.6640625" style="186" customWidth="1"/>
    <col min="1018" max="1022" width="11.6640625" style="187" customWidth="1"/>
    <col min="1023" max="16384" width="9.33203125" style="187"/>
  </cols>
  <sheetData>
    <row r="1" spans="1:6" ht="14.25" x14ac:dyDescent="0.2">
      <c r="A1" s="329" t="s">
        <v>136</v>
      </c>
      <c r="B1" s="329"/>
      <c r="C1" s="329"/>
      <c r="D1" s="329"/>
      <c r="E1" s="329"/>
      <c r="F1" s="329"/>
    </row>
    <row r="2" spans="1:6" ht="14.25" x14ac:dyDescent="0.2">
      <c r="A2" s="231" t="s">
        <v>206</v>
      </c>
      <c r="B2" s="230"/>
      <c r="C2" s="230"/>
      <c r="D2" s="230"/>
      <c r="E2" s="232"/>
      <c r="F2" s="233"/>
    </row>
    <row r="3" spans="1:6" ht="16.5" customHeight="1" x14ac:dyDescent="0.2">
      <c r="A3" s="330"/>
      <c r="B3" s="330"/>
      <c r="C3" s="330"/>
      <c r="D3" s="330"/>
      <c r="E3" s="330"/>
      <c r="F3" s="330"/>
    </row>
    <row r="4" spans="1:6" ht="12.75" x14ac:dyDescent="0.2">
      <c r="A4" s="331" t="s">
        <v>207</v>
      </c>
      <c r="B4" s="331"/>
      <c r="C4" s="331"/>
      <c r="D4" s="331"/>
      <c r="E4" s="331"/>
      <c r="F4" s="331"/>
    </row>
    <row r="5" spans="1:6" ht="12.75" x14ac:dyDescent="0.2">
      <c r="A5" s="318"/>
      <c r="B5" s="318"/>
      <c r="C5" s="318"/>
      <c r="D5" s="318"/>
      <c r="E5" s="318"/>
      <c r="F5" s="318"/>
    </row>
    <row r="6" spans="1:6" ht="12.75" x14ac:dyDescent="0.2">
      <c r="A6" s="316" t="s">
        <v>208</v>
      </c>
      <c r="B6" s="316"/>
      <c r="C6" s="316"/>
      <c r="D6" s="316"/>
      <c r="E6" s="316"/>
      <c r="F6" s="189"/>
    </row>
    <row r="7" spans="1:6" ht="12.75" x14ac:dyDescent="0.2">
      <c r="A7" s="316" t="s">
        <v>209</v>
      </c>
      <c r="B7" s="316"/>
      <c r="C7" s="316"/>
      <c r="D7" s="316"/>
      <c r="E7" s="316"/>
      <c r="F7" s="189"/>
    </row>
    <row r="8" spans="1:6" ht="12.75" x14ac:dyDescent="0.2">
      <c r="A8" s="318"/>
      <c r="B8" s="318"/>
      <c r="C8" s="318"/>
      <c r="D8" s="318"/>
      <c r="E8" s="318"/>
      <c r="F8" s="318"/>
    </row>
    <row r="9" spans="1:6" ht="12.75" x14ac:dyDescent="0.2">
      <c r="A9" s="309" t="s">
        <v>210</v>
      </c>
      <c r="B9" s="309"/>
      <c r="C9" s="309"/>
      <c r="D9" s="309"/>
      <c r="E9" s="309"/>
      <c r="F9" s="309"/>
    </row>
    <row r="10" spans="1:6" ht="12.75" x14ac:dyDescent="0.2">
      <c r="A10" s="190" t="s">
        <v>137</v>
      </c>
      <c r="B10" s="332" t="s">
        <v>211</v>
      </c>
      <c r="C10" s="332"/>
      <c r="D10" s="332"/>
      <c r="E10" s="332"/>
      <c r="F10" s="191"/>
    </row>
    <row r="11" spans="1:6" ht="12.75" x14ac:dyDescent="0.2">
      <c r="A11" s="190" t="s">
        <v>138</v>
      </c>
      <c r="B11" s="332" t="s">
        <v>212</v>
      </c>
      <c r="C11" s="332"/>
      <c r="D11" s="332"/>
      <c r="E11" s="332"/>
      <c r="F11" s="189"/>
    </row>
    <row r="12" spans="1:6" ht="12.75" x14ac:dyDescent="0.2">
      <c r="A12" s="190" t="s">
        <v>139</v>
      </c>
      <c r="B12" s="332" t="s">
        <v>213</v>
      </c>
      <c r="C12" s="332"/>
      <c r="D12" s="332"/>
      <c r="E12" s="332"/>
      <c r="F12" s="189"/>
    </row>
    <row r="13" spans="1:6" ht="12.75" x14ac:dyDescent="0.2">
      <c r="A13" s="190" t="s">
        <v>140</v>
      </c>
      <c r="B13" s="332" t="s">
        <v>214</v>
      </c>
      <c r="C13" s="332"/>
      <c r="D13" s="332"/>
      <c r="E13" s="332"/>
      <c r="F13" s="189"/>
    </row>
    <row r="14" spans="1:6" ht="12.75" x14ac:dyDescent="0.2">
      <c r="A14" s="318"/>
      <c r="B14" s="318"/>
      <c r="C14" s="318"/>
      <c r="D14" s="318"/>
      <c r="E14" s="318"/>
      <c r="F14" s="318"/>
    </row>
    <row r="15" spans="1:6" ht="12.75" x14ac:dyDescent="0.2">
      <c r="A15" s="309" t="s">
        <v>215</v>
      </c>
      <c r="B15" s="309"/>
      <c r="C15" s="309"/>
      <c r="D15" s="309"/>
      <c r="E15" s="309"/>
      <c r="F15" s="309"/>
    </row>
    <row r="16" spans="1:6" ht="12.75" x14ac:dyDescent="0.2">
      <c r="A16" s="316" t="s">
        <v>216</v>
      </c>
      <c r="B16" s="316"/>
      <c r="C16" s="333" t="s">
        <v>217</v>
      </c>
      <c r="D16" s="333"/>
      <c r="E16" s="333"/>
      <c r="F16" s="192" t="s">
        <v>218</v>
      </c>
    </row>
    <row r="17" spans="1:9" ht="58.5" customHeight="1" x14ac:dyDescent="0.2">
      <c r="A17" s="326" t="s">
        <v>219</v>
      </c>
      <c r="B17" s="326"/>
      <c r="C17" s="333" t="s">
        <v>220</v>
      </c>
      <c r="D17" s="333"/>
      <c r="E17" s="333"/>
      <c r="F17" s="229" t="s">
        <v>319</v>
      </c>
    </row>
    <row r="18" spans="1:9" ht="12.75" x14ac:dyDescent="0.2">
      <c r="A18" s="316" t="s">
        <v>221</v>
      </c>
      <c r="B18" s="316"/>
      <c r="C18" s="316"/>
      <c r="D18" s="316"/>
      <c r="E18" s="316"/>
      <c r="F18" s="192">
        <v>1</v>
      </c>
    </row>
    <row r="19" spans="1:9" ht="12.75" x14ac:dyDescent="0.2">
      <c r="A19" s="319" t="s">
        <v>222</v>
      </c>
      <c r="B19" s="319"/>
      <c r="C19" s="319"/>
      <c r="D19" s="319"/>
      <c r="E19" s="319"/>
      <c r="F19" s="319"/>
    </row>
    <row r="20" spans="1:9" ht="12.75" x14ac:dyDescent="0.2">
      <c r="A20" s="189">
        <v>1</v>
      </c>
      <c r="B20" s="306" t="s">
        <v>223</v>
      </c>
      <c r="C20" s="306"/>
      <c r="D20" s="306"/>
      <c r="E20" s="306"/>
      <c r="F20" s="192"/>
    </row>
    <row r="21" spans="1:9" ht="12.75" x14ac:dyDescent="0.2">
      <c r="A21" s="189">
        <v>2</v>
      </c>
      <c r="B21" s="306" t="s">
        <v>224</v>
      </c>
      <c r="C21" s="306"/>
      <c r="D21" s="306"/>
      <c r="E21" s="306"/>
      <c r="F21" s="192"/>
    </row>
    <row r="22" spans="1:9" ht="12.75" x14ac:dyDescent="0.2">
      <c r="A22" s="189">
        <v>3</v>
      </c>
      <c r="B22" s="316" t="s">
        <v>225</v>
      </c>
      <c r="C22" s="316"/>
      <c r="D22" s="316"/>
      <c r="E22" s="316"/>
      <c r="F22" s="193">
        <v>0</v>
      </c>
      <c r="G22" s="194"/>
      <c r="H22" s="195"/>
      <c r="I22" s="195"/>
    </row>
    <row r="23" spans="1:9" ht="12.75" x14ac:dyDescent="0.2">
      <c r="A23" s="189">
        <v>4</v>
      </c>
      <c r="B23" s="306" t="s">
        <v>141</v>
      </c>
      <c r="C23" s="306"/>
      <c r="D23" s="306"/>
      <c r="E23" s="306"/>
      <c r="F23" s="192"/>
    </row>
    <row r="24" spans="1:9" ht="12.75" x14ac:dyDescent="0.2">
      <c r="A24" s="189">
        <v>5</v>
      </c>
      <c r="B24" s="306" t="s">
        <v>226</v>
      </c>
      <c r="C24" s="306"/>
      <c r="D24" s="306"/>
      <c r="E24" s="306"/>
      <c r="F24" s="196"/>
    </row>
    <row r="25" spans="1:9" ht="12.75" x14ac:dyDescent="0.2">
      <c r="A25" s="318"/>
      <c r="B25" s="318"/>
      <c r="C25" s="318"/>
      <c r="D25" s="318"/>
      <c r="E25" s="318"/>
      <c r="F25" s="318"/>
    </row>
    <row r="26" spans="1:9" ht="12.75" x14ac:dyDescent="0.2">
      <c r="A26" s="318"/>
      <c r="B26" s="318"/>
      <c r="C26" s="318"/>
      <c r="D26" s="318"/>
      <c r="E26" s="318"/>
      <c r="F26" s="318"/>
    </row>
    <row r="27" spans="1:9" ht="12.75" x14ac:dyDescent="0.2">
      <c r="A27" s="309" t="s">
        <v>227</v>
      </c>
      <c r="B27" s="309"/>
      <c r="C27" s="309"/>
      <c r="D27" s="309"/>
      <c r="E27" s="309"/>
      <c r="F27" s="309"/>
    </row>
    <row r="28" spans="1:9" ht="12.75" x14ac:dyDescent="0.2">
      <c r="A28" s="197">
        <v>1</v>
      </c>
      <c r="B28" s="309" t="s">
        <v>228</v>
      </c>
      <c r="C28" s="309"/>
      <c r="D28" s="309"/>
      <c r="E28" s="309"/>
      <c r="F28" s="198" t="s">
        <v>229</v>
      </c>
    </row>
    <row r="29" spans="1:9" ht="12.75" x14ac:dyDescent="0.2">
      <c r="A29" s="190" t="s">
        <v>137</v>
      </c>
      <c r="B29" s="306" t="s">
        <v>230</v>
      </c>
      <c r="C29" s="306"/>
      <c r="D29" s="306"/>
      <c r="E29" s="306"/>
      <c r="F29" s="199">
        <f>F22</f>
        <v>0</v>
      </c>
      <c r="G29" s="200"/>
    </row>
    <row r="30" spans="1:9" ht="12.75" x14ac:dyDescent="0.2">
      <c r="A30" s="190" t="s">
        <v>138</v>
      </c>
      <c r="B30" s="306" t="s">
        <v>231</v>
      </c>
      <c r="C30" s="306"/>
      <c r="D30" s="306"/>
      <c r="E30" s="306"/>
      <c r="F30" s="199"/>
      <c r="G30" s="194"/>
    </row>
    <row r="31" spans="1:9" ht="12.75" x14ac:dyDescent="0.2">
      <c r="A31" s="197" t="s">
        <v>139</v>
      </c>
      <c r="B31" s="326" t="s">
        <v>232</v>
      </c>
      <c r="C31" s="326"/>
      <c r="D31" s="326"/>
      <c r="E31" s="326"/>
      <c r="F31" s="201"/>
      <c r="G31" s="194"/>
    </row>
    <row r="32" spans="1:9" ht="12.75" x14ac:dyDescent="0.2">
      <c r="A32" s="190" t="s">
        <v>140</v>
      </c>
      <c r="B32" s="306" t="s">
        <v>233</v>
      </c>
      <c r="C32" s="306"/>
      <c r="D32" s="306"/>
      <c r="E32" s="306"/>
      <c r="F32" s="199"/>
    </row>
    <row r="33" spans="1:7" ht="12.75" x14ac:dyDescent="0.2">
      <c r="A33" s="190" t="s">
        <v>146</v>
      </c>
      <c r="B33" s="306" t="s">
        <v>234</v>
      </c>
      <c r="C33" s="306"/>
      <c r="D33" s="306"/>
      <c r="E33" s="306"/>
      <c r="F33" s="199"/>
    </row>
    <row r="34" spans="1:7" ht="12.75" x14ac:dyDescent="0.2">
      <c r="A34" s="190" t="s">
        <v>235</v>
      </c>
      <c r="B34" s="306" t="s">
        <v>236</v>
      </c>
      <c r="C34" s="306"/>
      <c r="D34" s="306"/>
      <c r="E34" s="306"/>
      <c r="F34" s="199"/>
    </row>
    <row r="35" spans="1:7" ht="12.75" x14ac:dyDescent="0.2">
      <c r="A35" s="190" t="s">
        <v>144</v>
      </c>
      <c r="B35" s="306" t="s">
        <v>237</v>
      </c>
      <c r="C35" s="306"/>
      <c r="D35" s="306"/>
      <c r="E35" s="306"/>
      <c r="F35" s="199"/>
    </row>
    <row r="36" spans="1:7" ht="14.25" x14ac:dyDescent="0.2">
      <c r="A36" s="309" t="s">
        <v>238</v>
      </c>
      <c r="B36" s="309"/>
      <c r="C36" s="309"/>
      <c r="D36" s="309"/>
      <c r="E36" s="309"/>
      <c r="F36" s="202">
        <f>SUM(F29:F35)</f>
        <v>0</v>
      </c>
    </row>
    <row r="37" spans="1:7" ht="12.75" x14ac:dyDescent="0.2">
      <c r="B37" s="186"/>
      <c r="D37" s="186" t="s">
        <v>239</v>
      </c>
      <c r="F37" s="203"/>
    </row>
    <row r="38" spans="1:7" ht="12.75" x14ac:dyDescent="0.2">
      <c r="A38" s="309" t="s">
        <v>240</v>
      </c>
      <c r="B38" s="309"/>
      <c r="C38" s="309"/>
      <c r="D38" s="309"/>
      <c r="E38" s="309"/>
      <c r="F38" s="309"/>
    </row>
    <row r="39" spans="1:7" ht="12.75" x14ac:dyDescent="0.2">
      <c r="A39" s="204" t="s">
        <v>241</v>
      </c>
      <c r="B39" s="334" t="s">
        <v>242</v>
      </c>
      <c r="C39" s="335"/>
      <c r="D39" s="335"/>
      <c r="E39" s="336"/>
      <c r="F39" s="198" t="s">
        <v>229</v>
      </c>
    </row>
    <row r="40" spans="1:7" ht="12.75" x14ac:dyDescent="0.2">
      <c r="A40" s="190" t="s">
        <v>137</v>
      </c>
      <c r="B40" s="316" t="s">
        <v>147</v>
      </c>
      <c r="C40" s="316"/>
      <c r="D40" s="316"/>
      <c r="E40" s="316"/>
      <c r="F40" s="205">
        <f>F36/12</f>
        <v>0</v>
      </c>
    </row>
    <row r="41" spans="1:7" ht="12.75" x14ac:dyDescent="0.2">
      <c r="A41" s="197" t="s">
        <v>138</v>
      </c>
      <c r="B41" s="323" t="s">
        <v>243</v>
      </c>
      <c r="C41" s="323"/>
      <c r="D41" s="323"/>
      <c r="E41" s="323"/>
      <c r="F41" s="193">
        <f>((F36/3)/12)</f>
        <v>0</v>
      </c>
      <c r="G41" s="206"/>
    </row>
    <row r="42" spans="1:7" ht="12.75" x14ac:dyDescent="0.2">
      <c r="A42" s="319" t="s">
        <v>238</v>
      </c>
      <c r="B42" s="319"/>
      <c r="C42" s="319"/>
      <c r="D42" s="319"/>
      <c r="E42" s="319"/>
      <c r="F42" s="193">
        <f>SUM(F40:F41)</f>
        <v>0</v>
      </c>
    </row>
    <row r="43" spans="1:7" ht="12.75" x14ac:dyDescent="0.2">
      <c r="A43" s="207"/>
      <c r="B43" s="208"/>
      <c r="C43" s="208"/>
      <c r="D43" s="208"/>
      <c r="E43" s="208"/>
      <c r="F43" s="209"/>
    </row>
    <row r="44" spans="1:7" ht="12.75" x14ac:dyDescent="0.2">
      <c r="A44" s="204" t="s">
        <v>244</v>
      </c>
      <c r="B44" s="334" t="s">
        <v>245</v>
      </c>
      <c r="C44" s="336"/>
      <c r="D44" s="319" t="s">
        <v>246</v>
      </c>
      <c r="E44" s="319"/>
      <c r="F44" s="198" t="s">
        <v>229</v>
      </c>
    </row>
    <row r="45" spans="1:7" ht="12.75" x14ac:dyDescent="0.2">
      <c r="A45" s="189" t="s">
        <v>137</v>
      </c>
      <c r="B45" s="316" t="s">
        <v>247</v>
      </c>
      <c r="C45" s="316"/>
      <c r="D45" s="311">
        <v>0.2</v>
      </c>
      <c r="E45" s="311"/>
      <c r="F45" s="205">
        <f>D45*F36</f>
        <v>0</v>
      </c>
    </row>
    <row r="46" spans="1:7" ht="12.75" x14ac:dyDescent="0.2">
      <c r="A46" s="189" t="s">
        <v>138</v>
      </c>
      <c r="B46" s="316" t="s">
        <v>248</v>
      </c>
      <c r="C46" s="316"/>
      <c r="D46" s="311">
        <v>2.5000000000000001E-2</v>
      </c>
      <c r="E46" s="311"/>
      <c r="F46" s="205">
        <f>D46*F36</f>
        <v>0</v>
      </c>
    </row>
    <row r="47" spans="1:7" ht="12.75" x14ac:dyDescent="0.2">
      <c r="A47" s="204" t="s">
        <v>139</v>
      </c>
      <c r="B47" s="323" t="s">
        <v>249</v>
      </c>
      <c r="C47" s="323"/>
      <c r="D47" s="312">
        <v>0.01</v>
      </c>
      <c r="E47" s="312"/>
      <c r="F47" s="193">
        <f>D47*F36</f>
        <v>0</v>
      </c>
    </row>
    <row r="48" spans="1:7" ht="12.75" x14ac:dyDescent="0.2">
      <c r="A48" s="189" t="s">
        <v>140</v>
      </c>
      <c r="B48" s="316" t="s">
        <v>250</v>
      </c>
      <c r="C48" s="316"/>
      <c r="D48" s="311">
        <v>1.4999999999999999E-2</v>
      </c>
      <c r="E48" s="311"/>
      <c r="F48" s="205">
        <f>D48*F36</f>
        <v>0</v>
      </c>
    </row>
    <row r="49" spans="1:9" ht="12.75" x14ac:dyDescent="0.2">
      <c r="A49" s="189" t="s">
        <v>146</v>
      </c>
      <c r="B49" s="316" t="s">
        <v>251</v>
      </c>
      <c r="C49" s="316"/>
      <c r="D49" s="311">
        <v>0.01</v>
      </c>
      <c r="E49" s="311"/>
      <c r="F49" s="205">
        <f>D49*F36</f>
        <v>0</v>
      </c>
    </row>
    <row r="50" spans="1:9" ht="12.75" x14ac:dyDescent="0.2">
      <c r="A50" s="189" t="s">
        <v>235</v>
      </c>
      <c r="B50" s="316" t="s">
        <v>252</v>
      </c>
      <c r="C50" s="316"/>
      <c r="D50" s="311">
        <v>6.0000000000000001E-3</v>
      </c>
      <c r="E50" s="311"/>
      <c r="F50" s="205">
        <f>D50*F36</f>
        <v>0</v>
      </c>
    </row>
    <row r="51" spans="1:9" ht="12.75" x14ac:dyDescent="0.2">
      <c r="A51" s="189" t="s">
        <v>144</v>
      </c>
      <c r="B51" s="316" t="s">
        <v>253</v>
      </c>
      <c r="C51" s="316"/>
      <c r="D51" s="311">
        <v>2E-3</v>
      </c>
      <c r="E51" s="311"/>
      <c r="F51" s="205">
        <f>D51*F36</f>
        <v>0</v>
      </c>
    </row>
    <row r="52" spans="1:9" ht="12.75" x14ac:dyDescent="0.2">
      <c r="A52" s="189" t="s">
        <v>254</v>
      </c>
      <c r="B52" s="316" t="s">
        <v>255</v>
      </c>
      <c r="C52" s="316"/>
      <c r="D52" s="311">
        <v>0.08</v>
      </c>
      <c r="E52" s="311"/>
      <c r="F52" s="205">
        <f>D52*F36</f>
        <v>0</v>
      </c>
    </row>
    <row r="53" spans="1:9" ht="12.75" x14ac:dyDescent="0.2">
      <c r="A53" s="319" t="s">
        <v>238</v>
      </c>
      <c r="B53" s="319"/>
      <c r="C53" s="319"/>
      <c r="D53" s="312">
        <f>SUM(D45:E52)</f>
        <v>0.34800000000000003</v>
      </c>
      <c r="E53" s="312"/>
      <c r="F53" s="193">
        <f>SUM(F45:F52)</f>
        <v>0</v>
      </c>
    </row>
    <row r="54" spans="1:9" ht="12.75" x14ac:dyDescent="0.2">
      <c r="A54" s="316" t="s">
        <v>256</v>
      </c>
      <c r="B54" s="316"/>
      <c r="C54" s="316"/>
      <c r="D54" s="316"/>
      <c r="E54" s="316"/>
      <c r="F54" s="316"/>
    </row>
    <row r="55" spans="1:9" ht="12.75" x14ac:dyDescent="0.2">
      <c r="A55" s="210"/>
      <c r="B55" s="208"/>
      <c r="C55" s="208"/>
      <c r="D55" s="208"/>
      <c r="E55" s="208"/>
      <c r="F55" s="209"/>
    </row>
    <row r="56" spans="1:9" ht="12.75" x14ac:dyDescent="0.2">
      <c r="A56" s="204" t="s">
        <v>257</v>
      </c>
      <c r="B56" s="319" t="s">
        <v>145</v>
      </c>
      <c r="C56" s="319"/>
      <c r="D56" s="319"/>
      <c r="E56" s="319"/>
      <c r="F56" s="198" t="s">
        <v>229</v>
      </c>
      <c r="G56" s="194"/>
    </row>
    <row r="57" spans="1:9" ht="12.75" x14ac:dyDescent="0.2">
      <c r="A57" s="204" t="s">
        <v>137</v>
      </c>
      <c r="B57" s="326" t="s">
        <v>142</v>
      </c>
      <c r="C57" s="326"/>
      <c r="D57" s="326"/>
      <c r="E57" s="326"/>
      <c r="F57" s="205">
        <v>0</v>
      </c>
      <c r="G57" s="324"/>
      <c r="H57" s="325"/>
      <c r="I57" s="325"/>
    </row>
    <row r="58" spans="1:9" ht="12.75" x14ac:dyDescent="0.2">
      <c r="A58" s="204" t="s">
        <v>138</v>
      </c>
      <c r="B58" s="326" t="s">
        <v>258</v>
      </c>
      <c r="C58" s="326"/>
      <c r="D58" s="326"/>
      <c r="E58" s="326"/>
      <c r="F58" s="201">
        <v>0</v>
      </c>
      <c r="G58" s="327"/>
      <c r="H58" s="328"/>
      <c r="I58" s="328"/>
    </row>
    <row r="59" spans="1:9" ht="12.75" x14ac:dyDescent="0.2">
      <c r="A59" s="189" t="s">
        <v>139</v>
      </c>
      <c r="B59" s="306" t="s">
        <v>143</v>
      </c>
      <c r="C59" s="306"/>
      <c r="D59" s="306"/>
      <c r="E59" s="306"/>
      <c r="F59" s="199">
        <v>0</v>
      </c>
    </row>
    <row r="60" spans="1:9" ht="12.75" x14ac:dyDescent="0.2">
      <c r="A60" s="204" t="s">
        <v>235</v>
      </c>
      <c r="B60" s="326" t="s">
        <v>259</v>
      </c>
      <c r="C60" s="326"/>
      <c r="D60" s="326"/>
      <c r="E60" s="326"/>
      <c r="F60" s="201">
        <v>0</v>
      </c>
      <c r="G60" s="327"/>
      <c r="H60" s="328"/>
      <c r="I60" s="328"/>
    </row>
    <row r="61" spans="1:9" ht="12.75" x14ac:dyDescent="0.2">
      <c r="A61" s="319" t="s">
        <v>238</v>
      </c>
      <c r="B61" s="319"/>
      <c r="C61" s="319"/>
      <c r="D61" s="319"/>
      <c r="E61" s="319"/>
      <c r="F61" s="201">
        <f>SUM(F57:F60)</f>
        <v>0</v>
      </c>
    </row>
    <row r="62" spans="1:9" ht="12.75" x14ac:dyDescent="0.2">
      <c r="A62" s="337"/>
      <c r="B62" s="338"/>
      <c r="C62" s="338"/>
      <c r="D62" s="338"/>
      <c r="E62" s="338"/>
      <c r="F62" s="338"/>
    </row>
    <row r="63" spans="1:9" ht="12.75" x14ac:dyDescent="0.2">
      <c r="A63" s="210"/>
      <c r="B63" s="211"/>
      <c r="C63" s="211"/>
      <c r="D63" s="211"/>
      <c r="E63" s="211"/>
      <c r="F63" s="212"/>
    </row>
    <row r="64" spans="1:9" ht="12.75" x14ac:dyDescent="0.2">
      <c r="A64" s="210"/>
      <c r="B64" s="211"/>
      <c r="C64" s="211"/>
      <c r="D64" s="211"/>
      <c r="E64" s="211"/>
      <c r="F64" s="212"/>
    </row>
    <row r="65" spans="1:1018" ht="12.75" x14ac:dyDescent="0.2">
      <c r="A65" s="309" t="s">
        <v>260</v>
      </c>
      <c r="B65" s="309"/>
      <c r="C65" s="309"/>
      <c r="D65" s="309"/>
      <c r="E65" s="309"/>
      <c r="F65" s="309"/>
    </row>
    <row r="66" spans="1:1018" ht="30.75" customHeight="1" x14ac:dyDescent="0.2">
      <c r="A66" s="213">
        <v>2</v>
      </c>
      <c r="B66" s="313" t="s">
        <v>261</v>
      </c>
      <c r="C66" s="314"/>
      <c r="D66" s="314"/>
      <c r="E66" s="315"/>
      <c r="F66" s="198" t="s">
        <v>229</v>
      </c>
    </row>
    <row r="67" spans="1:1018" ht="29.25" customHeight="1" x14ac:dyDescent="0.2">
      <c r="A67" s="204" t="s">
        <v>241</v>
      </c>
      <c r="B67" s="320" t="s">
        <v>262</v>
      </c>
      <c r="C67" s="321"/>
      <c r="D67" s="321"/>
      <c r="E67" s="322"/>
      <c r="F67" s="199">
        <f>F42</f>
        <v>0</v>
      </c>
    </row>
    <row r="68" spans="1:1018" ht="12.75" x14ac:dyDescent="0.2">
      <c r="A68" s="204" t="s">
        <v>244</v>
      </c>
      <c r="B68" s="323" t="s">
        <v>263</v>
      </c>
      <c r="C68" s="323"/>
      <c r="D68" s="323"/>
      <c r="E68" s="323"/>
      <c r="F68" s="199">
        <f>F53</f>
        <v>0</v>
      </c>
    </row>
    <row r="69" spans="1:1018" ht="12.75" x14ac:dyDescent="0.2">
      <c r="A69" s="204" t="s">
        <v>257</v>
      </c>
      <c r="B69" s="323" t="s">
        <v>145</v>
      </c>
      <c r="C69" s="323"/>
      <c r="D69" s="323"/>
      <c r="E69" s="323"/>
      <c r="F69" s="199">
        <f>F61</f>
        <v>0</v>
      </c>
    </row>
    <row r="70" spans="1:1018" ht="12.75" x14ac:dyDescent="0.2">
      <c r="A70" s="319" t="s">
        <v>238</v>
      </c>
      <c r="B70" s="319"/>
      <c r="C70" s="319"/>
      <c r="D70" s="319"/>
      <c r="E70" s="319"/>
      <c r="F70" s="201">
        <f>SUM(F67:F69)</f>
        <v>0</v>
      </c>
    </row>
    <row r="71" spans="1:1018" ht="12.75" x14ac:dyDescent="0.2">
      <c r="A71" s="214"/>
      <c r="B71" s="215"/>
      <c r="C71" s="215"/>
      <c r="D71" s="215"/>
      <c r="E71" s="215"/>
      <c r="F71" s="216"/>
    </row>
    <row r="72" spans="1:1018" ht="12.75" x14ac:dyDescent="0.2">
      <c r="A72" s="309" t="s">
        <v>264</v>
      </c>
      <c r="B72" s="309"/>
      <c r="C72" s="309"/>
      <c r="D72" s="309"/>
      <c r="E72" s="309"/>
      <c r="F72" s="309"/>
    </row>
    <row r="73" spans="1:1018" ht="12.75" x14ac:dyDescent="0.2">
      <c r="A73" s="197">
        <v>3</v>
      </c>
      <c r="B73" s="309" t="s">
        <v>265</v>
      </c>
      <c r="C73" s="309"/>
      <c r="D73" s="309"/>
      <c r="E73" s="309"/>
      <c r="F73" s="198" t="s">
        <v>229</v>
      </c>
    </row>
    <row r="74" spans="1:1018" ht="12.75" x14ac:dyDescent="0.2">
      <c r="A74" s="190" t="s">
        <v>137</v>
      </c>
      <c r="B74" s="306" t="s">
        <v>266</v>
      </c>
      <c r="C74" s="306"/>
      <c r="D74" s="306"/>
      <c r="E74" s="306"/>
      <c r="F74" s="199">
        <f>(F29/12)*10%</f>
        <v>0</v>
      </c>
    </row>
    <row r="75" spans="1:1018" ht="12.75" x14ac:dyDescent="0.2">
      <c r="A75" s="190" t="s">
        <v>138</v>
      </c>
      <c r="B75" s="306" t="s">
        <v>267</v>
      </c>
      <c r="C75" s="306"/>
      <c r="D75" s="306"/>
      <c r="E75" s="306"/>
      <c r="F75" s="199">
        <f>F74*8%</f>
        <v>0</v>
      </c>
    </row>
    <row r="76" spans="1:1018" ht="12.75" x14ac:dyDescent="0.2">
      <c r="A76" s="197" t="s">
        <v>139</v>
      </c>
      <c r="B76" s="326" t="s">
        <v>268</v>
      </c>
      <c r="C76" s="326"/>
      <c r="D76" s="326"/>
      <c r="E76" s="326"/>
      <c r="F76" s="193">
        <f>((((F29*40%))*8%)*10%)+(((F29*10%)*8%)*10%)</f>
        <v>0</v>
      </c>
      <c r="G76" s="206"/>
      <c r="H76" s="206"/>
    </row>
    <row r="77" spans="1:1018" ht="12.75" x14ac:dyDescent="0.2">
      <c r="A77" s="190" t="s">
        <v>140</v>
      </c>
      <c r="B77" s="306" t="s">
        <v>269</v>
      </c>
      <c r="C77" s="306"/>
      <c r="D77" s="306"/>
      <c r="E77" s="306"/>
      <c r="F77" s="205">
        <f>(((F29/30)/12)*7)*10%</f>
        <v>0</v>
      </c>
    </row>
    <row r="78" spans="1:1018" ht="12.75" x14ac:dyDescent="0.2">
      <c r="A78" s="190" t="s">
        <v>146</v>
      </c>
      <c r="B78" s="306" t="s">
        <v>270</v>
      </c>
      <c r="C78" s="306"/>
      <c r="D78" s="306"/>
      <c r="E78" s="306"/>
      <c r="F78" s="199">
        <f>F77*D53</f>
        <v>0</v>
      </c>
    </row>
    <row r="79" spans="1:1018" ht="12.75" x14ac:dyDescent="0.2">
      <c r="A79" s="197" t="s">
        <v>235</v>
      </c>
      <c r="B79" s="339" t="s">
        <v>271</v>
      </c>
      <c r="C79" s="339"/>
      <c r="D79" s="339"/>
      <c r="E79" s="339"/>
      <c r="F79" s="201">
        <f>(((F29*40%)*8%)*2%)+(((F29*10%)*8%)*2%)</f>
        <v>0</v>
      </c>
      <c r="G79" s="206"/>
    </row>
    <row r="80" spans="1:1018" ht="12.75" x14ac:dyDescent="0.2">
      <c r="A80" s="309" t="s">
        <v>238</v>
      </c>
      <c r="B80" s="309"/>
      <c r="C80" s="309"/>
      <c r="D80" s="309"/>
      <c r="E80" s="309"/>
      <c r="F80" s="201">
        <f>SUM(F74:F79)</f>
        <v>0</v>
      </c>
      <c r="AMD80" s="186"/>
    </row>
    <row r="81" spans="1:7" ht="12.75" x14ac:dyDescent="0.2">
      <c r="A81" s="214"/>
      <c r="B81" s="215"/>
      <c r="C81" s="215"/>
      <c r="D81" s="215"/>
      <c r="E81" s="215"/>
      <c r="F81" s="217"/>
    </row>
    <row r="82" spans="1:7" ht="12.75" x14ac:dyDescent="0.2">
      <c r="A82" s="309" t="s">
        <v>272</v>
      </c>
      <c r="B82" s="309"/>
      <c r="C82" s="309"/>
      <c r="D82" s="309"/>
      <c r="E82" s="309"/>
      <c r="F82" s="309"/>
    </row>
    <row r="83" spans="1:7" ht="12.75" x14ac:dyDescent="0.2">
      <c r="A83" s="318"/>
      <c r="B83" s="318"/>
      <c r="C83" s="318"/>
      <c r="D83" s="318"/>
      <c r="E83" s="318"/>
      <c r="F83" s="318"/>
    </row>
    <row r="84" spans="1:7" ht="12.75" x14ac:dyDescent="0.2">
      <c r="A84" s="309" t="s">
        <v>273</v>
      </c>
      <c r="B84" s="309"/>
      <c r="C84" s="309"/>
      <c r="D84" s="309"/>
      <c r="E84" s="309"/>
      <c r="F84" s="309"/>
    </row>
    <row r="85" spans="1:7" ht="12.75" x14ac:dyDescent="0.2">
      <c r="A85" s="197" t="s">
        <v>274</v>
      </c>
      <c r="B85" s="317" t="s">
        <v>275</v>
      </c>
      <c r="C85" s="317"/>
      <c r="D85" s="317"/>
      <c r="E85" s="317"/>
      <c r="F85" s="198" t="s">
        <v>229</v>
      </c>
    </row>
    <row r="86" spans="1:7" ht="12.75" x14ac:dyDescent="0.2">
      <c r="A86" s="197" t="s">
        <v>137</v>
      </c>
      <c r="B86" s="323" t="s">
        <v>276</v>
      </c>
      <c r="C86" s="323"/>
      <c r="D86" s="323"/>
      <c r="E86" s="323"/>
      <c r="F86" s="193">
        <f>F36/12</f>
        <v>0</v>
      </c>
      <c r="G86" s="206"/>
    </row>
    <row r="87" spans="1:7" ht="12.75" x14ac:dyDescent="0.2">
      <c r="A87" s="190" t="s">
        <v>138</v>
      </c>
      <c r="B87" s="316" t="s">
        <v>275</v>
      </c>
      <c r="C87" s="316"/>
      <c r="D87" s="316"/>
      <c r="E87" s="316"/>
      <c r="F87" s="205">
        <f>F36*0.278%</f>
        <v>0</v>
      </c>
    </row>
    <row r="88" spans="1:7" ht="12.75" x14ac:dyDescent="0.2">
      <c r="A88" s="190" t="s">
        <v>139</v>
      </c>
      <c r="B88" s="316" t="s">
        <v>277</v>
      </c>
      <c r="C88" s="316"/>
      <c r="D88" s="316"/>
      <c r="E88" s="316"/>
      <c r="F88" s="205">
        <f>((((F36/30)/12)*5)*1.5%)*93.33%</f>
        <v>0</v>
      </c>
    </row>
    <row r="89" spans="1:7" ht="12.75" x14ac:dyDescent="0.2">
      <c r="A89" s="190" t="s">
        <v>140</v>
      </c>
      <c r="B89" s="316" t="s">
        <v>278</v>
      </c>
      <c r="C89" s="316"/>
      <c r="D89" s="316"/>
      <c r="E89" s="316"/>
      <c r="F89" s="205">
        <f>F36*0.03%</f>
        <v>0</v>
      </c>
    </row>
    <row r="90" spans="1:7" ht="12.75" x14ac:dyDescent="0.2">
      <c r="A90" s="190" t="s">
        <v>146</v>
      </c>
      <c r="B90" s="316" t="s">
        <v>279</v>
      </c>
      <c r="C90" s="316"/>
      <c r="D90" s="316"/>
      <c r="E90" s="316"/>
      <c r="F90" s="205">
        <v>0</v>
      </c>
    </row>
    <row r="91" spans="1:7" ht="12.75" x14ac:dyDescent="0.2">
      <c r="A91" s="190" t="s">
        <v>235</v>
      </c>
      <c r="B91" s="316" t="s">
        <v>280</v>
      </c>
      <c r="C91" s="316"/>
      <c r="D91" s="316"/>
      <c r="E91" s="316"/>
      <c r="F91" s="205">
        <v>0</v>
      </c>
    </row>
    <row r="92" spans="1:7" ht="12.75" x14ac:dyDescent="0.2">
      <c r="A92" s="309" t="s">
        <v>281</v>
      </c>
      <c r="B92" s="309"/>
      <c r="C92" s="309"/>
      <c r="D92" s="309"/>
      <c r="E92" s="309"/>
      <c r="F92" s="193">
        <f>SUM(F86:F91)</f>
        <v>0</v>
      </c>
    </row>
    <row r="93" spans="1:7" ht="12.75" x14ac:dyDescent="0.2">
      <c r="A93" s="214"/>
      <c r="B93" s="215"/>
      <c r="C93" s="215"/>
      <c r="D93" s="215"/>
      <c r="E93" s="215"/>
      <c r="F93" s="216"/>
    </row>
    <row r="94" spans="1:7" ht="12.75" x14ac:dyDescent="0.2">
      <c r="A94" s="309" t="s">
        <v>282</v>
      </c>
      <c r="B94" s="309"/>
      <c r="C94" s="309"/>
      <c r="D94" s="309"/>
      <c r="E94" s="309"/>
      <c r="F94" s="309"/>
    </row>
    <row r="95" spans="1:7" ht="12.75" x14ac:dyDescent="0.2">
      <c r="A95" s="197" t="s">
        <v>283</v>
      </c>
      <c r="B95" s="317" t="s">
        <v>284</v>
      </c>
      <c r="C95" s="317"/>
      <c r="D95" s="317"/>
      <c r="E95" s="317"/>
      <c r="F95" s="198" t="s">
        <v>229</v>
      </c>
    </row>
    <row r="96" spans="1:7" ht="12.75" x14ac:dyDescent="0.2">
      <c r="A96" s="190" t="s">
        <v>137</v>
      </c>
      <c r="B96" s="306" t="s">
        <v>285</v>
      </c>
      <c r="C96" s="306"/>
      <c r="D96" s="306"/>
      <c r="E96" s="306"/>
      <c r="F96" s="205">
        <v>0</v>
      </c>
    </row>
    <row r="97" spans="1:7" ht="12.75" x14ac:dyDescent="0.2">
      <c r="A97" s="309" t="s">
        <v>286</v>
      </c>
      <c r="B97" s="309"/>
      <c r="C97" s="309"/>
      <c r="D97" s="309"/>
      <c r="E97" s="309"/>
      <c r="F97" s="193">
        <f>F96</f>
        <v>0</v>
      </c>
    </row>
    <row r="98" spans="1:7" ht="12.75" x14ac:dyDescent="0.2">
      <c r="A98" s="318"/>
      <c r="B98" s="318"/>
      <c r="C98" s="318"/>
      <c r="D98" s="318"/>
      <c r="E98" s="318"/>
      <c r="F98" s="318"/>
    </row>
    <row r="99" spans="1:7" ht="12.75" x14ac:dyDescent="0.2">
      <c r="A99" s="309" t="s">
        <v>287</v>
      </c>
      <c r="B99" s="309"/>
      <c r="C99" s="309"/>
      <c r="D99" s="309"/>
      <c r="E99" s="309"/>
      <c r="F99" s="309"/>
    </row>
    <row r="100" spans="1:7" ht="32.25" customHeight="1" x14ac:dyDescent="0.2">
      <c r="A100" s="197">
        <v>4</v>
      </c>
      <c r="B100" s="313" t="s">
        <v>288</v>
      </c>
      <c r="C100" s="314"/>
      <c r="D100" s="314"/>
      <c r="E100" s="315"/>
      <c r="F100" s="198" t="s">
        <v>229</v>
      </c>
    </row>
    <row r="101" spans="1:7" ht="12.75" x14ac:dyDescent="0.2">
      <c r="A101" s="190" t="s">
        <v>274</v>
      </c>
      <c r="B101" s="316" t="s">
        <v>275</v>
      </c>
      <c r="C101" s="316"/>
      <c r="D101" s="316"/>
      <c r="E101" s="316"/>
      <c r="F101" s="205">
        <f>F92</f>
        <v>0</v>
      </c>
    </row>
    <row r="102" spans="1:7" ht="12.75" x14ac:dyDescent="0.2">
      <c r="A102" s="190" t="s">
        <v>283</v>
      </c>
      <c r="B102" s="306" t="s">
        <v>284</v>
      </c>
      <c r="C102" s="306"/>
      <c r="D102" s="306"/>
      <c r="E102" s="306"/>
      <c r="F102" s="205">
        <f>F96</f>
        <v>0</v>
      </c>
    </row>
    <row r="103" spans="1:7" ht="12.75" x14ac:dyDescent="0.2">
      <c r="A103" s="309" t="s">
        <v>286</v>
      </c>
      <c r="B103" s="309"/>
      <c r="C103" s="309"/>
      <c r="D103" s="309"/>
      <c r="E103" s="309"/>
      <c r="F103" s="193">
        <f>F101</f>
        <v>0</v>
      </c>
    </row>
    <row r="104" spans="1:7" ht="12.75" x14ac:dyDescent="0.2">
      <c r="A104" s="214"/>
      <c r="B104" s="215"/>
      <c r="C104" s="215"/>
      <c r="D104" s="215"/>
      <c r="E104" s="215"/>
      <c r="F104" s="217"/>
    </row>
    <row r="105" spans="1:7" ht="12.75" x14ac:dyDescent="0.2">
      <c r="A105" s="309" t="s">
        <v>289</v>
      </c>
      <c r="B105" s="309"/>
      <c r="C105" s="309"/>
      <c r="D105" s="309"/>
      <c r="E105" s="309"/>
      <c r="F105" s="309"/>
    </row>
    <row r="106" spans="1:7" ht="12.75" x14ac:dyDescent="0.2">
      <c r="A106" s="197" t="s">
        <v>290</v>
      </c>
      <c r="B106" s="319" t="s">
        <v>291</v>
      </c>
      <c r="C106" s="319"/>
      <c r="D106" s="319"/>
      <c r="E106" s="319"/>
      <c r="F106" s="198" t="s">
        <v>229</v>
      </c>
    </row>
    <row r="107" spans="1:7" ht="12.75" x14ac:dyDescent="0.2">
      <c r="A107" s="190" t="s">
        <v>137</v>
      </c>
      <c r="B107" s="316" t="s">
        <v>292</v>
      </c>
      <c r="C107" s="316"/>
      <c r="D107" s="316"/>
      <c r="E107" s="316"/>
      <c r="F107" s="205">
        <v>0</v>
      </c>
      <c r="G107" s="218"/>
    </row>
    <row r="108" spans="1:7" ht="12.75" x14ac:dyDescent="0.2">
      <c r="A108" s="197" t="s">
        <v>138</v>
      </c>
      <c r="B108" s="323" t="s">
        <v>293</v>
      </c>
      <c r="C108" s="323"/>
      <c r="D108" s="323"/>
      <c r="E108" s="323"/>
      <c r="F108" s="193">
        <v>0</v>
      </c>
      <c r="G108" s="194"/>
    </row>
    <row r="109" spans="1:7" ht="12.75" x14ac:dyDescent="0.2">
      <c r="A109" s="197" t="s">
        <v>139</v>
      </c>
      <c r="B109" s="323" t="s">
        <v>294</v>
      </c>
      <c r="C109" s="323"/>
      <c r="D109" s="323"/>
      <c r="E109" s="323"/>
      <c r="F109" s="193">
        <v>0</v>
      </c>
      <c r="G109" s="194"/>
    </row>
    <row r="110" spans="1:7" ht="12.75" x14ac:dyDescent="0.2">
      <c r="A110" s="190" t="s">
        <v>140</v>
      </c>
      <c r="B110" s="316" t="s">
        <v>280</v>
      </c>
      <c r="C110" s="316"/>
      <c r="D110" s="316"/>
      <c r="E110" s="316"/>
      <c r="F110" s="205">
        <v>0</v>
      </c>
    </row>
    <row r="111" spans="1:7" ht="12.75" x14ac:dyDescent="0.2">
      <c r="A111" s="309" t="s">
        <v>295</v>
      </c>
      <c r="B111" s="309"/>
      <c r="C111" s="309"/>
      <c r="D111" s="309"/>
      <c r="E111" s="309"/>
      <c r="F111" s="193">
        <f>SUM(F107:F110)</f>
        <v>0</v>
      </c>
    </row>
    <row r="112" spans="1:7" ht="12.75" x14ac:dyDescent="0.2">
      <c r="A112" s="214"/>
      <c r="B112" s="215"/>
      <c r="C112" s="215"/>
      <c r="D112" s="219"/>
      <c r="E112" s="219"/>
      <c r="F112" s="209"/>
    </row>
    <row r="113" spans="1:7" ht="12.75" x14ac:dyDescent="0.2">
      <c r="A113" s="309" t="s">
        <v>296</v>
      </c>
      <c r="B113" s="309"/>
      <c r="C113" s="309"/>
      <c r="D113" s="309"/>
      <c r="E113" s="309"/>
      <c r="F113" s="309"/>
    </row>
    <row r="114" spans="1:7" ht="12.75" x14ac:dyDescent="0.2">
      <c r="A114" s="197">
        <v>6</v>
      </c>
      <c r="B114" s="309" t="s">
        <v>297</v>
      </c>
      <c r="C114" s="309"/>
      <c r="D114" s="312" t="s">
        <v>246</v>
      </c>
      <c r="E114" s="312"/>
      <c r="F114" s="198" t="s">
        <v>229</v>
      </c>
    </row>
    <row r="115" spans="1:7" ht="12.75" x14ac:dyDescent="0.2">
      <c r="A115" s="190" t="s">
        <v>137</v>
      </c>
      <c r="B115" s="310" t="s">
        <v>298</v>
      </c>
      <c r="C115" s="310"/>
      <c r="D115" s="311">
        <v>0.04</v>
      </c>
      <c r="E115" s="311"/>
      <c r="F115" s="205">
        <f>D115*F132</f>
        <v>0</v>
      </c>
      <c r="G115" s="220"/>
    </row>
    <row r="116" spans="1:7" ht="12.75" x14ac:dyDescent="0.2">
      <c r="A116" s="190" t="s">
        <v>138</v>
      </c>
      <c r="B116" s="310" t="s">
        <v>299</v>
      </c>
      <c r="C116" s="310"/>
      <c r="D116" s="311">
        <v>7.2322150000000002E-2</v>
      </c>
      <c r="E116" s="311"/>
      <c r="F116" s="205">
        <v>0</v>
      </c>
      <c r="G116" s="220"/>
    </row>
    <row r="117" spans="1:7" ht="12.75" x14ac:dyDescent="0.2">
      <c r="A117" s="190" t="s">
        <v>139</v>
      </c>
      <c r="B117" s="310" t="s">
        <v>300</v>
      </c>
      <c r="C117" s="310"/>
      <c r="D117" s="311">
        <f>D118+D120</f>
        <v>8.6499999999999994E-2</v>
      </c>
      <c r="E117" s="311"/>
      <c r="F117" s="205"/>
    </row>
    <row r="118" spans="1:7" ht="12.75" x14ac:dyDescent="0.2">
      <c r="A118" s="190"/>
      <c r="B118" s="310" t="s">
        <v>301</v>
      </c>
      <c r="C118" s="310"/>
      <c r="D118" s="311">
        <v>3.6499999999999998E-2</v>
      </c>
      <c r="E118" s="311"/>
      <c r="F118" s="205">
        <v>0</v>
      </c>
    </row>
    <row r="119" spans="1:7" ht="12.75" x14ac:dyDescent="0.2">
      <c r="A119" s="190"/>
      <c r="B119" s="310" t="s">
        <v>302</v>
      </c>
      <c r="C119" s="310"/>
      <c r="D119" s="311">
        <v>0</v>
      </c>
      <c r="E119" s="311"/>
      <c r="F119" s="205"/>
    </row>
    <row r="120" spans="1:7" ht="12.75" x14ac:dyDescent="0.2">
      <c r="A120" s="190"/>
      <c r="B120" s="310" t="s">
        <v>303</v>
      </c>
      <c r="C120" s="310"/>
      <c r="D120" s="311">
        <v>0.05</v>
      </c>
      <c r="E120" s="311"/>
      <c r="F120" s="205">
        <f>D120*F134</f>
        <v>0</v>
      </c>
    </row>
    <row r="121" spans="1:7" ht="12.75" x14ac:dyDescent="0.2">
      <c r="A121" s="309" t="s">
        <v>238</v>
      </c>
      <c r="B121" s="309"/>
      <c r="C121" s="309"/>
      <c r="D121" s="312">
        <f>SUM(D115:E117)</f>
        <v>0.19882215</v>
      </c>
      <c r="E121" s="312"/>
      <c r="F121" s="193">
        <f>SUM(F115:F120)</f>
        <v>0</v>
      </c>
    </row>
    <row r="122" spans="1:7" ht="12.75" x14ac:dyDescent="0.2">
      <c r="A122" s="214"/>
      <c r="B122" s="215"/>
      <c r="C122" s="215"/>
      <c r="D122" s="215"/>
      <c r="E122" s="212"/>
      <c r="F122" s="221"/>
    </row>
    <row r="123" spans="1:7" ht="12.75" x14ac:dyDescent="0.2">
      <c r="A123" s="214"/>
      <c r="B123" s="215"/>
      <c r="C123" s="215"/>
      <c r="D123" s="215"/>
      <c r="E123" s="212"/>
      <c r="F123" s="221"/>
    </row>
    <row r="124" spans="1:7" ht="12.75" x14ac:dyDescent="0.2">
      <c r="A124" s="340"/>
      <c r="B124" s="340"/>
      <c r="C124" s="340"/>
      <c r="D124" s="340"/>
      <c r="E124" s="340"/>
      <c r="F124" s="217"/>
    </row>
    <row r="125" spans="1:7" ht="12.75" x14ac:dyDescent="0.2">
      <c r="A125" s="309" t="s">
        <v>304</v>
      </c>
      <c r="B125" s="309"/>
      <c r="C125" s="309"/>
      <c r="D125" s="309"/>
      <c r="E125" s="309"/>
      <c r="F125" s="309"/>
    </row>
    <row r="126" spans="1:7" ht="12.75" x14ac:dyDescent="0.2">
      <c r="A126" s="309" t="s">
        <v>305</v>
      </c>
      <c r="B126" s="309"/>
      <c r="C126" s="309"/>
      <c r="D126" s="309"/>
      <c r="E126" s="309"/>
      <c r="F126" s="222" t="s">
        <v>229</v>
      </c>
    </row>
    <row r="127" spans="1:7" ht="12.75" x14ac:dyDescent="0.2">
      <c r="A127" s="190" t="s">
        <v>137</v>
      </c>
      <c r="B127" s="306" t="s">
        <v>306</v>
      </c>
      <c r="C127" s="306"/>
      <c r="D127" s="306"/>
      <c r="E127" s="306"/>
      <c r="F127" s="205">
        <f>F36</f>
        <v>0</v>
      </c>
    </row>
    <row r="128" spans="1:7" ht="12.75" x14ac:dyDescent="0.2">
      <c r="A128" s="190" t="s">
        <v>138</v>
      </c>
      <c r="B128" s="306" t="s">
        <v>307</v>
      </c>
      <c r="C128" s="306"/>
      <c r="D128" s="306"/>
      <c r="E128" s="306"/>
      <c r="F128" s="205">
        <f>F70</f>
        <v>0</v>
      </c>
    </row>
    <row r="129" spans="1:6" ht="12.75" x14ac:dyDescent="0.2">
      <c r="A129" s="190" t="s">
        <v>139</v>
      </c>
      <c r="B129" s="306" t="s">
        <v>308</v>
      </c>
      <c r="C129" s="306"/>
      <c r="D129" s="306"/>
      <c r="E129" s="306"/>
      <c r="F129" s="205">
        <f>F80</f>
        <v>0</v>
      </c>
    </row>
    <row r="130" spans="1:6" ht="12.75" x14ac:dyDescent="0.2">
      <c r="A130" s="190" t="s">
        <v>140</v>
      </c>
      <c r="B130" s="306" t="s">
        <v>309</v>
      </c>
      <c r="C130" s="306"/>
      <c r="D130" s="306"/>
      <c r="E130" s="306"/>
      <c r="F130" s="205">
        <f>F103</f>
        <v>0</v>
      </c>
    </row>
    <row r="131" spans="1:6" ht="12.75" x14ac:dyDescent="0.2">
      <c r="A131" s="190" t="s">
        <v>146</v>
      </c>
      <c r="B131" s="306" t="s">
        <v>310</v>
      </c>
      <c r="C131" s="306"/>
      <c r="D131" s="306"/>
      <c r="E131" s="306"/>
      <c r="F131" s="205">
        <f>F111</f>
        <v>0</v>
      </c>
    </row>
    <row r="132" spans="1:6" ht="12.75" x14ac:dyDescent="0.2">
      <c r="A132" s="307" t="s">
        <v>311</v>
      </c>
      <c r="B132" s="307"/>
      <c r="C132" s="307"/>
      <c r="D132" s="307"/>
      <c r="E132" s="307"/>
      <c r="F132" s="193">
        <f>SUM(F127:F131)</f>
        <v>0</v>
      </c>
    </row>
    <row r="133" spans="1:6" ht="12.75" x14ac:dyDescent="0.2">
      <c r="A133" s="190" t="s">
        <v>146</v>
      </c>
      <c r="B133" s="306" t="s">
        <v>312</v>
      </c>
      <c r="C133" s="306"/>
      <c r="D133" s="306"/>
      <c r="E133" s="306"/>
      <c r="F133" s="205">
        <f>F121</f>
        <v>0</v>
      </c>
    </row>
    <row r="134" spans="1:6" ht="19.5" customHeight="1" x14ac:dyDescent="0.2">
      <c r="A134" s="308" t="s">
        <v>313</v>
      </c>
      <c r="B134" s="308"/>
      <c r="C134" s="308"/>
      <c r="D134" s="308"/>
      <c r="E134" s="308"/>
      <c r="F134" s="223">
        <f>(F115+F116+F132)/(1-D117)</f>
        <v>0</v>
      </c>
    </row>
    <row r="135" spans="1:6" ht="12.75" x14ac:dyDescent="0.2">
      <c r="A135" s="304" t="s">
        <v>314</v>
      </c>
      <c r="B135" s="304"/>
      <c r="C135" s="304"/>
      <c r="D135" s="304"/>
      <c r="E135" s="304"/>
      <c r="F135" s="224">
        <f>(F115+F132)*3.9095%</f>
        <v>0</v>
      </c>
    </row>
    <row r="136" spans="1:6" ht="27" customHeight="1" x14ac:dyDescent="0.2">
      <c r="A136" s="305" t="s">
        <v>315</v>
      </c>
      <c r="B136" s="305"/>
      <c r="C136" s="305"/>
      <c r="D136" s="305"/>
      <c r="E136" s="305"/>
      <c r="F136" s="225"/>
    </row>
    <row r="137" spans="1:6" ht="12.75" x14ac:dyDescent="0.2">
      <c r="B137" s="226"/>
      <c r="C137" s="227"/>
      <c r="D137" s="227"/>
    </row>
    <row r="138" spans="1:6" ht="12.75" x14ac:dyDescent="0.2">
      <c r="B138" s="226"/>
      <c r="C138" s="227"/>
      <c r="D138" s="227"/>
    </row>
    <row r="139" spans="1:6" ht="12.75" x14ac:dyDescent="0.2">
      <c r="B139" s="226"/>
      <c r="C139" s="227"/>
      <c r="D139" s="227"/>
    </row>
    <row r="140" spans="1:6" ht="12.75" x14ac:dyDescent="0.2">
      <c r="B140" s="226"/>
      <c r="C140" s="227"/>
      <c r="D140" s="227"/>
    </row>
    <row r="141" spans="1:6" ht="12.75" x14ac:dyDescent="0.2">
      <c r="B141" s="226"/>
      <c r="C141" s="227"/>
      <c r="D141" s="227"/>
    </row>
    <row r="142" spans="1:6" ht="12.75" x14ac:dyDescent="0.2">
      <c r="B142" s="226"/>
      <c r="C142" s="227"/>
      <c r="D142" s="227"/>
    </row>
    <row r="143" spans="1:6" ht="12.75" x14ac:dyDescent="0.2">
      <c r="B143" s="226"/>
      <c r="C143" s="227"/>
      <c r="D143" s="227"/>
    </row>
    <row r="144" spans="1:6" ht="12.75" x14ac:dyDescent="0.2">
      <c r="B144" s="226"/>
      <c r="C144" s="227"/>
      <c r="D144" s="227"/>
    </row>
    <row r="145" spans="2:8" ht="12.75" x14ac:dyDescent="0.2">
      <c r="B145" s="226"/>
      <c r="C145" s="227"/>
      <c r="D145" s="227"/>
    </row>
    <row r="146" spans="2:8" ht="12.75" x14ac:dyDescent="0.2">
      <c r="B146" s="226"/>
      <c r="C146" s="227"/>
      <c r="D146" s="227"/>
    </row>
    <row r="147" spans="2:8" ht="12.75" x14ac:dyDescent="0.2">
      <c r="B147" s="226"/>
      <c r="C147" s="227"/>
      <c r="D147" s="227"/>
      <c r="H147" s="228"/>
    </row>
    <row r="148" spans="2:8" ht="12.75" x14ac:dyDescent="0.2">
      <c r="B148" s="226"/>
      <c r="C148" s="227"/>
      <c r="D148" s="227"/>
    </row>
    <row r="149" spans="2:8" ht="12.75" x14ac:dyDescent="0.2">
      <c r="B149" s="226"/>
      <c r="C149" s="227"/>
      <c r="D149" s="227"/>
    </row>
    <row r="150" spans="2:8" ht="12.75" x14ac:dyDescent="0.2"/>
    <row r="151" spans="2:8" ht="12.75" x14ac:dyDescent="0.2"/>
    <row r="152" spans="2:8" ht="12.75" x14ac:dyDescent="0.2"/>
    <row r="153" spans="2:8" ht="12.75" x14ac:dyDescent="0.2"/>
    <row r="154" spans="2:8" ht="12.75" x14ac:dyDescent="0.2"/>
    <row r="155" spans="2:8" ht="12.75" x14ac:dyDescent="0.2"/>
    <row r="156" spans="2:8" ht="12.75" x14ac:dyDescent="0.2"/>
    <row r="157" spans="2:8" ht="12.75" x14ac:dyDescent="0.2"/>
    <row r="158" spans="2:8" ht="12.75" x14ac:dyDescent="0.2"/>
    <row r="159" spans="2:8" ht="12.75" x14ac:dyDescent="0.2"/>
    <row r="160" spans="2:8" ht="12.75" x14ac:dyDescent="0.2"/>
    <row r="161" ht="12.75" x14ac:dyDescent="0.2"/>
    <row r="162" ht="12.75" x14ac:dyDescent="0.2"/>
    <row r="163" ht="12.75" x14ac:dyDescent="0.2"/>
    <row r="164" ht="12.75" x14ac:dyDescent="0.2"/>
    <row r="165" ht="12.75" x14ac:dyDescent="0.2"/>
    <row r="166" ht="12.75" x14ac:dyDescent="0.2"/>
    <row r="167" ht="12.75" x14ac:dyDescent="0.2"/>
    <row r="168" ht="12.75" x14ac:dyDescent="0.2"/>
    <row r="169" ht="12.75" x14ac:dyDescent="0.2"/>
    <row r="170" ht="12.75" x14ac:dyDescent="0.2"/>
    <row r="171" ht="12.75" x14ac:dyDescent="0.2"/>
    <row r="172" ht="12.75" x14ac:dyDescent="0.2"/>
    <row r="173" ht="12.75" x14ac:dyDescent="0.2"/>
    <row r="174" ht="12.75" x14ac:dyDescent="0.2"/>
    <row r="175" ht="12.75" x14ac:dyDescent="0.2"/>
    <row r="176" ht="12.75" x14ac:dyDescent="0.2"/>
    <row r="177" ht="12.75" x14ac:dyDescent="0.2"/>
    <row r="178" ht="12.75" x14ac:dyDescent="0.2"/>
    <row r="179" ht="12.75" x14ac:dyDescent="0.2"/>
    <row r="180" ht="12.75" x14ac:dyDescent="0.2"/>
    <row r="181" ht="12.75" x14ac:dyDescent="0.2"/>
    <row r="182" ht="12.75" x14ac:dyDescent="0.2"/>
    <row r="183" ht="12.75" x14ac:dyDescent="0.2"/>
    <row r="184" ht="12.75" x14ac:dyDescent="0.2"/>
    <row r="185" ht="12.75" x14ac:dyDescent="0.2"/>
    <row r="186" ht="12.75" x14ac:dyDescent="0.2"/>
    <row r="187" ht="12.75" x14ac:dyDescent="0.2"/>
    <row r="188" ht="12.75" x14ac:dyDescent="0.2"/>
    <row r="189" ht="12.75" x14ac:dyDescent="0.2"/>
    <row r="190" ht="12.75" x14ac:dyDescent="0.2"/>
    <row r="191" ht="12.75" x14ac:dyDescent="0.2"/>
    <row r="192" ht="12.75" x14ac:dyDescent="0.2"/>
    <row r="193" ht="12.75" x14ac:dyDescent="0.2"/>
    <row r="194" ht="12.75" x14ac:dyDescent="0.2"/>
    <row r="195" ht="12.75" x14ac:dyDescent="0.2"/>
    <row r="196" ht="12.75" x14ac:dyDescent="0.2"/>
    <row r="197" ht="12.75" x14ac:dyDescent="0.2"/>
    <row r="198" ht="12.75" x14ac:dyDescent="0.2"/>
    <row r="199" ht="12.75" x14ac:dyDescent="0.2"/>
    <row r="200" ht="12.75" x14ac:dyDescent="0.2"/>
    <row r="201" ht="12.75" x14ac:dyDescent="0.2"/>
    <row r="202" ht="12.75" x14ac:dyDescent="0.2"/>
    <row r="203" ht="12.75" x14ac:dyDescent="0.2"/>
    <row r="204" ht="12.75" x14ac:dyDescent="0.2"/>
    <row r="205" ht="12.75" x14ac:dyDescent="0.2"/>
    <row r="206" ht="12.75" x14ac:dyDescent="0.2"/>
    <row r="207" ht="12.75" x14ac:dyDescent="0.2"/>
    <row r="208" ht="12.75" x14ac:dyDescent="0.2"/>
    <row r="209" ht="12.75" x14ac:dyDescent="0.2"/>
    <row r="210" ht="12.75" x14ac:dyDescent="0.2"/>
    <row r="211" ht="12.75" x14ac:dyDescent="0.2"/>
    <row r="212" ht="12.75" x14ac:dyDescent="0.2"/>
    <row r="213" ht="12.75" x14ac:dyDescent="0.2"/>
    <row r="214" ht="12.75" x14ac:dyDescent="0.2"/>
    <row r="215" ht="12.75" x14ac:dyDescent="0.2"/>
    <row r="216" ht="12.75" x14ac:dyDescent="0.2"/>
    <row r="217" ht="12.75" x14ac:dyDescent="0.2"/>
    <row r="218" ht="12.75" x14ac:dyDescent="0.2"/>
    <row r="219" ht="12.75" x14ac:dyDescent="0.2"/>
    <row r="220" ht="12.75" x14ac:dyDescent="0.2"/>
    <row r="221" ht="12.75" x14ac:dyDescent="0.2"/>
    <row r="222" ht="12.75" x14ac:dyDescent="0.2"/>
    <row r="223" ht="12.75" x14ac:dyDescent="0.2"/>
    <row r="224" ht="12.75" x14ac:dyDescent="0.2"/>
    <row r="225" ht="12.75" x14ac:dyDescent="0.2"/>
    <row r="226" ht="12.75" x14ac:dyDescent="0.2"/>
    <row r="227" ht="12.75" x14ac:dyDescent="0.2"/>
    <row r="228" ht="12.75" x14ac:dyDescent="0.2"/>
    <row r="229" ht="12.75" x14ac:dyDescent="0.2"/>
    <row r="230" ht="12.75" x14ac:dyDescent="0.2"/>
    <row r="231" ht="12.75" x14ac:dyDescent="0.2"/>
    <row r="232" ht="12.75" x14ac:dyDescent="0.2"/>
    <row r="233" ht="12.75" x14ac:dyDescent="0.2"/>
    <row r="234" ht="12.75" x14ac:dyDescent="0.2"/>
    <row r="235" ht="12.75" x14ac:dyDescent="0.2"/>
    <row r="236" ht="12.75" x14ac:dyDescent="0.2"/>
    <row r="237" ht="12.75" x14ac:dyDescent="0.2"/>
    <row r="238" ht="12.75" x14ac:dyDescent="0.2"/>
    <row r="239" ht="12.75" x14ac:dyDescent="0.2"/>
    <row r="240" ht="12.75" x14ac:dyDescent="0.2"/>
    <row r="241" ht="12.75" x14ac:dyDescent="0.2"/>
    <row r="242" ht="12.75" x14ac:dyDescent="0.2"/>
    <row r="243" ht="12.75" x14ac:dyDescent="0.2"/>
    <row r="244" ht="12.75" x14ac:dyDescent="0.2"/>
    <row r="245" ht="12.75" x14ac:dyDescent="0.2"/>
    <row r="246" ht="12.75" x14ac:dyDescent="0.2"/>
    <row r="247" ht="12.75" x14ac:dyDescent="0.2"/>
    <row r="248" ht="12.75" x14ac:dyDescent="0.2"/>
    <row r="249" ht="12.75" x14ac:dyDescent="0.2"/>
    <row r="250" ht="12.75" x14ac:dyDescent="0.2"/>
    <row r="251" ht="12.75" x14ac:dyDescent="0.2"/>
    <row r="252" ht="12.75" x14ac:dyDescent="0.2"/>
    <row r="253" ht="12.75" x14ac:dyDescent="0.2"/>
    <row r="254" ht="12.75" x14ac:dyDescent="0.2"/>
    <row r="255" ht="12.75" x14ac:dyDescent="0.2"/>
    <row r="256" ht="12.75" x14ac:dyDescent="0.2"/>
    <row r="257" ht="12.75" x14ac:dyDescent="0.2"/>
    <row r="258" ht="12.75" x14ac:dyDescent="0.2"/>
    <row r="259" ht="12.75" x14ac:dyDescent="0.2"/>
    <row r="260" ht="12.75" x14ac:dyDescent="0.2"/>
    <row r="261" ht="12.75" x14ac:dyDescent="0.2"/>
    <row r="262" ht="12.75" x14ac:dyDescent="0.2"/>
    <row r="263" ht="12.75" x14ac:dyDescent="0.2"/>
    <row r="264" ht="12.75" x14ac:dyDescent="0.2"/>
    <row r="265" ht="12.75" x14ac:dyDescent="0.2"/>
    <row r="266" ht="12.75" x14ac:dyDescent="0.2"/>
    <row r="267" ht="12.75" x14ac:dyDescent="0.2"/>
    <row r="268" ht="12.75" x14ac:dyDescent="0.2"/>
    <row r="269" ht="12.75" x14ac:dyDescent="0.2"/>
    <row r="270" ht="12.75" x14ac:dyDescent="0.2"/>
    <row r="271" ht="12.75" x14ac:dyDescent="0.2"/>
    <row r="272" ht="12.75" x14ac:dyDescent="0.2"/>
    <row r="273" ht="12.75" x14ac:dyDescent="0.2"/>
    <row r="274" ht="12.75" x14ac:dyDescent="0.2"/>
    <row r="275" ht="12.75" x14ac:dyDescent="0.2"/>
    <row r="276" ht="12.75" x14ac:dyDescent="0.2"/>
    <row r="277" ht="12.75" x14ac:dyDescent="0.2"/>
    <row r="278" ht="12.75" x14ac:dyDescent="0.2"/>
    <row r="279" ht="12.75" x14ac:dyDescent="0.2"/>
    <row r="280" ht="12.75" x14ac:dyDescent="0.2"/>
    <row r="281" ht="12.75" x14ac:dyDescent="0.2"/>
    <row r="282" ht="12.75" x14ac:dyDescent="0.2"/>
    <row r="283" ht="12.75" x14ac:dyDescent="0.2"/>
    <row r="284" ht="12.75" x14ac:dyDescent="0.2"/>
    <row r="285" ht="12.75" x14ac:dyDescent="0.2"/>
    <row r="286" ht="12.75" x14ac:dyDescent="0.2"/>
    <row r="287" ht="12.75" x14ac:dyDescent="0.2"/>
    <row r="288" ht="12.75" x14ac:dyDescent="0.2"/>
    <row r="289" ht="12.75" x14ac:dyDescent="0.2"/>
    <row r="290" ht="12.75" x14ac:dyDescent="0.2"/>
    <row r="291" ht="12.75" x14ac:dyDescent="0.2"/>
    <row r="292" ht="12.75" x14ac:dyDescent="0.2"/>
    <row r="293" ht="12.75" x14ac:dyDescent="0.2"/>
    <row r="294" ht="12.75" x14ac:dyDescent="0.2"/>
    <row r="295" ht="12.75" x14ac:dyDescent="0.2"/>
    <row r="296" ht="12.75" x14ac:dyDescent="0.2"/>
    <row r="297" ht="12.75" x14ac:dyDescent="0.2"/>
    <row r="298" ht="12.75" x14ac:dyDescent="0.2"/>
    <row r="299" ht="12.75" x14ac:dyDescent="0.2"/>
    <row r="300" ht="12.75" x14ac:dyDescent="0.2"/>
    <row r="301" ht="12.75" x14ac:dyDescent="0.2"/>
    <row r="302" ht="12.75" x14ac:dyDescent="0.2"/>
    <row r="303" ht="12.75" x14ac:dyDescent="0.2"/>
    <row r="304" ht="12.75" x14ac:dyDescent="0.2"/>
    <row r="305" ht="12.75" x14ac:dyDescent="0.2"/>
    <row r="306" ht="12.75" x14ac:dyDescent="0.2"/>
    <row r="307" ht="12.75" x14ac:dyDescent="0.2"/>
    <row r="308" ht="12.75" x14ac:dyDescent="0.2"/>
    <row r="309" ht="12.75" x14ac:dyDescent="0.2"/>
    <row r="310" ht="12.75" x14ac:dyDescent="0.2"/>
    <row r="311" ht="12.75" x14ac:dyDescent="0.2"/>
    <row r="312" ht="12.75" x14ac:dyDescent="0.2"/>
    <row r="313" ht="12.75" x14ac:dyDescent="0.2"/>
    <row r="314" ht="12.75" x14ac:dyDescent="0.2"/>
    <row r="315" ht="12.75" x14ac:dyDescent="0.2"/>
    <row r="316" ht="12.75" x14ac:dyDescent="0.2"/>
    <row r="317" ht="12.75" x14ac:dyDescent="0.2"/>
    <row r="318" ht="12.75" x14ac:dyDescent="0.2"/>
    <row r="319" ht="12.75" x14ac:dyDescent="0.2"/>
    <row r="320" ht="12.75" x14ac:dyDescent="0.2"/>
    <row r="321" ht="12.75" x14ac:dyDescent="0.2"/>
    <row r="322" ht="12.75" x14ac:dyDescent="0.2"/>
    <row r="323" ht="12.75" x14ac:dyDescent="0.2"/>
    <row r="324" ht="12.75" x14ac:dyDescent="0.2"/>
    <row r="325" ht="12.75" x14ac:dyDescent="0.2"/>
    <row r="326" ht="12.75" x14ac:dyDescent="0.2"/>
    <row r="327" ht="12.75" x14ac:dyDescent="0.2"/>
    <row r="328" ht="12.75" x14ac:dyDescent="0.2"/>
    <row r="329" ht="12.75" x14ac:dyDescent="0.2"/>
    <row r="330" ht="12.75" x14ac:dyDescent="0.2"/>
    <row r="331" ht="12.75" x14ac:dyDescent="0.2"/>
    <row r="332" ht="12.75" x14ac:dyDescent="0.2"/>
    <row r="333" ht="12.75" x14ac:dyDescent="0.2"/>
    <row r="334" ht="12.75" x14ac:dyDescent="0.2"/>
    <row r="335" ht="12.75" x14ac:dyDescent="0.2"/>
    <row r="336" ht="12.75" x14ac:dyDescent="0.2"/>
    <row r="337" ht="12.75" x14ac:dyDescent="0.2"/>
    <row r="338" ht="12.75" x14ac:dyDescent="0.2"/>
    <row r="339" ht="12.75" x14ac:dyDescent="0.2"/>
    <row r="340" ht="12.75" x14ac:dyDescent="0.2"/>
    <row r="341" ht="12.75" x14ac:dyDescent="0.2"/>
    <row r="342" ht="12.75" x14ac:dyDescent="0.2"/>
    <row r="343" ht="12.75" x14ac:dyDescent="0.2"/>
    <row r="344" ht="12.75" x14ac:dyDescent="0.2"/>
    <row r="345" ht="12.75" x14ac:dyDescent="0.2"/>
    <row r="346" ht="12.75" x14ac:dyDescent="0.2"/>
    <row r="347" ht="12.75" x14ac:dyDescent="0.2"/>
    <row r="348" ht="12.75" x14ac:dyDescent="0.2"/>
    <row r="349" ht="12.75" x14ac:dyDescent="0.2"/>
    <row r="350" ht="12.75" x14ac:dyDescent="0.2"/>
    <row r="351" ht="12.75" x14ac:dyDescent="0.2"/>
    <row r="352" ht="12.75" x14ac:dyDescent="0.2"/>
    <row r="353" ht="12.75" x14ac:dyDescent="0.2"/>
    <row r="354" ht="12.75" x14ac:dyDescent="0.2"/>
    <row r="355" ht="12.75" x14ac:dyDescent="0.2"/>
    <row r="356" ht="12.75" x14ac:dyDescent="0.2"/>
    <row r="357" ht="12.75" x14ac:dyDescent="0.2"/>
    <row r="358" ht="12.75" x14ac:dyDescent="0.2"/>
    <row r="359" ht="12.75" x14ac:dyDescent="0.2"/>
    <row r="360" ht="12.75" x14ac:dyDescent="0.2"/>
    <row r="361" ht="12.75" x14ac:dyDescent="0.2"/>
    <row r="362" ht="12.75" x14ac:dyDescent="0.2"/>
    <row r="363" ht="12.75" x14ac:dyDescent="0.2"/>
    <row r="364" ht="12.75" x14ac:dyDescent="0.2"/>
    <row r="365" ht="12.75" x14ac:dyDescent="0.2"/>
    <row r="366" ht="12.75" x14ac:dyDescent="0.2"/>
    <row r="367" ht="12.75" x14ac:dyDescent="0.2"/>
    <row r="368" ht="12.75" x14ac:dyDescent="0.2"/>
    <row r="369" ht="12.75" x14ac:dyDescent="0.2"/>
    <row r="370" ht="12.75" x14ac:dyDescent="0.2"/>
    <row r="371" ht="12.75" x14ac:dyDescent="0.2"/>
    <row r="372" ht="12.75" x14ac:dyDescent="0.2"/>
    <row r="373" ht="12.75" x14ac:dyDescent="0.2"/>
    <row r="374" ht="12.75" x14ac:dyDescent="0.2"/>
    <row r="375" ht="12.75" x14ac:dyDescent="0.2"/>
    <row r="376" ht="12.75" x14ac:dyDescent="0.2"/>
    <row r="377" ht="12.75" x14ac:dyDescent="0.2"/>
    <row r="378" ht="12.75" x14ac:dyDescent="0.2"/>
    <row r="379" ht="12.75" x14ac:dyDescent="0.2"/>
    <row r="380" ht="12.75" x14ac:dyDescent="0.2"/>
    <row r="381" ht="12.75" x14ac:dyDescent="0.2"/>
    <row r="382" ht="12.75" x14ac:dyDescent="0.2"/>
    <row r="383" ht="12.75" x14ac:dyDescent="0.2"/>
    <row r="384" ht="12.75" x14ac:dyDescent="0.2"/>
    <row r="385" ht="12.75" x14ac:dyDescent="0.2"/>
    <row r="386" ht="12.75" x14ac:dyDescent="0.2"/>
    <row r="387" ht="12.75" x14ac:dyDescent="0.2"/>
    <row r="388" ht="12.75" x14ac:dyDescent="0.2"/>
    <row r="389" ht="12.75" x14ac:dyDescent="0.2"/>
    <row r="390" ht="12.75" x14ac:dyDescent="0.2"/>
    <row r="391" ht="12.75" x14ac:dyDescent="0.2"/>
    <row r="392" ht="12.75" x14ac:dyDescent="0.2"/>
    <row r="393" ht="12.75" x14ac:dyDescent="0.2"/>
    <row r="394" ht="12.75" x14ac:dyDescent="0.2"/>
    <row r="395" ht="12.75" x14ac:dyDescent="0.2"/>
    <row r="396" ht="12.75" x14ac:dyDescent="0.2"/>
    <row r="397" ht="12.75" x14ac:dyDescent="0.2"/>
    <row r="398" ht="12.75" x14ac:dyDescent="0.2"/>
    <row r="399" ht="12.75" x14ac:dyDescent="0.2"/>
    <row r="400" ht="12.75" x14ac:dyDescent="0.2"/>
    <row r="401" ht="12.75" x14ac:dyDescent="0.2"/>
    <row r="402" ht="12.75" x14ac:dyDescent="0.2"/>
    <row r="403" ht="12.75" x14ac:dyDescent="0.2"/>
    <row r="404" ht="12.75" x14ac:dyDescent="0.2"/>
    <row r="405" ht="12.75" x14ac:dyDescent="0.2"/>
    <row r="406" ht="12.75" x14ac:dyDescent="0.2"/>
    <row r="407" ht="12.75" x14ac:dyDescent="0.2"/>
    <row r="408" ht="12.75" x14ac:dyDescent="0.2"/>
    <row r="409" ht="12.75" x14ac:dyDescent="0.2"/>
    <row r="410" ht="12.75" x14ac:dyDescent="0.2"/>
    <row r="411" ht="12.75" x14ac:dyDescent="0.2"/>
    <row r="412" ht="12.75" x14ac:dyDescent="0.2"/>
    <row r="413" ht="12.75" x14ac:dyDescent="0.2"/>
    <row r="414" ht="12.75" x14ac:dyDescent="0.2"/>
    <row r="415" ht="12.75" x14ac:dyDescent="0.2"/>
    <row r="416" ht="12.75" x14ac:dyDescent="0.2"/>
    <row r="417" ht="12.75" x14ac:dyDescent="0.2"/>
    <row r="418" ht="12.75" x14ac:dyDescent="0.2"/>
    <row r="419" ht="12.75" x14ac:dyDescent="0.2"/>
    <row r="420" ht="12.75" x14ac:dyDescent="0.2"/>
    <row r="421" ht="12.75" x14ac:dyDescent="0.2"/>
    <row r="422" ht="12.75" x14ac:dyDescent="0.2"/>
    <row r="423" ht="12.75" x14ac:dyDescent="0.2"/>
    <row r="424" ht="12.75" x14ac:dyDescent="0.2"/>
    <row r="425" ht="12.75" x14ac:dyDescent="0.2"/>
    <row r="426" ht="12.75" x14ac:dyDescent="0.2"/>
    <row r="427" ht="12.75" x14ac:dyDescent="0.2"/>
    <row r="428" ht="12.75" x14ac:dyDescent="0.2"/>
    <row r="429" ht="12.75" x14ac:dyDescent="0.2"/>
    <row r="430" ht="12.75" x14ac:dyDescent="0.2"/>
    <row r="431" ht="12.75" x14ac:dyDescent="0.2"/>
    <row r="432" ht="12.75" x14ac:dyDescent="0.2"/>
    <row r="433" ht="12.75" x14ac:dyDescent="0.2"/>
    <row r="434" ht="12.75" x14ac:dyDescent="0.2"/>
    <row r="435" ht="12.75" x14ac:dyDescent="0.2"/>
    <row r="436" ht="12.75" x14ac:dyDescent="0.2"/>
    <row r="437" ht="12.75" x14ac:dyDescent="0.2"/>
    <row r="438" ht="12.75" x14ac:dyDescent="0.2"/>
    <row r="439" ht="12.75" x14ac:dyDescent="0.2"/>
    <row r="440" ht="12.75" x14ac:dyDescent="0.2"/>
    <row r="441" ht="12.75" x14ac:dyDescent="0.2"/>
    <row r="442" ht="12.75" x14ac:dyDescent="0.2"/>
    <row r="443" ht="12.75" x14ac:dyDescent="0.2"/>
    <row r="444" ht="12.75" x14ac:dyDescent="0.2"/>
    <row r="445" ht="12.75" x14ac:dyDescent="0.2"/>
    <row r="446" ht="12.75" x14ac:dyDescent="0.2"/>
    <row r="447" ht="12.75" x14ac:dyDescent="0.2"/>
    <row r="448" ht="12.75" x14ac:dyDescent="0.2"/>
    <row r="449" ht="12.75" x14ac:dyDescent="0.2"/>
    <row r="450" ht="12.75" x14ac:dyDescent="0.2"/>
    <row r="451" ht="12.75" x14ac:dyDescent="0.2"/>
    <row r="452" ht="12.75" x14ac:dyDescent="0.2"/>
    <row r="453" ht="12.75" x14ac:dyDescent="0.2"/>
    <row r="454" ht="12.75" x14ac:dyDescent="0.2"/>
    <row r="455" ht="12.75" x14ac:dyDescent="0.2"/>
    <row r="456" ht="12.75" x14ac:dyDescent="0.2"/>
    <row r="457" ht="12.75" x14ac:dyDescent="0.2"/>
    <row r="458" ht="12.75" x14ac:dyDescent="0.2"/>
    <row r="459" ht="12.75" x14ac:dyDescent="0.2"/>
    <row r="460" ht="12.75" x14ac:dyDescent="0.2"/>
    <row r="461" ht="12.75" x14ac:dyDescent="0.2"/>
    <row r="462" ht="12.75" x14ac:dyDescent="0.2"/>
    <row r="463" ht="12.75" x14ac:dyDescent="0.2"/>
    <row r="464" ht="12.75" x14ac:dyDescent="0.2"/>
    <row r="465" ht="12.75" x14ac:dyDescent="0.2"/>
    <row r="466" ht="12.75" x14ac:dyDescent="0.2"/>
    <row r="467" ht="12.75" x14ac:dyDescent="0.2"/>
    <row r="468" ht="12.75" x14ac:dyDescent="0.2"/>
    <row r="469" ht="12.75" x14ac:dyDescent="0.2"/>
    <row r="470" ht="12.75" x14ac:dyDescent="0.2"/>
    <row r="471" ht="12.75" x14ac:dyDescent="0.2"/>
    <row r="472" ht="12.75" x14ac:dyDescent="0.2"/>
    <row r="473" ht="12.75" x14ac:dyDescent="0.2"/>
    <row r="474" ht="12.75" x14ac:dyDescent="0.2"/>
    <row r="475" ht="12.75" x14ac:dyDescent="0.2"/>
    <row r="476" ht="12.75" x14ac:dyDescent="0.2"/>
    <row r="477" ht="12.75" x14ac:dyDescent="0.2"/>
    <row r="478" ht="12.75" x14ac:dyDescent="0.2"/>
    <row r="479" ht="12.75" x14ac:dyDescent="0.2"/>
    <row r="480" ht="12.75" x14ac:dyDescent="0.2"/>
    <row r="481" ht="12.75" x14ac:dyDescent="0.2"/>
    <row r="482" ht="12.75" x14ac:dyDescent="0.2"/>
    <row r="483" ht="12.75" x14ac:dyDescent="0.2"/>
    <row r="484" ht="12.75" x14ac:dyDescent="0.2"/>
    <row r="485" ht="12.75" x14ac:dyDescent="0.2"/>
    <row r="486" ht="12.75" x14ac:dyDescent="0.2"/>
    <row r="487" ht="12.75" x14ac:dyDescent="0.2"/>
    <row r="488" ht="12.75" x14ac:dyDescent="0.2"/>
    <row r="489" ht="12.75" x14ac:dyDescent="0.2"/>
    <row r="490" ht="12.75" x14ac:dyDescent="0.2"/>
    <row r="491" ht="12.75" x14ac:dyDescent="0.2"/>
    <row r="492" ht="12.75" x14ac:dyDescent="0.2"/>
    <row r="493" ht="12.75" x14ac:dyDescent="0.2"/>
    <row r="494" ht="12.75" x14ac:dyDescent="0.2"/>
    <row r="495" ht="12.75" x14ac:dyDescent="0.2"/>
    <row r="496" ht="12.75" x14ac:dyDescent="0.2"/>
    <row r="497" ht="12.75" x14ac:dyDescent="0.2"/>
    <row r="498" ht="12.75" x14ac:dyDescent="0.2"/>
    <row r="499" ht="12.75" x14ac:dyDescent="0.2"/>
    <row r="500" ht="12.75" x14ac:dyDescent="0.2"/>
    <row r="501" ht="12.75" x14ac:dyDescent="0.2"/>
    <row r="502" ht="12.75" x14ac:dyDescent="0.2"/>
    <row r="503" ht="12.75" x14ac:dyDescent="0.2"/>
    <row r="504" ht="12.75" x14ac:dyDescent="0.2"/>
    <row r="505" ht="12.75" x14ac:dyDescent="0.2"/>
    <row r="506" ht="12.75" x14ac:dyDescent="0.2"/>
    <row r="507" ht="12.75" x14ac:dyDescent="0.2"/>
    <row r="508" ht="12.75" x14ac:dyDescent="0.2"/>
    <row r="509" ht="12.75" x14ac:dyDescent="0.2"/>
    <row r="510" ht="12.75" x14ac:dyDescent="0.2"/>
    <row r="511" ht="12.75" x14ac:dyDescent="0.2"/>
    <row r="512" ht="12.75" x14ac:dyDescent="0.2"/>
    <row r="513" ht="12.75" x14ac:dyDescent="0.2"/>
    <row r="514" ht="12.75" x14ac:dyDescent="0.2"/>
    <row r="515" ht="12.75" x14ac:dyDescent="0.2"/>
    <row r="516" ht="12.75" x14ac:dyDescent="0.2"/>
    <row r="517" ht="12.75" x14ac:dyDescent="0.2"/>
    <row r="518" ht="12.75" x14ac:dyDescent="0.2"/>
    <row r="519" ht="12.75" x14ac:dyDescent="0.2"/>
    <row r="520" ht="12.75" x14ac:dyDescent="0.2"/>
    <row r="521" ht="12.75" x14ac:dyDescent="0.2"/>
    <row r="522" ht="12.75" x14ac:dyDescent="0.2"/>
    <row r="523" ht="12.75" x14ac:dyDescent="0.2"/>
    <row r="524" ht="12.75" x14ac:dyDescent="0.2"/>
    <row r="525" ht="12.75" x14ac:dyDescent="0.2"/>
    <row r="526" ht="12.75" x14ac:dyDescent="0.2"/>
    <row r="527" ht="12.75" x14ac:dyDescent="0.2"/>
    <row r="528" ht="12.75" x14ac:dyDescent="0.2"/>
    <row r="529" ht="12.75" x14ac:dyDescent="0.2"/>
    <row r="530" ht="12.75" x14ac:dyDescent="0.2"/>
    <row r="531" ht="12.75" x14ac:dyDescent="0.2"/>
    <row r="532" ht="12.75" x14ac:dyDescent="0.2"/>
    <row r="533" ht="12.75" x14ac:dyDescent="0.2"/>
    <row r="534" ht="12.75" x14ac:dyDescent="0.2"/>
    <row r="535" ht="12.75" x14ac:dyDescent="0.2"/>
    <row r="536" ht="12.75" x14ac:dyDescent="0.2"/>
    <row r="537" ht="12.75" x14ac:dyDescent="0.2"/>
    <row r="538" ht="12.75" x14ac:dyDescent="0.2"/>
    <row r="539" ht="12.75" x14ac:dyDescent="0.2"/>
    <row r="540" ht="12.75" x14ac:dyDescent="0.2"/>
    <row r="541" ht="12.75" x14ac:dyDescent="0.2"/>
    <row r="542" ht="12.75" x14ac:dyDescent="0.2"/>
    <row r="543" ht="12.75" x14ac:dyDescent="0.2"/>
    <row r="544" ht="12.75" x14ac:dyDescent="0.2"/>
    <row r="545" ht="12.75" x14ac:dyDescent="0.2"/>
    <row r="546" ht="12.75" x14ac:dyDescent="0.2"/>
    <row r="547" ht="12.75" x14ac:dyDescent="0.2"/>
    <row r="548" ht="12.75" x14ac:dyDescent="0.2"/>
    <row r="549" ht="12.75" x14ac:dyDescent="0.2"/>
    <row r="550" ht="12.75" x14ac:dyDescent="0.2"/>
    <row r="551" ht="12.75" x14ac:dyDescent="0.2"/>
    <row r="552" ht="12.75" x14ac:dyDescent="0.2"/>
    <row r="553" ht="12.75" x14ac:dyDescent="0.2"/>
    <row r="554" ht="12.75" x14ac:dyDescent="0.2"/>
    <row r="555" ht="12.75" x14ac:dyDescent="0.2"/>
    <row r="556" ht="12.75" x14ac:dyDescent="0.2"/>
    <row r="557" ht="12.75" x14ac:dyDescent="0.2"/>
    <row r="558" ht="12.75" x14ac:dyDescent="0.2"/>
    <row r="559" ht="12.75" x14ac:dyDescent="0.2"/>
    <row r="560" ht="12.75" x14ac:dyDescent="0.2"/>
    <row r="561" ht="12.75" x14ac:dyDescent="0.2"/>
    <row r="562" ht="12.75" x14ac:dyDescent="0.2"/>
    <row r="563" ht="12.75" x14ac:dyDescent="0.2"/>
    <row r="564" ht="12.75" x14ac:dyDescent="0.2"/>
    <row r="565" ht="12.75" x14ac:dyDescent="0.2"/>
    <row r="566" ht="12.75" x14ac:dyDescent="0.2"/>
    <row r="567" ht="12.75" x14ac:dyDescent="0.2"/>
    <row r="568" ht="12.75" x14ac:dyDescent="0.2"/>
    <row r="569" ht="12.75" x14ac:dyDescent="0.2"/>
    <row r="570" ht="12.75" x14ac:dyDescent="0.2"/>
    <row r="571" ht="12.75" x14ac:dyDescent="0.2"/>
    <row r="572" ht="12.75" x14ac:dyDescent="0.2"/>
    <row r="573" ht="12.75" x14ac:dyDescent="0.2"/>
    <row r="574" ht="12.75" x14ac:dyDescent="0.2"/>
    <row r="575" ht="12.75" x14ac:dyDescent="0.2"/>
    <row r="576" ht="12.75" x14ac:dyDescent="0.2"/>
    <row r="577" ht="12.75" x14ac:dyDescent="0.2"/>
    <row r="578" ht="12.75" x14ac:dyDescent="0.2"/>
    <row r="579" ht="12.75" x14ac:dyDescent="0.2"/>
    <row r="580" ht="12.75" x14ac:dyDescent="0.2"/>
    <row r="581" ht="12.75" x14ac:dyDescent="0.2"/>
    <row r="582" ht="12.75" x14ac:dyDescent="0.2"/>
    <row r="583" ht="12.75" x14ac:dyDescent="0.2"/>
    <row r="584" ht="12.75" x14ac:dyDescent="0.2"/>
    <row r="585" ht="12.75" x14ac:dyDescent="0.2"/>
    <row r="586" ht="12.75" x14ac:dyDescent="0.2"/>
    <row r="587" ht="12.75" x14ac:dyDescent="0.2"/>
    <row r="588" ht="12.75" x14ac:dyDescent="0.2"/>
    <row r="589" ht="12.75" x14ac:dyDescent="0.2"/>
    <row r="590" ht="12.75" x14ac:dyDescent="0.2"/>
    <row r="591" ht="12.75" x14ac:dyDescent="0.2"/>
    <row r="592" ht="12.75" x14ac:dyDescent="0.2"/>
    <row r="593" ht="12.75" x14ac:dyDescent="0.2"/>
    <row r="594" ht="12.75" x14ac:dyDescent="0.2"/>
    <row r="595" ht="12.75" x14ac:dyDescent="0.2"/>
    <row r="596" ht="12.75" x14ac:dyDescent="0.2"/>
    <row r="597" ht="12.75" x14ac:dyDescent="0.2"/>
    <row r="598" ht="12.75" x14ac:dyDescent="0.2"/>
    <row r="599" ht="12.75" x14ac:dyDescent="0.2"/>
    <row r="600" ht="12.75" x14ac:dyDescent="0.2"/>
    <row r="601" ht="12.75" x14ac:dyDescent="0.2"/>
    <row r="602" ht="12.75" x14ac:dyDescent="0.2"/>
    <row r="603" ht="12.75" x14ac:dyDescent="0.2"/>
    <row r="604" ht="12.75" x14ac:dyDescent="0.2"/>
    <row r="605" ht="12.75" x14ac:dyDescent="0.2"/>
    <row r="606" ht="12.75" x14ac:dyDescent="0.2"/>
    <row r="607" ht="12.75" x14ac:dyDescent="0.2"/>
    <row r="608" ht="12.75" x14ac:dyDescent="0.2"/>
    <row r="609" ht="12.75" x14ac:dyDescent="0.2"/>
    <row r="610" ht="12.75" x14ac:dyDescent="0.2"/>
    <row r="611" ht="12.75" x14ac:dyDescent="0.2"/>
    <row r="612" ht="12.75" x14ac:dyDescent="0.2"/>
    <row r="613" ht="12.75" x14ac:dyDescent="0.2"/>
    <row r="614" ht="12.75" x14ac:dyDescent="0.2"/>
    <row r="615" ht="12.75" x14ac:dyDescent="0.2"/>
    <row r="616" ht="12.75" x14ac:dyDescent="0.2"/>
    <row r="617" ht="12.75" x14ac:dyDescent="0.2"/>
    <row r="618" ht="12.75" x14ac:dyDescent="0.2"/>
    <row r="619" ht="12.75" x14ac:dyDescent="0.2"/>
    <row r="620" ht="12.75" x14ac:dyDescent="0.2"/>
    <row r="621" ht="12.75" x14ac:dyDescent="0.2"/>
    <row r="622" ht="12.75" x14ac:dyDescent="0.2"/>
    <row r="623" ht="12.75" x14ac:dyDescent="0.2"/>
    <row r="624" ht="12.75" x14ac:dyDescent="0.2"/>
    <row r="625" ht="12.75" x14ac:dyDescent="0.2"/>
    <row r="626" ht="12.75" x14ac:dyDescent="0.2"/>
    <row r="627" ht="12.75" x14ac:dyDescent="0.2"/>
    <row r="628" ht="12.75" x14ac:dyDescent="0.2"/>
    <row r="629" ht="12.75" x14ac:dyDescent="0.2"/>
    <row r="630" ht="12.75" x14ac:dyDescent="0.2"/>
    <row r="631" ht="12.75" x14ac:dyDescent="0.2"/>
    <row r="632" ht="12.75" x14ac:dyDescent="0.2"/>
    <row r="633" ht="12.75" x14ac:dyDescent="0.2"/>
    <row r="634" ht="12.75" x14ac:dyDescent="0.2"/>
    <row r="635" ht="12.75" x14ac:dyDescent="0.2"/>
    <row r="636" ht="12.75" x14ac:dyDescent="0.2"/>
    <row r="637" ht="12.75" x14ac:dyDescent="0.2"/>
    <row r="638" ht="12.75" x14ac:dyDescent="0.2"/>
    <row r="639" ht="12.75" x14ac:dyDescent="0.2"/>
    <row r="640" ht="12.75" x14ac:dyDescent="0.2"/>
    <row r="641" ht="12.75" x14ac:dyDescent="0.2"/>
    <row r="642" ht="12.75" x14ac:dyDescent="0.2"/>
    <row r="643" ht="12.75" x14ac:dyDescent="0.2"/>
    <row r="644" ht="12.75" x14ac:dyDescent="0.2"/>
    <row r="645" ht="12.75" x14ac:dyDescent="0.2"/>
    <row r="646" ht="12.75" x14ac:dyDescent="0.2"/>
    <row r="647" ht="12.75" x14ac:dyDescent="0.2"/>
    <row r="648" ht="12.75" x14ac:dyDescent="0.2"/>
    <row r="649" ht="12.75" x14ac:dyDescent="0.2"/>
    <row r="650" ht="12.75" x14ac:dyDescent="0.2"/>
    <row r="651" ht="12.75" x14ac:dyDescent="0.2"/>
    <row r="652" ht="12.75" x14ac:dyDescent="0.2"/>
    <row r="653" ht="12.75" x14ac:dyDescent="0.2"/>
    <row r="654" ht="12.75" x14ac:dyDescent="0.2"/>
    <row r="655" ht="12.75" x14ac:dyDescent="0.2"/>
    <row r="656" ht="12.75" x14ac:dyDescent="0.2"/>
    <row r="657" ht="12.75" x14ac:dyDescent="0.2"/>
    <row r="658" ht="12.75" x14ac:dyDescent="0.2"/>
    <row r="659" ht="12.75" x14ac:dyDescent="0.2"/>
    <row r="660" ht="12.75" x14ac:dyDescent="0.2"/>
    <row r="661" ht="12.75" x14ac:dyDescent="0.2"/>
    <row r="662" ht="12.75" x14ac:dyDescent="0.2"/>
    <row r="663" ht="12.75" x14ac:dyDescent="0.2"/>
    <row r="664" ht="12.75" x14ac:dyDescent="0.2"/>
    <row r="665" ht="12.75" x14ac:dyDescent="0.2"/>
    <row r="666" ht="12.75" x14ac:dyDescent="0.2"/>
    <row r="667" ht="12.75" x14ac:dyDescent="0.2"/>
    <row r="668" ht="12.75" x14ac:dyDescent="0.2"/>
    <row r="669" ht="12.75" x14ac:dyDescent="0.2"/>
    <row r="670" ht="12.75" x14ac:dyDescent="0.2"/>
    <row r="671" ht="12.75" x14ac:dyDescent="0.2"/>
    <row r="672" ht="12.75" x14ac:dyDescent="0.2"/>
    <row r="673" ht="12.75" x14ac:dyDescent="0.2"/>
    <row r="674" ht="12.75" x14ac:dyDescent="0.2"/>
    <row r="675" ht="12.75" x14ac:dyDescent="0.2"/>
    <row r="676" ht="12.75" x14ac:dyDescent="0.2"/>
    <row r="677" ht="12.75" x14ac:dyDescent="0.2"/>
    <row r="678" ht="12.75" x14ac:dyDescent="0.2"/>
    <row r="679" ht="12.75" x14ac:dyDescent="0.2"/>
    <row r="680" ht="12.75" x14ac:dyDescent="0.2"/>
    <row r="681" ht="12.75" x14ac:dyDescent="0.2"/>
    <row r="682" ht="12.75" x14ac:dyDescent="0.2"/>
    <row r="683" ht="12.75" x14ac:dyDescent="0.2"/>
    <row r="684" ht="12.75" x14ac:dyDescent="0.2"/>
    <row r="685" ht="12.75" x14ac:dyDescent="0.2"/>
    <row r="686" ht="12.75" x14ac:dyDescent="0.2"/>
    <row r="687" ht="12.75" x14ac:dyDescent="0.2"/>
    <row r="688" ht="12.75" x14ac:dyDescent="0.2"/>
    <row r="689" ht="12.75" x14ac:dyDescent="0.2"/>
    <row r="690" ht="12.75" x14ac:dyDescent="0.2"/>
    <row r="691" ht="12.75" x14ac:dyDescent="0.2"/>
    <row r="692" ht="12.75" x14ac:dyDescent="0.2"/>
    <row r="693" ht="12.75" x14ac:dyDescent="0.2"/>
    <row r="694" ht="12.75" x14ac:dyDescent="0.2"/>
    <row r="695" ht="12.75" x14ac:dyDescent="0.2"/>
    <row r="696" ht="12.75" x14ac:dyDescent="0.2"/>
    <row r="697" ht="12.75" x14ac:dyDescent="0.2"/>
    <row r="698" ht="12.75" x14ac:dyDescent="0.2"/>
    <row r="699" ht="12.75" x14ac:dyDescent="0.2"/>
    <row r="700" ht="12.75" x14ac:dyDescent="0.2"/>
    <row r="701" ht="12.75" x14ac:dyDescent="0.2"/>
    <row r="702" ht="12.75" x14ac:dyDescent="0.2"/>
    <row r="703" ht="12.75" x14ac:dyDescent="0.2"/>
    <row r="704" ht="12.75" x14ac:dyDescent="0.2"/>
    <row r="705" ht="12.75" x14ac:dyDescent="0.2"/>
    <row r="706" ht="12.75" x14ac:dyDescent="0.2"/>
    <row r="707" ht="12.75" x14ac:dyDescent="0.2"/>
    <row r="708" ht="12.75" x14ac:dyDescent="0.2"/>
    <row r="709" ht="12.75" x14ac:dyDescent="0.2"/>
    <row r="710" ht="12.75" x14ac:dyDescent="0.2"/>
    <row r="711" ht="12.75" x14ac:dyDescent="0.2"/>
    <row r="712" ht="12.75" x14ac:dyDescent="0.2"/>
    <row r="713" ht="12.75" x14ac:dyDescent="0.2"/>
    <row r="714" ht="12.75" x14ac:dyDescent="0.2"/>
    <row r="715" ht="12.75" x14ac:dyDescent="0.2"/>
    <row r="716" ht="12.75" x14ac:dyDescent="0.2"/>
    <row r="717" ht="12.75" x14ac:dyDescent="0.2"/>
    <row r="718" ht="12.75" x14ac:dyDescent="0.2"/>
    <row r="719" ht="12.75" x14ac:dyDescent="0.2"/>
    <row r="720" ht="12.75" x14ac:dyDescent="0.2"/>
    <row r="721" ht="12.75" x14ac:dyDescent="0.2"/>
    <row r="722" ht="12.75" x14ac:dyDescent="0.2"/>
    <row r="723" ht="12.75" x14ac:dyDescent="0.2"/>
    <row r="724" ht="12.75" x14ac:dyDescent="0.2"/>
    <row r="725" ht="12.75" x14ac:dyDescent="0.2"/>
    <row r="726" ht="12.75" x14ac:dyDescent="0.2"/>
    <row r="727" ht="12.75" x14ac:dyDescent="0.2"/>
    <row r="728" ht="12.75" x14ac:dyDescent="0.2"/>
    <row r="729" ht="12.75" x14ac:dyDescent="0.2"/>
    <row r="730" ht="12.75" x14ac:dyDescent="0.2"/>
    <row r="731" ht="12.75" x14ac:dyDescent="0.2"/>
    <row r="732" ht="12.75" x14ac:dyDescent="0.2"/>
    <row r="733" ht="12.75" x14ac:dyDescent="0.2"/>
    <row r="734" ht="12.75" x14ac:dyDescent="0.2"/>
    <row r="735" ht="12.75" x14ac:dyDescent="0.2"/>
    <row r="736" ht="12.75" x14ac:dyDescent="0.2"/>
    <row r="737" ht="12.75" x14ac:dyDescent="0.2"/>
    <row r="738" ht="12.75" x14ac:dyDescent="0.2"/>
    <row r="739" ht="12.75" x14ac:dyDescent="0.2"/>
    <row r="740" ht="12.75" x14ac:dyDescent="0.2"/>
    <row r="741" ht="12.75" x14ac:dyDescent="0.2"/>
    <row r="742" ht="12.75" x14ac:dyDescent="0.2"/>
    <row r="743" ht="12.75" x14ac:dyDescent="0.2"/>
    <row r="744" ht="12.75" x14ac:dyDescent="0.2"/>
    <row r="745" ht="12.75" x14ac:dyDescent="0.2"/>
    <row r="746" ht="12.75" x14ac:dyDescent="0.2"/>
    <row r="747" ht="12.75" x14ac:dyDescent="0.2"/>
    <row r="748" ht="12.75" x14ac:dyDescent="0.2"/>
    <row r="749" ht="12.75" x14ac:dyDescent="0.2"/>
    <row r="750" ht="12.75" x14ac:dyDescent="0.2"/>
    <row r="751" ht="12.75" x14ac:dyDescent="0.2"/>
    <row r="752" ht="12.75" x14ac:dyDescent="0.2"/>
    <row r="753" ht="12.75" x14ac:dyDescent="0.2"/>
    <row r="754" ht="12.75" x14ac:dyDescent="0.2"/>
    <row r="755" ht="12.75" x14ac:dyDescent="0.2"/>
    <row r="756" ht="12.75" x14ac:dyDescent="0.2"/>
    <row r="757" ht="12.75" x14ac:dyDescent="0.2"/>
    <row r="758" ht="12.75" x14ac:dyDescent="0.2"/>
    <row r="759" ht="12.75" x14ac:dyDescent="0.2"/>
    <row r="760" ht="12.75" x14ac:dyDescent="0.2"/>
    <row r="761" ht="12.75" x14ac:dyDescent="0.2"/>
    <row r="762" ht="12.75" x14ac:dyDescent="0.2"/>
    <row r="763" ht="12.75" x14ac:dyDescent="0.2"/>
    <row r="764" ht="12.75" x14ac:dyDescent="0.2"/>
    <row r="765" ht="12.75" x14ac:dyDescent="0.2"/>
    <row r="766" ht="12.75" x14ac:dyDescent="0.2"/>
    <row r="767" ht="12.75" x14ac:dyDescent="0.2"/>
    <row r="768" ht="12.75" x14ac:dyDescent="0.2"/>
    <row r="769" ht="12.75" x14ac:dyDescent="0.2"/>
    <row r="770" ht="12.75" x14ac:dyDescent="0.2"/>
    <row r="771" ht="12.75" x14ac:dyDescent="0.2"/>
    <row r="772" ht="12.75" x14ac:dyDescent="0.2"/>
    <row r="773" ht="12.75" x14ac:dyDescent="0.2"/>
    <row r="774" ht="12.75" x14ac:dyDescent="0.2"/>
    <row r="775" ht="12.75" x14ac:dyDescent="0.2"/>
    <row r="776" ht="12.75" x14ac:dyDescent="0.2"/>
    <row r="777" ht="12.75" x14ac:dyDescent="0.2"/>
    <row r="778" ht="12.75" x14ac:dyDescent="0.2"/>
    <row r="779" ht="12.75" x14ac:dyDescent="0.2"/>
    <row r="780" ht="12.75" x14ac:dyDescent="0.2"/>
    <row r="781" ht="12.75" x14ac:dyDescent="0.2"/>
    <row r="782" ht="12.75" x14ac:dyDescent="0.2"/>
    <row r="783" ht="12.75" x14ac:dyDescent="0.2"/>
    <row r="784" ht="12.75" x14ac:dyDescent="0.2"/>
    <row r="785" ht="12.75" x14ac:dyDescent="0.2"/>
    <row r="786" ht="12.75" x14ac:dyDescent="0.2"/>
    <row r="787" ht="12.75" x14ac:dyDescent="0.2"/>
    <row r="788" ht="12.75" x14ac:dyDescent="0.2"/>
    <row r="789" ht="12.75" x14ac:dyDescent="0.2"/>
    <row r="790" ht="12.75" x14ac:dyDescent="0.2"/>
    <row r="791" ht="12.75" x14ac:dyDescent="0.2"/>
    <row r="792" ht="12.75" x14ac:dyDescent="0.2"/>
    <row r="793" ht="12.75" x14ac:dyDescent="0.2"/>
    <row r="794" ht="12.75" x14ac:dyDescent="0.2"/>
    <row r="795" ht="12.75" x14ac:dyDescent="0.2"/>
    <row r="796" ht="12.75" x14ac:dyDescent="0.2"/>
    <row r="797" ht="12.75" x14ac:dyDescent="0.2"/>
    <row r="798" ht="12.75" x14ac:dyDescent="0.2"/>
    <row r="799" ht="12.75" x14ac:dyDescent="0.2"/>
    <row r="800" ht="12.75" x14ac:dyDescent="0.2"/>
    <row r="801" ht="12.75" x14ac:dyDescent="0.2"/>
    <row r="802" ht="12.75" x14ac:dyDescent="0.2"/>
    <row r="803" ht="12.75" x14ac:dyDescent="0.2"/>
    <row r="804" ht="12.75" x14ac:dyDescent="0.2"/>
    <row r="805" ht="12.75" x14ac:dyDescent="0.2"/>
    <row r="806" ht="12.75" x14ac:dyDescent="0.2"/>
    <row r="807" ht="12.75" x14ac:dyDescent="0.2"/>
    <row r="808" ht="12.75" x14ac:dyDescent="0.2"/>
    <row r="809" ht="12.75" x14ac:dyDescent="0.2"/>
    <row r="810" ht="12.75" x14ac:dyDescent="0.2"/>
    <row r="811" ht="12.75" x14ac:dyDescent="0.2"/>
    <row r="812" ht="12.75" x14ac:dyDescent="0.2"/>
    <row r="813" ht="12.75" x14ac:dyDescent="0.2"/>
    <row r="814" ht="12.75" x14ac:dyDescent="0.2"/>
    <row r="815" ht="12.75" x14ac:dyDescent="0.2"/>
    <row r="816" ht="12.75" x14ac:dyDescent="0.2"/>
    <row r="817" ht="12.75" x14ac:dyDescent="0.2"/>
    <row r="818" ht="12.75" x14ac:dyDescent="0.2"/>
    <row r="819" ht="12.75" x14ac:dyDescent="0.2"/>
    <row r="820" ht="12.75" x14ac:dyDescent="0.2"/>
    <row r="821" ht="12.75" x14ac:dyDescent="0.2"/>
    <row r="822" ht="12.75" x14ac:dyDescent="0.2"/>
    <row r="823" ht="12.75" x14ac:dyDescent="0.2"/>
    <row r="824" ht="12.75" x14ac:dyDescent="0.2"/>
    <row r="825" ht="12.75" x14ac:dyDescent="0.2"/>
    <row r="826" ht="12.75" x14ac:dyDescent="0.2"/>
    <row r="827" ht="12.75" x14ac:dyDescent="0.2"/>
    <row r="828" ht="12.75" x14ac:dyDescent="0.2"/>
    <row r="829" ht="12.75" x14ac:dyDescent="0.2"/>
    <row r="830" ht="12.75" x14ac:dyDescent="0.2"/>
    <row r="831" ht="12.75" x14ac:dyDescent="0.2"/>
    <row r="832" ht="12.75" x14ac:dyDescent="0.2"/>
    <row r="833" ht="12.75" x14ac:dyDescent="0.2"/>
    <row r="834" ht="12.75" x14ac:dyDescent="0.2"/>
    <row r="835" ht="12.75" x14ac:dyDescent="0.2"/>
    <row r="836" ht="12.75" x14ac:dyDescent="0.2"/>
    <row r="837" ht="12.75" x14ac:dyDescent="0.2"/>
    <row r="838" ht="12.75" x14ac:dyDescent="0.2"/>
    <row r="839" ht="12.75" x14ac:dyDescent="0.2"/>
    <row r="840" ht="12.75" x14ac:dyDescent="0.2"/>
    <row r="841" ht="12.75" x14ac:dyDescent="0.2"/>
    <row r="842" ht="12.75" x14ac:dyDescent="0.2"/>
    <row r="843" ht="12.75" x14ac:dyDescent="0.2"/>
    <row r="844" ht="12.75" x14ac:dyDescent="0.2"/>
    <row r="845" ht="12.75" x14ac:dyDescent="0.2"/>
    <row r="846" ht="12.75" x14ac:dyDescent="0.2"/>
    <row r="847" ht="12.75" x14ac:dyDescent="0.2"/>
    <row r="848" ht="12.75" x14ac:dyDescent="0.2"/>
    <row r="849" ht="12.75" x14ac:dyDescent="0.2"/>
    <row r="850" ht="12.75" x14ac:dyDescent="0.2"/>
    <row r="851" ht="12.75" x14ac:dyDescent="0.2"/>
    <row r="852" ht="12.75" x14ac:dyDescent="0.2"/>
    <row r="853" ht="12.75" x14ac:dyDescent="0.2"/>
    <row r="854" ht="12.75" x14ac:dyDescent="0.2"/>
    <row r="855" ht="12.75" x14ac:dyDescent="0.2"/>
    <row r="856" ht="12.75" x14ac:dyDescent="0.2"/>
    <row r="857" ht="12.75" x14ac:dyDescent="0.2"/>
    <row r="858" ht="12.75" x14ac:dyDescent="0.2"/>
    <row r="859" ht="12.75" x14ac:dyDescent="0.2"/>
    <row r="860" ht="12.75" x14ac:dyDescent="0.2"/>
    <row r="861" ht="12.75" x14ac:dyDescent="0.2"/>
    <row r="862" ht="12.75" x14ac:dyDescent="0.2"/>
    <row r="863" ht="12.75" x14ac:dyDescent="0.2"/>
    <row r="864" ht="12.75" x14ac:dyDescent="0.2"/>
    <row r="865" ht="12.75" x14ac:dyDescent="0.2"/>
    <row r="866" ht="12.75" x14ac:dyDescent="0.2"/>
    <row r="867" ht="12.75" x14ac:dyDescent="0.2"/>
    <row r="868" ht="12.75" x14ac:dyDescent="0.2"/>
    <row r="869" ht="12.75" x14ac:dyDescent="0.2"/>
    <row r="870" ht="12.75" x14ac:dyDescent="0.2"/>
    <row r="871" ht="12.75" x14ac:dyDescent="0.2"/>
    <row r="872" ht="12.75" x14ac:dyDescent="0.2"/>
    <row r="873" ht="12.75" x14ac:dyDescent="0.2"/>
    <row r="874" ht="12.75" x14ac:dyDescent="0.2"/>
    <row r="875" ht="12.75" x14ac:dyDescent="0.2"/>
    <row r="876" ht="12.75" x14ac:dyDescent="0.2"/>
    <row r="877" ht="12.75" x14ac:dyDescent="0.2"/>
    <row r="878" ht="12.75" x14ac:dyDescent="0.2"/>
    <row r="879" ht="12.75" x14ac:dyDescent="0.2"/>
    <row r="880" ht="12.75" x14ac:dyDescent="0.2"/>
    <row r="881" ht="12.75" x14ac:dyDescent="0.2"/>
    <row r="882" ht="12.75" x14ac:dyDescent="0.2"/>
    <row r="883" ht="12.75" x14ac:dyDescent="0.2"/>
    <row r="884" ht="12.75" x14ac:dyDescent="0.2"/>
    <row r="885" ht="12.75" x14ac:dyDescent="0.2"/>
    <row r="886" ht="12.75" x14ac:dyDescent="0.2"/>
    <row r="887" ht="12.75" x14ac:dyDescent="0.2"/>
    <row r="888" ht="12.75" x14ac:dyDescent="0.2"/>
    <row r="889" ht="12.75" x14ac:dyDescent="0.2"/>
    <row r="890" ht="12.75" x14ac:dyDescent="0.2"/>
    <row r="891" ht="12.75" x14ac:dyDescent="0.2"/>
    <row r="892" ht="12.75" x14ac:dyDescent="0.2"/>
    <row r="893" ht="12.75" x14ac:dyDescent="0.2"/>
    <row r="894" ht="12.75" x14ac:dyDescent="0.2"/>
    <row r="895" ht="12.75" x14ac:dyDescent="0.2"/>
    <row r="896" ht="12.75" x14ac:dyDescent="0.2"/>
    <row r="897" ht="12.75" x14ac:dyDescent="0.2"/>
    <row r="898" ht="12.75" x14ac:dyDescent="0.2"/>
    <row r="899" ht="12.75" x14ac:dyDescent="0.2"/>
    <row r="900" ht="12.75" x14ac:dyDescent="0.2"/>
    <row r="901" ht="12.75" x14ac:dyDescent="0.2"/>
    <row r="902" ht="12.75" x14ac:dyDescent="0.2"/>
    <row r="903" ht="12.75" x14ac:dyDescent="0.2"/>
    <row r="904" ht="12.75" x14ac:dyDescent="0.2"/>
    <row r="905" ht="12.75" x14ac:dyDescent="0.2"/>
    <row r="906" ht="12.75" x14ac:dyDescent="0.2"/>
    <row r="907" ht="12.75" x14ac:dyDescent="0.2"/>
    <row r="908" ht="12.75" x14ac:dyDescent="0.2"/>
    <row r="909" ht="12.75" x14ac:dyDescent="0.2"/>
    <row r="910" ht="12.75" x14ac:dyDescent="0.2"/>
    <row r="911" ht="12.75" x14ac:dyDescent="0.2"/>
    <row r="912" ht="12.75" x14ac:dyDescent="0.2"/>
    <row r="913" ht="12.75" x14ac:dyDescent="0.2"/>
    <row r="914" ht="12.75" x14ac:dyDescent="0.2"/>
    <row r="915" ht="12.75" x14ac:dyDescent="0.2"/>
    <row r="916" ht="12.75" x14ac:dyDescent="0.2"/>
    <row r="917" ht="12.75" x14ac:dyDescent="0.2"/>
    <row r="918" ht="12.75" x14ac:dyDescent="0.2"/>
    <row r="919" ht="12.75" x14ac:dyDescent="0.2"/>
    <row r="920" ht="12.75" x14ac:dyDescent="0.2"/>
    <row r="921" ht="12.75" x14ac:dyDescent="0.2"/>
    <row r="922" ht="12.75" x14ac:dyDescent="0.2"/>
    <row r="923" ht="12.75" x14ac:dyDescent="0.2"/>
    <row r="924" ht="12.75" x14ac:dyDescent="0.2"/>
    <row r="925" ht="12.75" x14ac:dyDescent="0.2"/>
    <row r="926" ht="12.75" x14ac:dyDescent="0.2"/>
    <row r="927" ht="12.75" x14ac:dyDescent="0.2"/>
    <row r="928" ht="12.75" x14ac:dyDescent="0.2"/>
    <row r="929" ht="12.75" x14ac:dyDescent="0.2"/>
    <row r="930" ht="12.75" x14ac:dyDescent="0.2"/>
    <row r="931" ht="12.75" x14ac:dyDescent="0.2"/>
    <row r="932" ht="12.75" x14ac:dyDescent="0.2"/>
    <row r="933" ht="12.75" x14ac:dyDescent="0.2"/>
    <row r="934" ht="12.75" x14ac:dyDescent="0.2"/>
    <row r="935" ht="12.75" x14ac:dyDescent="0.2"/>
    <row r="936" ht="12.75" x14ac:dyDescent="0.2"/>
    <row r="937" ht="12.75" x14ac:dyDescent="0.2"/>
    <row r="938" ht="12.75" x14ac:dyDescent="0.2"/>
    <row r="939" ht="12.75" x14ac:dyDescent="0.2"/>
    <row r="940" ht="12.75" x14ac:dyDescent="0.2"/>
    <row r="941" ht="12.75" x14ac:dyDescent="0.2"/>
    <row r="942" ht="12.75" x14ac:dyDescent="0.2"/>
    <row r="943" ht="12.75" x14ac:dyDescent="0.2"/>
    <row r="944" ht="12.75" x14ac:dyDescent="0.2"/>
    <row r="945" ht="12.75" x14ac:dyDescent="0.2"/>
    <row r="946" ht="12.75" x14ac:dyDescent="0.2"/>
    <row r="947" ht="12.75" x14ac:dyDescent="0.2"/>
    <row r="948" ht="12.75" x14ac:dyDescent="0.2"/>
    <row r="949" ht="12.75" x14ac:dyDescent="0.2"/>
    <row r="950" ht="12.75" x14ac:dyDescent="0.2"/>
    <row r="951" ht="12.75" x14ac:dyDescent="0.2"/>
    <row r="952" ht="12.75" x14ac:dyDescent="0.2"/>
    <row r="953" ht="12.75" x14ac:dyDescent="0.2"/>
    <row r="954" ht="12.75" x14ac:dyDescent="0.2"/>
    <row r="955" ht="12.75" x14ac:dyDescent="0.2"/>
    <row r="956" ht="12.75" x14ac:dyDescent="0.2"/>
    <row r="957" ht="12.75" x14ac:dyDescent="0.2"/>
    <row r="958" ht="12.75" x14ac:dyDescent="0.2"/>
    <row r="959" ht="12.75" x14ac:dyDescent="0.2"/>
    <row r="960" ht="12.75" x14ac:dyDescent="0.2"/>
    <row r="961" ht="12.75" x14ac:dyDescent="0.2"/>
    <row r="962" ht="12.75" x14ac:dyDescent="0.2"/>
    <row r="963" ht="12.75" x14ac:dyDescent="0.2"/>
    <row r="964" ht="12.75" x14ac:dyDescent="0.2"/>
    <row r="965" ht="12.75" x14ac:dyDescent="0.2"/>
    <row r="966" ht="12.75" x14ac:dyDescent="0.2"/>
    <row r="967" ht="12.75" x14ac:dyDescent="0.2"/>
    <row r="968" ht="12.75" x14ac:dyDescent="0.2"/>
    <row r="969" ht="12.75" x14ac:dyDescent="0.2"/>
    <row r="970" ht="12.75" x14ac:dyDescent="0.2"/>
    <row r="971" ht="12.75" x14ac:dyDescent="0.2"/>
    <row r="972" ht="12.75" x14ac:dyDescent="0.2"/>
    <row r="973" ht="12.75" x14ac:dyDescent="0.2"/>
    <row r="974" ht="12.75" x14ac:dyDescent="0.2"/>
    <row r="975" ht="12.75" x14ac:dyDescent="0.2"/>
    <row r="976" ht="12.75" x14ac:dyDescent="0.2"/>
    <row r="977" ht="12.75" x14ac:dyDescent="0.2"/>
    <row r="978" ht="12.75" x14ac:dyDescent="0.2"/>
    <row r="979" ht="12.75" x14ac:dyDescent="0.2"/>
    <row r="980" ht="12.75" x14ac:dyDescent="0.2"/>
    <row r="981" ht="12.75" x14ac:dyDescent="0.2"/>
    <row r="982" ht="12.75" x14ac:dyDescent="0.2"/>
    <row r="983" ht="12.75" x14ac:dyDescent="0.2"/>
    <row r="984" ht="12.75" x14ac:dyDescent="0.2"/>
    <row r="985" ht="12.75" x14ac:dyDescent="0.2"/>
    <row r="986" ht="12.75" x14ac:dyDescent="0.2"/>
    <row r="987" ht="12.75" x14ac:dyDescent="0.2"/>
    <row r="988" ht="12.75" x14ac:dyDescent="0.2"/>
    <row r="989" ht="12.75" x14ac:dyDescent="0.2"/>
    <row r="990" ht="12.75" x14ac:dyDescent="0.2"/>
    <row r="991" ht="12.75" x14ac:dyDescent="0.2"/>
    <row r="992" ht="12.75" x14ac:dyDescent="0.2"/>
    <row r="993" ht="12.75" x14ac:dyDescent="0.2"/>
    <row r="994" ht="12.75" x14ac:dyDescent="0.2"/>
    <row r="995" ht="12.75" x14ac:dyDescent="0.2"/>
    <row r="996" ht="12.75" x14ac:dyDescent="0.2"/>
    <row r="997" ht="12.75" x14ac:dyDescent="0.2"/>
    <row r="998" ht="12.75" x14ac:dyDescent="0.2"/>
    <row r="999" ht="12.75" x14ac:dyDescent="0.2"/>
    <row r="1000" ht="12.75" x14ac:dyDescent="0.2"/>
  </sheetData>
  <mergeCells count="145">
    <mergeCell ref="A124:E124"/>
    <mergeCell ref="A105:F105"/>
    <mergeCell ref="B106:E106"/>
    <mergeCell ref="B107:E107"/>
    <mergeCell ref="B108:E108"/>
    <mergeCell ref="B109:E109"/>
    <mergeCell ref="B110:E110"/>
    <mergeCell ref="A111:E111"/>
    <mergeCell ref="A53:C53"/>
    <mergeCell ref="D53:E53"/>
    <mergeCell ref="A54:F54"/>
    <mergeCell ref="B56:E56"/>
    <mergeCell ref="B57:E57"/>
    <mergeCell ref="A61:E61"/>
    <mergeCell ref="A62:F62"/>
    <mergeCell ref="B76:E76"/>
    <mergeCell ref="B77:E77"/>
    <mergeCell ref="B39:E39"/>
    <mergeCell ref="B40:E40"/>
    <mergeCell ref="B41:E41"/>
    <mergeCell ref="A42:E42"/>
    <mergeCell ref="B44:C44"/>
    <mergeCell ref="D44:E44"/>
    <mergeCell ref="B51:C51"/>
    <mergeCell ref="D51:E51"/>
    <mergeCell ref="B52:C52"/>
    <mergeCell ref="D52:E52"/>
    <mergeCell ref="A18:E18"/>
    <mergeCell ref="A19:F19"/>
    <mergeCell ref="B20:E20"/>
    <mergeCell ref="B21:E21"/>
    <mergeCell ref="B33:E33"/>
    <mergeCell ref="B34:E34"/>
    <mergeCell ref="B35:E35"/>
    <mergeCell ref="A36:E36"/>
    <mergeCell ref="A38:F38"/>
    <mergeCell ref="B11:E11"/>
    <mergeCell ref="B12:E12"/>
    <mergeCell ref="B13:E13"/>
    <mergeCell ref="A14:F14"/>
    <mergeCell ref="A15:F15"/>
    <mergeCell ref="A16:B16"/>
    <mergeCell ref="C16:E16"/>
    <mergeCell ref="A17:B17"/>
    <mergeCell ref="C17:E17"/>
    <mergeCell ref="A1:F1"/>
    <mergeCell ref="A3:F3"/>
    <mergeCell ref="A4:F4"/>
    <mergeCell ref="A5:F5"/>
    <mergeCell ref="A6:E6"/>
    <mergeCell ref="A7:E7"/>
    <mergeCell ref="A8:F8"/>
    <mergeCell ref="A9:F9"/>
    <mergeCell ref="B10:E10"/>
    <mergeCell ref="B28:E28"/>
    <mergeCell ref="B29:E29"/>
    <mergeCell ref="B30:E30"/>
    <mergeCell ref="B31:E31"/>
    <mergeCell ref="B32:E32"/>
    <mergeCell ref="B22:E22"/>
    <mergeCell ref="B23:E23"/>
    <mergeCell ref="B24:E24"/>
    <mergeCell ref="A25:F26"/>
    <mergeCell ref="A27:F27"/>
    <mergeCell ref="B48:C48"/>
    <mergeCell ref="D48:E48"/>
    <mergeCell ref="B49:C49"/>
    <mergeCell ref="D49:E49"/>
    <mergeCell ref="B50:C50"/>
    <mergeCell ref="D50:E50"/>
    <mergeCell ref="B45:C45"/>
    <mergeCell ref="D45:E45"/>
    <mergeCell ref="B46:C46"/>
    <mergeCell ref="D46:E46"/>
    <mergeCell ref="B47:C47"/>
    <mergeCell ref="D47:E47"/>
    <mergeCell ref="A65:F65"/>
    <mergeCell ref="B66:E66"/>
    <mergeCell ref="B67:E67"/>
    <mergeCell ref="B68:E68"/>
    <mergeCell ref="B69:E69"/>
    <mergeCell ref="G57:I57"/>
    <mergeCell ref="B58:E58"/>
    <mergeCell ref="G58:I58"/>
    <mergeCell ref="B59:E59"/>
    <mergeCell ref="B60:E60"/>
    <mergeCell ref="G60:I60"/>
    <mergeCell ref="A94:F94"/>
    <mergeCell ref="B95:E95"/>
    <mergeCell ref="B96:E96"/>
    <mergeCell ref="A97:E97"/>
    <mergeCell ref="A98:F98"/>
    <mergeCell ref="A70:E70"/>
    <mergeCell ref="A72:F72"/>
    <mergeCell ref="B73:E73"/>
    <mergeCell ref="B74:E74"/>
    <mergeCell ref="B75:E75"/>
    <mergeCell ref="B78:E78"/>
    <mergeCell ref="B79:E79"/>
    <mergeCell ref="A80:E80"/>
    <mergeCell ref="A82:F82"/>
    <mergeCell ref="A83:F83"/>
    <mergeCell ref="A84:F84"/>
    <mergeCell ref="B85:E85"/>
    <mergeCell ref="B86:E86"/>
    <mergeCell ref="B87:E87"/>
    <mergeCell ref="B88:E88"/>
    <mergeCell ref="B89:E89"/>
    <mergeCell ref="B90:E90"/>
    <mergeCell ref="B91:E91"/>
    <mergeCell ref="A92:E92"/>
    <mergeCell ref="A113:F113"/>
    <mergeCell ref="B114:C114"/>
    <mergeCell ref="D114:E114"/>
    <mergeCell ref="B115:C115"/>
    <mergeCell ref="D115:E115"/>
    <mergeCell ref="A99:F99"/>
    <mergeCell ref="B100:E100"/>
    <mergeCell ref="B101:E101"/>
    <mergeCell ref="B102:E102"/>
    <mergeCell ref="A103:E103"/>
    <mergeCell ref="B119:C119"/>
    <mergeCell ref="D119:E119"/>
    <mergeCell ref="B120:C120"/>
    <mergeCell ref="D120:E120"/>
    <mergeCell ref="A121:C121"/>
    <mergeCell ref="D121:E121"/>
    <mergeCell ref="B116:C116"/>
    <mergeCell ref="D116:E116"/>
    <mergeCell ref="B117:C117"/>
    <mergeCell ref="D117:E117"/>
    <mergeCell ref="B118:C118"/>
    <mergeCell ref="D118:E118"/>
    <mergeCell ref="A135:E135"/>
    <mergeCell ref="A136:E136"/>
    <mergeCell ref="B130:E130"/>
    <mergeCell ref="B131:E131"/>
    <mergeCell ref="A132:E132"/>
    <mergeCell ref="B133:E133"/>
    <mergeCell ref="A134:E134"/>
    <mergeCell ref="A125:F125"/>
    <mergeCell ref="A126:E126"/>
    <mergeCell ref="B127:E127"/>
    <mergeCell ref="B128:E128"/>
    <mergeCell ref="B129:E129"/>
  </mergeCells>
  <pageMargins left="0.511811024" right="0.511811024" top="0.78740157499999996" bottom="0.78740157499999996" header="0" footer="0"/>
  <pageSetup paperSize="9" orientation="portrait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D1000"/>
  <sheetViews>
    <sheetView workbookViewId="0">
      <selection activeCell="H25" sqref="H25"/>
    </sheetView>
  </sheetViews>
  <sheetFormatPr defaultRowHeight="15" customHeight="1" x14ac:dyDescent="0.2"/>
  <cols>
    <col min="1" max="1" width="4" style="186" bestFit="1" customWidth="1"/>
    <col min="2" max="2" width="38.83203125" style="194" customWidth="1"/>
    <col min="3" max="3" width="12.83203125" style="186" customWidth="1"/>
    <col min="4" max="4" width="10.1640625" style="186" customWidth="1"/>
    <col min="5" max="5" width="16.5" style="186" customWidth="1"/>
    <col min="6" max="6" width="25.5" style="188" customWidth="1"/>
    <col min="7" max="9" width="26.83203125" style="186" customWidth="1"/>
    <col min="10" max="1017" width="11.6640625" style="186" customWidth="1"/>
    <col min="1018" max="1022" width="11.6640625" style="187" customWidth="1"/>
    <col min="1023" max="16384" width="9.33203125" style="187"/>
  </cols>
  <sheetData>
    <row r="1" spans="1:6" ht="14.25" x14ac:dyDescent="0.2">
      <c r="A1" s="329" t="s">
        <v>136</v>
      </c>
      <c r="B1" s="329"/>
      <c r="C1" s="329"/>
      <c r="D1" s="329"/>
      <c r="E1" s="329"/>
      <c r="F1" s="329"/>
    </row>
    <row r="2" spans="1:6" ht="14.25" x14ac:dyDescent="0.2">
      <c r="A2" s="231" t="s">
        <v>206</v>
      </c>
      <c r="B2" s="230"/>
      <c r="C2" s="230"/>
      <c r="D2" s="230"/>
      <c r="E2" s="232"/>
      <c r="F2" s="233"/>
    </row>
    <row r="3" spans="1:6" ht="16.5" customHeight="1" x14ac:dyDescent="0.2">
      <c r="A3" s="330"/>
      <c r="B3" s="330"/>
      <c r="C3" s="330"/>
      <c r="D3" s="330"/>
      <c r="E3" s="330"/>
      <c r="F3" s="330"/>
    </row>
    <row r="4" spans="1:6" ht="12.75" x14ac:dyDescent="0.2">
      <c r="A4" s="331" t="s">
        <v>207</v>
      </c>
      <c r="B4" s="331"/>
      <c r="C4" s="331"/>
      <c r="D4" s="331"/>
      <c r="E4" s="331"/>
      <c r="F4" s="331"/>
    </row>
    <row r="5" spans="1:6" ht="12.75" x14ac:dyDescent="0.2">
      <c r="A5" s="318"/>
      <c r="B5" s="318"/>
      <c r="C5" s="318"/>
      <c r="D5" s="318"/>
      <c r="E5" s="318"/>
      <c r="F5" s="318"/>
    </row>
    <row r="6" spans="1:6" ht="12.75" x14ac:dyDescent="0.2">
      <c r="A6" s="316" t="s">
        <v>208</v>
      </c>
      <c r="B6" s="316"/>
      <c r="C6" s="316"/>
      <c r="D6" s="316"/>
      <c r="E6" s="316"/>
      <c r="F6" s="189"/>
    </row>
    <row r="7" spans="1:6" ht="12.75" x14ac:dyDescent="0.2">
      <c r="A7" s="316" t="s">
        <v>209</v>
      </c>
      <c r="B7" s="316"/>
      <c r="C7" s="316"/>
      <c r="D7" s="316"/>
      <c r="E7" s="316"/>
      <c r="F7" s="189"/>
    </row>
    <row r="8" spans="1:6" ht="12.75" x14ac:dyDescent="0.2">
      <c r="A8" s="318"/>
      <c r="B8" s="318"/>
      <c r="C8" s="318"/>
      <c r="D8" s="318"/>
      <c r="E8" s="318"/>
      <c r="F8" s="318"/>
    </row>
    <row r="9" spans="1:6" ht="12.75" x14ac:dyDescent="0.2">
      <c r="A9" s="309" t="s">
        <v>210</v>
      </c>
      <c r="B9" s="309"/>
      <c r="C9" s="309"/>
      <c r="D9" s="309"/>
      <c r="E9" s="309"/>
      <c r="F9" s="309"/>
    </row>
    <row r="10" spans="1:6" ht="12.75" x14ac:dyDescent="0.2">
      <c r="A10" s="190" t="s">
        <v>137</v>
      </c>
      <c r="B10" s="332" t="s">
        <v>211</v>
      </c>
      <c r="C10" s="332"/>
      <c r="D10" s="332"/>
      <c r="E10" s="332"/>
      <c r="F10" s="191"/>
    </row>
    <row r="11" spans="1:6" ht="12.75" x14ac:dyDescent="0.2">
      <c r="A11" s="190" t="s">
        <v>138</v>
      </c>
      <c r="B11" s="332" t="s">
        <v>212</v>
      </c>
      <c r="C11" s="332"/>
      <c r="D11" s="332"/>
      <c r="E11" s="332"/>
      <c r="F11" s="189"/>
    </row>
    <row r="12" spans="1:6" ht="12.75" x14ac:dyDescent="0.2">
      <c r="A12" s="190" t="s">
        <v>139</v>
      </c>
      <c r="B12" s="332" t="s">
        <v>213</v>
      </c>
      <c r="C12" s="332"/>
      <c r="D12" s="332"/>
      <c r="E12" s="332"/>
      <c r="F12" s="189"/>
    </row>
    <row r="13" spans="1:6" ht="12.75" x14ac:dyDescent="0.2">
      <c r="A13" s="190" t="s">
        <v>140</v>
      </c>
      <c r="B13" s="332" t="s">
        <v>214</v>
      </c>
      <c r="C13" s="332"/>
      <c r="D13" s="332"/>
      <c r="E13" s="332"/>
      <c r="F13" s="189"/>
    </row>
    <row r="14" spans="1:6" ht="12.75" x14ac:dyDescent="0.2">
      <c r="A14" s="318"/>
      <c r="B14" s="318"/>
      <c r="C14" s="318"/>
      <c r="D14" s="318"/>
      <c r="E14" s="318"/>
      <c r="F14" s="318"/>
    </row>
    <row r="15" spans="1:6" ht="12.75" x14ac:dyDescent="0.2">
      <c r="A15" s="309" t="s">
        <v>215</v>
      </c>
      <c r="B15" s="309"/>
      <c r="C15" s="309"/>
      <c r="D15" s="309"/>
      <c r="E15" s="309"/>
      <c r="F15" s="309"/>
    </row>
    <row r="16" spans="1:6" ht="12.75" x14ac:dyDescent="0.2">
      <c r="A16" s="316" t="s">
        <v>216</v>
      </c>
      <c r="B16" s="316"/>
      <c r="C16" s="333" t="s">
        <v>217</v>
      </c>
      <c r="D16" s="333"/>
      <c r="E16" s="333"/>
      <c r="F16" s="192" t="s">
        <v>218</v>
      </c>
    </row>
    <row r="17" spans="1:9" ht="58.5" customHeight="1" x14ac:dyDescent="0.2">
      <c r="A17" s="326" t="s">
        <v>219</v>
      </c>
      <c r="B17" s="326"/>
      <c r="C17" s="333" t="s">
        <v>220</v>
      </c>
      <c r="D17" s="333"/>
      <c r="E17" s="333"/>
      <c r="F17" s="229" t="s">
        <v>320</v>
      </c>
    </row>
    <row r="18" spans="1:9" ht="12.75" x14ac:dyDescent="0.2">
      <c r="A18" s="316" t="s">
        <v>221</v>
      </c>
      <c r="B18" s="316"/>
      <c r="C18" s="316"/>
      <c r="D18" s="316"/>
      <c r="E18" s="316"/>
      <c r="F18" s="192">
        <v>4</v>
      </c>
    </row>
    <row r="19" spans="1:9" ht="12.75" x14ac:dyDescent="0.2">
      <c r="A19" s="319" t="s">
        <v>222</v>
      </c>
      <c r="B19" s="319"/>
      <c r="C19" s="319"/>
      <c r="D19" s="319"/>
      <c r="E19" s="319"/>
      <c r="F19" s="319"/>
    </row>
    <row r="20" spans="1:9" ht="12.75" x14ac:dyDescent="0.2">
      <c r="A20" s="189">
        <v>1</v>
      </c>
      <c r="B20" s="306" t="s">
        <v>223</v>
      </c>
      <c r="C20" s="306"/>
      <c r="D20" s="306"/>
      <c r="E20" s="306"/>
      <c r="F20" s="192"/>
    </row>
    <row r="21" spans="1:9" ht="12.75" x14ac:dyDescent="0.2">
      <c r="A21" s="189">
        <v>2</v>
      </c>
      <c r="B21" s="306" t="s">
        <v>224</v>
      </c>
      <c r="C21" s="306"/>
      <c r="D21" s="306"/>
      <c r="E21" s="306"/>
      <c r="F21" s="192"/>
    </row>
    <row r="22" spans="1:9" ht="12.75" x14ac:dyDescent="0.2">
      <c r="A22" s="189">
        <v>3</v>
      </c>
      <c r="B22" s="316" t="s">
        <v>225</v>
      </c>
      <c r="C22" s="316"/>
      <c r="D22" s="316"/>
      <c r="E22" s="316"/>
      <c r="F22" s="193">
        <v>0</v>
      </c>
      <c r="G22" s="194"/>
      <c r="H22" s="195"/>
      <c r="I22" s="195"/>
    </row>
    <row r="23" spans="1:9" ht="12.75" x14ac:dyDescent="0.2">
      <c r="A23" s="189">
        <v>4</v>
      </c>
      <c r="B23" s="306" t="s">
        <v>141</v>
      </c>
      <c r="C23" s="306"/>
      <c r="D23" s="306"/>
      <c r="E23" s="306"/>
      <c r="F23" s="192"/>
    </row>
    <row r="24" spans="1:9" ht="12.75" x14ac:dyDescent="0.2">
      <c r="A24" s="189">
        <v>5</v>
      </c>
      <c r="B24" s="306" t="s">
        <v>226</v>
      </c>
      <c r="C24" s="306"/>
      <c r="D24" s="306"/>
      <c r="E24" s="306"/>
      <c r="F24" s="196"/>
    </row>
    <row r="25" spans="1:9" ht="12.75" x14ac:dyDescent="0.2">
      <c r="A25" s="318"/>
      <c r="B25" s="318"/>
      <c r="C25" s="318"/>
      <c r="D25" s="318"/>
      <c r="E25" s="318"/>
      <c r="F25" s="318"/>
    </row>
    <row r="26" spans="1:9" ht="12.75" x14ac:dyDescent="0.2">
      <c r="A26" s="318"/>
      <c r="B26" s="318"/>
      <c r="C26" s="318"/>
      <c r="D26" s="318"/>
      <c r="E26" s="318"/>
      <c r="F26" s="318"/>
    </row>
    <row r="27" spans="1:9" ht="12.75" x14ac:dyDescent="0.2">
      <c r="A27" s="309" t="s">
        <v>227</v>
      </c>
      <c r="B27" s="309"/>
      <c r="C27" s="309"/>
      <c r="D27" s="309"/>
      <c r="E27" s="309"/>
      <c r="F27" s="309"/>
    </row>
    <row r="28" spans="1:9" ht="12.75" x14ac:dyDescent="0.2">
      <c r="A28" s="197">
        <v>1</v>
      </c>
      <c r="B28" s="309" t="s">
        <v>228</v>
      </c>
      <c r="C28" s="309"/>
      <c r="D28" s="309"/>
      <c r="E28" s="309"/>
      <c r="F28" s="198" t="s">
        <v>229</v>
      </c>
    </row>
    <row r="29" spans="1:9" ht="12.75" x14ac:dyDescent="0.2">
      <c r="A29" s="190" t="s">
        <v>137</v>
      </c>
      <c r="B29" s="306" t="s">
        <v>230</v>
      </c>
      <c r="C29" s="306"/>
      <c r="D29" s="306"/>
      <c r="E29" s="306"/>
      <c r="F29" s="199">
        <f>F22</f>
        <v>0</v>
      </c>
      <c r="G29" s="200"/>
    </row>
    <row r="30" spans="1:9" ht="12.75" x14ac:dyDescent="0.2">
      <c r="A30" s="190" t="s">
        <v>138</v>
      </c>
      <c r="B30" s="306" t="s">
        <v>231</v>
      </c>
      <c r="C30" s="306"/>
      <c r="D30" s="306"/>
      <c r="E30" s="306"/>
      <c r="F30" s="199"/>
      <c r="G30" s="194"/>
    </row>
    <row r="31" spans="1:9" ht="12.75" x14ac:dyDescent="0.2">
      <c r="A31" s="197" t="s">
        <v>139</v>
      </c>
      <c r="B31" s="326" t="s">
        <v>232</v>
      </c>
      <c r="C31" s="326"/>
      <c r="D31" s="326"/>
      <c r="E31" s="326"/>
      <c r="F31" s="201"/>
      <c r="G31" s="194"/>
    </row>
    <row r="32" spans="1:9" ht="12.75" x14ac:dyDescent="0.2">
      <c r="A32" s="190" t="s">
        <v>140</v>
      </c>
      <c r="B32" s="306" t="s">
        <v>233</v>
      </c>
      <c r="C32" s="306"/>
      <c r="D32" s="306"/>
      <c r="E32" s="306"/>
      <c r="F32" s="199"/>
    </row>
    <row r="33" spans="1:7" ht="12.75" x14ac:dyDescent="0.2">
      <c r="A33" s="190" t="s">
        <v>146</v>
      </c>
      <c r="B33" s="306" t="s">
        <v>234</v>
      </c>
      <c r="C33" s="306"/>
      <c r="D33" s="306"/>
      <c r="E33" s="306"/>
      <c r="F33" s="199"/>
    </row>
    <row r="34" spans="1:7" ht="12.75" x14ac:dyDescent="0.2">
      <c r="A34" s="190" t="s">
        <v>235</v>
      </c>
      <c r="B34" s="306" t="s">
        <v>236</v>
      </c>
      <c r="C34" s="306"/>
      <c r="D34" s="306"/>
      <c r="E34" s="306"/>
      <c r="F34" s="199"/>
    </row>
    <row r="35" spans="1:7" ht="12.75" x14ac:dyDescent="0.2">
      <c r="A35" s="190" t="s">
        <v>144</v>
      </c>
      <c r="B35" s="306" t="s">
        <v>237</v>
      </c>
      <c r="C35" s="306"/>
      <c r="D35" s="306"/>
      <c r="E35" s="306"/>
      <c r="F35" s="199"/>
    </row>
    <row r="36" spans="1:7" ht="14.25" x14ac:dyDescent="0.2">
      <c r="A36" s="309" t="s">
        <v>238</v>
      </c>
      <c r="B36" s="309"/>
      <c r="C36" s="309"/>
      <c r="D36" s="309"/>
      <c r="E36" s="309"/>
      <c r="F36" s="202">
        <f>SUM(F29:F35)</f>
        <v>0</v>
      </c>
    </row>
    <row r="37" spans="1:7" ht="12.75" x14ac:dyDescent="0.2">
      <c r="B37" s="186"/>
      <c r="D37" s="186" t="s">
        <v>239</v>
      </c>
      <c r="F37" s="203"/>
    </row>
    <row r="38" spans="1:7" ht="12.75" x14ac:dyDescent="0.2">
      <c r="A38" s="309" t="s">
        <v>240</v>
      </c>
      <c r="B38" s="309"/>
      <c r="C38" s="309"/>
      <c r="D38" s="309"/>
      <c r="E38" s="309"/>
      <c r="F38" s="309"/>
    </row>
    <row r="39" spans="1:7" ht="12.75" x14ac:dyDescent="0.2">
      <c r="A39" s="204" t="s">
        <v>241</v>
      </c>
      <c r="B39" s="334" t="s">
        <v>242</v>
      </c>
      <c r="C39" s="335"/>
      <c r="D39" s="335"/>
      <c r="E39" s="336"/>
      <c r="F39" s="198" t="s">
        <v>229</v>
      </c>
    </row>
    <row r="40" spans="1:7" ht="12.75" x14ac:dyDescent="0.2">
      <c r="A40" s="190" t="s">
        <v>137</v>
      </c>
      <c r="B40" s="316" t="s">
        <v>147</v>
      </c>
      <c r="C40" s="316"/>
      <c r="D40" s="316"/>
      <c r="E40" s="316"/>
      <c r="F40" s="205">
        <f>F36/12</f>
        <v>0</v>
      </c>
    </row>
    <row r="41" spans="1:7" ht="12.75" x14ac:dyDescent="0.2">
      <c r="A41" s="197" t="s">
        <v>138</v>
      </c>
      <c r="B41" s="323" t="s">
        <v>243</v>
      </c>
      <c r="C41" s="323"/>
      <c r="D41" s="323"/>
      <c r="E41" s="323"/>
      <c r="F41" s="193">
        <f>((F36/3)/12)</f>
        <v>0</v>
      </c>
      <c r="G41" s="206"/>
    </row>
    <row r="42" spans="1:7" ht="12.75" x14ac:dyDescent="0.2">
      <c r="A42" s="319" t="s">
        <v>238</v>
      </c>
      <c r="B42" s="319"/>
      <c r="C42" s="319"/>
      <c r="D42" s="319"/>
      <c r="E42" s="319"/>
      <c r="F42" s="193">
        <f>SUM(F40:F41)</f>
        <v>0</v>
      </c>
    </row>
    <row r="43" spans="1:7" ht="12.75" x14ac:dyDescent="0.2">
      <c r="A43" s="207"/>
      <c r="B43" s="208"/>
      <c r="C43" s="208"/>
      <c r="D43" s="208"/>
      <c r="E43" s="208"/>
      <c r="F43" s="209"/>
    </row>
    <row r="44" spans="1:7" ht="12.75" x14ac:dyDescent="0.2">
      <c r="A44" s="204" t="s">
        <v>244</v>
      </c>
      <c r="B44" s="334" t="s">
        <v>245</v>
      </c>
      <c r="C44" s="336"/>
      <c r="D44" s="319" t="s">
        <v>246</v>
      </c>
      <c r="E44" s="319"/>
      <c r="F44" s="198" t="s">
        <v>229</v>
      </c>
    </row>
    <row r="45" spans="1:7" ht="12.75" x14ac:dyDescent="0.2">
      <c r="A45" s="189" t="s">
        <v>137</v>
      </c>
      <c r="B45" s="316" t="s">
        <v>247</v>
      </c>
      <c r="C45" s="316"/>
      <c r="D45" s="311">
        <v>0.2</v>
      </c>
      <c r="E45" s="311"/>
      <c r="F45" s="205">
        <f>D45*F36</f>
        <v>0</v>
      </c>
    </row>
    <row r="46" spans="1:7" ht="12.75" x14ac:dyDescent="0.2">
      <c r="A46" s="189" t="s">
        <v>138</v>
      </c>
      <c r="B46" s="316" t="s">
        <v>248</v>
      </c>
      <c r="C46" s="316"/>
      <c r="D46" s="311">
        <v>2.5000000000000001E-2</v>
      </c>
      <c r="E46" s="311"/>
      <c r="F46" s="205">
        <f>D46*F36</f>
        <v>0</v>
      </c>
    </row>
    <row r="47" spans="1:7" ht="12.75" x14ac:dyDescent="0.2">
      <c r="A47" s="204" t="s">
        <v>139</v>
      </c>
      <c r="B47" s="323" t="s">
        <v>249</v>
      </c>
      <c r="C47" s="323"/>
      <c r="D47" s="312">
        <v>0.01</v>
      </c>
      <c r="E47" s="312"/>
      <c r="F47" s="193">
        <f>D47*F36</f>
        <v>0</v>
      </c>
    </row>
    <row r="48" spans="1:7" ht="12.75" x14ac:dyDescent="0.2">
      <c r="A48" s="189" t="s">
        <v>140</v>
      </c>
      <c r="B48" s="316" t="s">
        <v>250</v>
      </c>
      <c r="C48" s="316"/>
      <c r="D48" s="311">
        <v>1.4999999999999999E-2</v>
      </c>
      <c r="E48" s="311"/>
      <c r="F48" s="205">
        <f>D48*F36</f>
        <v>0</v>
      </c>
    </row>
    <row r="49" spans="1:9" ht="12.75" x14ac:dyDescent="0.2">
      <c r="A49" s="189" t="s">
        <v>146</v>
      </c>
      <c r="B49" s="316" t="s">
        <v>251</v>
      </c>
      <c r="C49" s="316"/>
      <c r="D49" s="311">
        <v>0.01</v>
      </c>
      <c r="E49" s="311"/>
      <c r="F49" s="205">
        <f>D49*F36</f>
        <v>0</v>
      </c>
    </row>
    <row r="50" spans="1:9" ht="12.75" x14ac:dyDescent="0.2">
      <c r="A50" s="189" t="s">
        <v>235</v>
      </c>
      <c r="B50" s="316" t="s">
        <v>252</v>
      </c>
      <c r="C50" s="316"/>
      <c r="D50" s="311">
        <v>6.0000000000000001E-3</v>
      </c>
      <c r="E50" s="311"/>
      <c r="F50" s="205">
        <f>D50*F36</f>
        <v>0</v>
      </c>
    </row>
    <row r="51" spans="1:9" ht="12.75" x14ac:dyDescent="0.2">
      <c r="A51" s="189" t="s">
        <v>144</v>
      </c>
      <c r="B51" s="316" t="s">
        <v>253</v>
      </c>
      <c r="C51" s="316"/>
      <c r="D51" s="311">
        <v>2E-3</v>
      </c>
      <c r="E51" s="311"/>
      <c r="F51" s="205">
        <f>D51*F36</f>
        <v>0</v>
      </c>
    </row>
    <row r="52" spans="1:9" ht="12.75" x14ac:dyDescent="0.2">
      <c r="A52" s="189" t="s">
        <v>254</v>
      </c>
      <c r="B52" s="316" t="s">
        <v>255</v>
      </c>
      <c r="C52" s="316"/>
      <c r="D52" s="311">
        <v>0.08</v>
      </c>
      <c r="E52" s="311"/>
      <c r="F52" s="205">
        <f>D52*F36</f>
        <v>0</v>
      </c>
    </row>
    <row r="53" spans="1:9" ht="12.75" x14ac:dyDescent="0.2">
      <c r="A53" s="319" t="s">
        <v>238</v>
      </c>
      <c r="B53" s="319"/>
      <c r="C53" s="319"/>
      <c r="D53" s="312">
        <f>SUM(D45:E52)</f>
        <v>0.34800000000000003</v>
      </c>
      <c r="E53" s="312"/>
      <c r="F53" s="193">
        <f>SUM(F45:F52)</f>
        <v>0</v>
      </c>
    </row>
    <row r="54" spans="1:9" ht="12.75" x14ac:dyDescent="0.2">
      <c r="A54" s="316" t="s">
        <v>256</v>
      </c>
      <c r="B54" s="316"/>
      <c r="C54" s="316"/>
      <c r="D54" s="316"/>
      <c r="E54" s="316"/>
      <c r="F54" s="316"/>
    </row>
    <row r="55" spans="1:9" ht="12.75" x14ac:dyDescent="0.2">
      <c r="A55" s="210"/>
      <c r="B55" s="208"/>
      <c r="C55" s="208"/>
      <c r="D55" s="208"/>
      <c r="E55" s="208"/>
      <c r="F55" s="209"/>
    </row>
    <row r="56" spans="1:9" ht="12.75" x14ac:dyDescent="0.2">
      <c r="A56" s="204" t="s">
        <v>257</v>
      </c>
      <c r="B56" s="319" t="s">
        <v>145</v>
      </c>
      <c r="C56" s="319"/>
      <c r="D56" s="319"/>
      <c r="E56" s="319"/>
      <c r="F56" s="198" t="s">
        <v>229</v>
      </c>
      <c r="G56" s="194"/>
    </row>
    <row r="57" spans="1:9" ht="12.75" x14ac:dyDescent="0.2">
      <c r="A57" s="204" t="s">
        <v>137</v>
      </c>
      <c r="B57" s="326" t="s">
        <v>142</v>
      </c>
      <c r="C57" s="326"/>
      <c r="D57" s="326"/>
      <c r="E57" s="326"/>
      <c r="F57" s="205">
        <v>0</v>
      </c>
      <c r="G57" s="324"/>
      <c r="H57" s="325"/>
      <c r="I57" s="325"/>
    </row>
    <row r="58" spans="1:9" ht="12.75" x14ac:dyDescent="0.2">
      <c r="A58" s="204" t="s">
        <v>138</v>
      </c>
      <c r="B58" s="326" t="s">
        <v>258</v>
      </c>
      <c r="C58" s="326"/>
      <c r="D58" s="326"/>
      <c r="E58" s="326"/>
      <c r="F58" s="201">
        <v>0</v>
      </c>
      <c r="G58" s="327"/>
      <c r="H58" s="328"/>
      <c r="I58" s="328"/>
    </row>
    <row r="59" spans="1:9" ht="12.75" x14ac:dyDescent="0.2">
      <c r="A59" s="189" t="s">
        <v>139</v>
      </c>
      <c r="B59" s="306" t="s">
        <v>143</v>
      </c>
      <c r="C59" s="306"/>
      <c r="D59" s="306"/>
      <c r="E59" s="306"/>
      <c r="F59" s="199">
        <v>0</v>
      </c>
    </row>
    <row r="60" spans="1:9" ht="12.75" x14ac:dyDescent="0.2">
      <c r="A60" s="204" t="s">
        <v>235</v>
      </c>
      <c r="B60" s="326" t="s">
        <v>259</v>
      </c>
      <c r="C60" s="326"/>
      <c r="D60" s="326"/>
      <c r="E60" s="326"/>
      <c r="F60" s="201">
        <v>0</v>
      </c>
      <c r="G60" s="327"/>
      <c r="H60" s="328"/>
      <c r="I60" s="328"/>
    </row>
    <row r="61" spans="1:9" ht="12.75" x14ac:dyDescent="0.2">
      <c r="A61" s="319" t="s">
        <v>238</v>
      </c>
      <c r="B61" s="319"/>
      <c r="C61" s="319"/>
      <c r="D61" s="319"/>
      <c r="E61" s="319"/>
      <c r="F61" s="201">
        <f>SUM(F57:F60)</f>
        <v>0</v>
      </c>
    </row>
    <row r="62" spans="1:9" ht="12.75" x14ac:dyDescent="0.2">
      <c r="A62" s="337"/>
      <c r="B62" s="338"/>
      <c r="C62" s="338"/>
      <c r="D62" s="338"/>
      <c r="E62" s="338"/>
      <c r="F62" s="338"/>
    </row>
    <row r="63" spans="1:9" ht="12.75" x14ac:dyDescent="0.2">
      <c r="A63" s="210"/>
      <c r="B63" s="211"/>
      <c r="C63" s="211"/>
      <c r="D63" s="211"/>
      <c r="E63" s="211"/>
      <c r="F63" s="212"/>
    </row>
    <row r="64" spans="1:9" ht="12.75" x14ac:dyDescent="0.2">
      <c r="A64" s="210"/>
      <c r="B64" s="211"/>
      <c r="C64" s="211"/>
      <c r="D64" s="211"/>
      <c r="E64" s="211"/>
      <c r="F64" s="212"/>
    </row>
    <row r="65" spans="1:1018" ht="12.75" x14ac:dyDescent="0.2">
      <c r="A65" s="309" t="s">
        <v>260</v>
      </c>
      <c r="B65" s="309"/>
      <c r="C65" s="309"/>
      <c r="D65" s="309"/>
      <c r="E65" s="309"/>
      <c r="F65" s="309"/>
    </row>
    <row r="66" spans="1:1018" ht="30.75" customHeight="1" x14ac:dyDescent="0.2">
      <c r="A66" s="213">
        <v>2</v>
      </c>
      <c r="B66" s="313" t="s">
        <v>261</v>
      </c>
      <c r="C66" s="314"/>
      <c r="D66" s="314"/>
      <c r="E66" s="315"/>
      <c r="F66" s="198" t="s">
        <v>229</v>
      </c>
    </row>
    <row r="67" spans="1:1018" ht="29.25" customHeight="1" x14ac:dyDescent="0.2">
      <c r="A67" s="204" t="s">
        <v>241</v>
      </c>
      <c r="B67" s="320" t="s">
        <v>262</v>
      </c>
      <c r="C67" s="321"/>
      <c r="D67" s="321"/>
      <c r="E67" s="322"/>
      <c r="F67" s="199">
        <f>F42</f>
        <v>0</v>
      </c>
    </row>
    <row r="68" spans="1:1018" ht="12.75" x14ac:dyDescent="0.2">
      <c r="A68" s="204" t="s">
        <v>244</v>
      </c>
      <c r="B68" s="323" t="s">
        <v>263</v>
      </c>
      <c r="C68" s="323"/>
      <c r="D68" s="323"/>
      <c r="E68" s="323"/>
      <c r="F68" s="199">
        <f>F53</f>
        <v>0</v>
      </c>
    </row>
    <row r="69" spans="1:1018" ht="12.75" x14ac:dyDescent="0.2">
      <c r="A69" s="204" t="s">
        <v>257</v>
      </c>
      <c r="B69" s="323" t="s">
        <v>145</v>
      </c>
      <c r="C69" s="323"/>
      <c r="D69" s="323"/>
      <c r="E69" s="323"/>
      <c r="F69" s="199">
        <f>F61</f>
        <v>0</v>
      </c>
    </row>
    <row r="70" spans="1:1018" ht="12.75" x14ac:dyDescent="0.2">
      <c r="A70" s="319" t="s">
        <v>238</v>
      </c>
      <c r="B70" s="319"/>
      <c r="C70" s="319"/>
      <c r="D70" s="319"/>
      <c r="E70" s="319"/>
      <c r="F70" s="201">
        <f>SUM(F67:F69)</f>
        <v>0</v>
      </c>
    </row>
    <row r="71" spans="1:1018" ht="12.75" x14ac:dyDescent="0.2">
      <c r="A71" s="214"/>
      <c r="B71" s="215"/>
      <c r="C71" s="215"/>
      <c r="D71" s="215"/>
      <c r="E71" s="215"/>
      <c r="F71" s="216"/>
    </row>
    <row r="72" spans="1:1018" ht="12.75" x14ac:dyDescent="0.2">
      <c r="A72" s="309" t="s">
        <v>264</v>
      </c>
      <c r="B72" s="309"/>
      <c r="C72" s="309"/>
      <c r="D72" s="309"/>
      <c r="E72" s="309"/>
      <c r="F72" s="309"/>
    </row>
    <row r="73" spans="1:1018" ht="12.75" x14ac:dyDescent="0.2">
      <c r="A73" s="197">
        <v>3</v>
      </c>
      <c r="B73" s="309" t="s">
        <v>265</v>
      </c>
      <c r="C73" s="309"/>
      <c r="D73" s="309"/>
      <c r="E73" s="309"/>
      <c r="F73" s="198" t="s">
        <v>229</v>
      </c>
    </row>
    <row r="74" spans="1:1018" ht="12.75" x14ac:dyDescent="0.2">
      <c r="A74" s="190" t="s">
        <v>137</v>
      </c>
      <c r="B74" s="306" t="s">
        <v>266</v>
      </c>
      <c r="C74" s="306"/>
      <c r="D74" s="306"/>
      <c r="E74" s="306"/>
      <c r="F74" s="199">
        <f>(F29/12)*10%</f>
        <v>0</v>
      </c>
    </row>
    <row r="75" spans="1:1018" ht="12.75" x14ac:dyDescent="0.2">
      <c r="A75" s="190" t="s">
        <v>138</v>
      </c>
      <c r="B75" s="306" t="s">
        <v>267</v>
      </c>
      <c r="C75" s="306"/>
      <c r="D75" s="306"/>
      <c r="E75" s="306"/>
      <c r="F75" s="199">
        <f>F74*8%</f>
        <v>0</v>
      </c>
    </row>
    <row r="76" spans="1:1018" ht="12.75" x14ac:dyDescent="0.2">
      <c r="A76" s="197" t="s">
        <v>139</v>
      </c>
      <c r="B76" s="326" t="s">
        <v>268</v>
      </c>
      <c r="C76" s="326"/>
      <c r="D76" s="326"/>
      <c r="E76" s="326"/>
      <c r="F76" s="193">
        <f>((((F29*40%))*8%)*10%)+(((F29*10%)*8%)*10%)</f>
        <v>0</v>
      </c>
      <c r="G76" s="206"/>
      <c r="H76" s="206"/>
    </row>
    <row r="77" spans="1:1018" ht="12.75" x14ac:dyDescent="0.2">
      <c r="A77" s="190" t="s">
        <v>140</v>
      </c>
      <c r="B77" s="306" t="s">
        <v>269</v>
      </c>
      <c r="C77" s="306"/>
      <c r="D77" s="306"/>
      <c r="E77" s="306"/>
      <c r="F77" s="205">
        <f>(((F29/30)/12)*7)*10%</f>
        <v>0</v>
      </c>
    </row>
    <row r="78" spans="1:1018" ht="12.75" x14ac:dyDescent="0.2">
      <c r="A78" s="190" t="s">
        <v>146</v>
      </c>
      <c r="B78" s="306" t="s">
        <v>270</v>
      </c>
      <c r="C78" s="306"/>
      <c r="D78" s="306"/>
      <c r="E78" s="306"/>
      <c r="F78" s="199">
        <f>F77*D53</f>
        <v>0</v>
      </c>
    </row>
    <row r="79" spans="1:1018" ht="12.75" x14ac:dyDescent="0.2">
      <c r="A79" s="197" t="s">
        <v>235</v>
      </c>
      <c r="B79" s="339" t="s">
        <v>271</v>
      </c>
      <c r="C79" s="339"/>
      <c r="D79" s="339"/>
      <c r="E79" s="339"/>
      <c r="F79" s="201">
        <f>(((F29*40%)*8%)*2%)+(((F29*10%)*8%)*2%)</f>
        <v>0</v>
      </c>
      <c r="G79" s="206"/>
    </row>
    <row r="80" spans="1:1018" ht="12.75" x14ac:dyDescent="0.2">
      <c r="A80" s="309" t="s">
        <v>238</v>
      </c>
      <c r="B80" s="309"/>
      <c r="C80" s="309"/>
      <c r="D80" s="309"/>
      <c r="E80" s="309"/>
      <c r="F80" s="201">
        <f>SUM(F74:F79)</f>
        <v>0</v>
      </c>
      <c r="AMD80" s="186"/>
    </row>
    <row r="81" spans="1:7" ht="12.75" x14ac:dyDescent="0.2">
      <c r="A81" s="214"/>
      <c r="B81" s="215"/>
      <c r="C81" s="215"/>
      <c r="D81" s="215"/>
      <c r="E81" s="215"/>
      <c r="F81" s="217"/>
    </row>
    <row r="82" spans="1:7" ht="12.75" x14ac:dyDescent="0.2">
      <c r="A82" s="309" t="s">
        <v>272</v>
      </c>
      <c r="B82" s="309"/>
      <c r="C82" s="309"/>
      <c r="D82" s="309"/>
      <c r="E82" s="309"/>
      <c r="F82" s="309"/>
    </row>
    <row r="83" spans="1:7" ht="12.75" x14ac:dyDescent="0.2">
      <c r="A83" s="318"/>
      <c r="B83" s="318"/>
      <c r="C83" s="318"/>
      <c r="D83" s="318"/>
      <c r="E83" s="318"/>
      <c r="F83" s="318"/>
    </row>
    <row r="84" spans="1:7" ht="12.75" x14ac:dyDescent="0.2">
      <c r="A84" s="309" t="s">
        <v>273</v>
      </c>
      <c r="B84" s="309"/>
      <c r="C84" s="309"/>
      <c r="D84" s="309"/>
      <c r="E84" s="309"/>
      <c r="F84" s="309"/>
    </row>
    <row r="85" spans="1:7" ht="12.75" x14ac:dyDescent="0.2">
      <c r="A85" s="197" t="s">
        <v>274</v>
      </c>
      <c r="B85" s="317" t="s">
        <v>275</v>
      </c>
      <c r="C85" s="317"/>
      <c r="D85" s="317"/>
      <c r="E85" s="317"/>
      <c r="F85" s="198" t="s">
        <v>229</v>
      </c>
    </row>
    <row r="86" spans="1:7" ht="12.75" x14ac:dyDescent="0.2">
      <c r="A86" s="197" t="s">
        <v>137</v>
      </c>
      <c r="B86" s="323" t="s">
        <v>276</v>
      </c>
      <c r="C86" s="323"/>
      <c r="D86" s="323"/>
      <c r="E86" s="323"/>
      <c r="F86" s="193">
        <f>F36/12</f>
        <v>0</v>
      </c>
      <c r="G86" s="206"/>
    </row>
    <row r="87" spans="1:7" ht="12.75" x14ac:dyDescent="0.2">
      <c r="A87" s="190" t="s">
        <v>138</v>
      </c>
      <c r="B87" s="316" t="s">
        <v>275</v>
      </c>
      <c r="C87" s="316"/>
      <c r="D87" s="316"/>
      <c r="E87" s="316"/>
      <c r="F87" s="205">
        <f>F36*0.278%</f>
        <v>0</v>
      </c>
    </row>
    <row r="88" spans="1:7" ht="12.75" x14ac:dyDescent="0.2">
      <c r="A88" s="190" t="s">
        <v>139</v>
      </c>
      <c r="B88" s="316" t="s">
        <v>277</v>
      </c>
      <c r="C88" s="316"/>
      <c r="D88" s="316"/>
      <c r="E88" s="316"/>
      <c r="F88" s="205">
        <f>((((F36/30)/12)*5)*1.5%)*93.33%</f>
        <v>0</v>
      </c>
    </row>
    <row r="89" spans="1:7" ht="12.75" x14ac:dyDescent="0.2">
      <c r="A89" s="190" t="s">
        <v>140</v>
      </c>
      <c r="B89" s="316" t="s">
        <v>278</v>
      </c>
      <c r="C89" s="316"/>
      <c r="D89" s="316"/>
      <c r="E89" s="316"/>
      <c r="F89" s="205">
        <f>F36*0.03%</f>
        <v>0</v>
      </c>
    </row>
    <row r="90" spans="1:7" ht="12.75" x14ac:dyDescent="0.2">
      <c r="A90" s="190" t="s">
        <v>146</v>
      </c>
      <c r="B90" s="316" t="s">
        <v>279</v>
      </c>
      <c r="C90" s="316"/>
      <c r="D90" s="316"/>
      <c r="E90" s="316"/>
      <c r="F90" s="205">
        <v>0</v>
      </c>
    </row>
    <row r="91" spans="1:7" ht="12.75" x14ac:dyDescent="0.2">
      <c r="A91" s="190" t="s">
        <v>235</v>
      </c>
      <c r="B91" s="316" t="s">
        <v>280</v>
      </c>
      <c r="C91" s="316"/>
      <c r="D91" s="316"/>
      <c r="E91" s="316"/>
      <c r="F91" s="205">
        <v>0</v>
      </c>
    </row>
    <row r="92" spans="1:7" ht="12.75" x14ac:dyDescent="0.2">
      <c r="A92" s="309" t="s">
        <v>281</v>
      </c>
      <c r="B92" s="309"/>
      <c r="C92" s="309"/>
      <c r="D92" s="309"/>
      <c r="E92" s="309"/>
      <c r="F92" s="193">
        <f>SUM(F86:F91)</f>
        <v>0</v>
      </c>
    </row>
    <row r="93" spans="1:7" ht="12.75" x14ac:dyDescent="0.2">
      <c r="A93" s="214"/>
      <c r="B93" s="215"/>
      <c r="C93" s="215"/>
      <c r="D93" s="215"/>
      <c r="E93" s="215"/>
      <c r="F93" s="216"/>
    </row>
    <row r="94" spans="1:7" ht="12.75" x14ac:dyDescent="0.2">
      <c r="A94" s="309" t="s">
        <v>282</v>
      </c>
      <c r="B94" s="309"/>
      <c r="C94" s="309"/>
      <c r="D94" s="309"/>
      <c r="E94" s="309"/>
      <c r="F94" s="309"/>
    </row>
    <row r="95" spans="1:7" ht="12.75" x14ac:dyDescent="0.2">
      <c r="A95" s="197" t="s">
        <v>283</v>
      </c>
      <c r="B95" s="317" t="s">
        <v>284</v>
      </c>
      <c r="C95" s="317"/>
      <c r="D95" s="317"/>
      <c r="E95" s="317"/>
      <c r="F95" s="198" t="s">
        <v>229</v>
      </c>
    </row>
    <row r="96" spans="1:7" ht="12.75" x14ac:dyDescent="0.2">
      <c r="A96" s="190" t="s">
        <v>137</v>
      </c>
      <c r="B96" s="306" t="s">
        <v>285</v>
      </c>
      <c r="C96" s="306"/>
      <c r="D96" s="306"/>
      <c r="E96" s="306"/>
      <c r="F96" s="205">
        <v>0</v>
      </c>
    </row>
    <row r="97" spans="1:7" ht="12.75" x14ac:dyDescent="0.2">
      <c r="A97" s="309" t="s">
        <v>286</v>
      </c>
      <c r="B97" s="309"/>
      <c r="C97" s="309"/>
      <c r="D97" s="309"/>
      <c r="E97" s="309"/>
      <c r="F97" s="193">
        <f>F96</f>
        <v>0</v>
      </c>
    </row>
    <row r="98" spans="1:7" ht="12.75" x14ac:dyDescent="0.2">
      <c r="A98" s="318"/>
      <c r="B98" s="318"/>
      <c r="C98" s="318"/>
      <c r="D98" s="318"/>
      <c r="E98" s="318"/>
      <c r="F98" s="318"/>
    </row>
    <row r="99" spans="1:7" ht="12.75" x14ac:dyDescent="0.2">
      <c r="A99" s="309" t="s">
        <v>287</v>
      </c>
      <c r="B99" s="309"/>
      <c r="C99" s="309"/>
      <c r="D99" s="309"/>
      <c r="E99" s="309"/>
      <c r="F99" s="309"/>
    </row>
    <row r="100" spans="1:7" ht="32.25" customHeight="1" x14ac:dyDescent="0.2">
      <c r="A100" s="197">
        <v>4</v>
      </c>
      <c r="B100" s="313" t="s">
        <v>288</v>
      </c>
      <c r="C100" s="314"/>
      <c r="D100" s="314"/>
      <c r="E100" s="315"/>
      <c r="F100" s="198" t="s">
        <v>229</v>
      </c>
    </row>
    <row r="101" spans="1:7" ht="12.75" x14ac:dyDescent="0.2">
      <c r="A101" s="190" t="s">
        <v>274</v>
      </c>
      <c r="B101" s="316" t="s">
        <v>275</v>
      </c>
      <c r="C101" s="316"/>
      <c r="D101" s="316"/>
      <c r="E101" s="316"/>
      <c r="F101" s="205">
        <f>F92</f>
        <v>0</v>
      </c>
    </row>
    <row r="102" spans="1:7" ht="12.75" x14ac:dyDescent="0.2">
      <c r="A102" s="190" t="s">
        <v>283</v>
      </c>
      <c r="B102" s="306" t="s">
        <v>284</v>
      </c>
      <c r="C102" s="306"/>
      <c r="D102" s="306"/>
      <c r="E102" s="306"/>
      <c r="F102" s="205">
        <f>F96</f>
        <v>0</v>
      </c>
    </row>
    <row r="103" spans="1:7" ht="12.75" x14ac:dyDescent="0.2">
      <c r="A103" s="309" t="s">
        <v>286</v>
      </c>
      <c r="B103" s="309"/>
      <c r="C103" s="309"/>
      <c r="D103" s="309"/>
      <c r="E103" s="309"/>
      <c r="F103" s="193">
        <f>F101</f>
        <v>0</v>
      </c>
    </row>
    <row r="104" spans="1:7" ht="12.75" x14ac:dyDescent="0.2">
      <c r="A104" s="214"/>
      <c r="B104" s="215"/>
      <c r="C104" s="215"/>
      <c r="D104" s="215"/>
      <c r="E104" s="215"/>
      <c r="F104" s="217"/>
    </row>
    <row r="105" spans="1:7" ht="12.75" x14ac:dyDescent="0.2">
      <c r="A105" s="309" t="s">
        <v>289</v>
      </c>
      <c r="B105" s="309"/>
      <c r="C105" s="309"/>
      <c r="D105" s="309"/>
      <c r="E105" s="309"/>
      <c r="F105" s="309"/>
    </row>
    <row r="106" spans="1:7" ht="12.75" x14ac:dyDescent="0.2">
      <c r="A106" s="197" t="s">
        <v>290</v>
      </c>
      <c r="B106" s="319" t="s">
        <v>291</v>
      </c>
      <c r="C106" s="319"/>
      <c r="D106" s="319"/>
      <c r="E106" s="319"/>
      <c r="F106" s="198" t="s">
        <v>229</v>
      </c>
    </row>
    <row r="107" spans="1:7" ht="12.75" x14ac:dyDescent="0.2">
      <c r="A107" s="190" t="s">
        <v>137</v>
      </c>
      <c r="B107" s="316" t="s">
        <v>292</v>
      </c>
      <c r="C107" s="316"/>
      <c r="D107" s="316"/>
      <c r="E107" s="316"/>
      <c r="F107" s="205">
        <v>0</v>
      </c>
      <c r="G107" s="218"/>
    </row>
    <row r="108" spans="1:7" ht="12.75" x14ac:dyDescent="0.2">
      <c r="A108" s="197" t="s">
        <v>138</v>
      </c>
      <c r="B108" s="323" t="s">
        <v>293</v>
      </c>
      <c r="C108" s="323"/>
      <c r="D108" s="323"/>
      <c r="E108" s="323"/>
      <c r="F108" s="193">
        <v>0</v>
      </c>
      <c r="G108" s="194"/>
    </row>
    <row r="109" spans="1:7" ht="12.75" x14ac:dyDescent="0.2">
      <c r="A109" s="197" t="s">
        <v>139</v>
      </c>
      <c r="B109" s="323" t="s">
        <v>294</v>
      </c>
      <c r="C109" s="323"/>
      <c r="D109" s="323"/>
      <c r="E109" s="323"/>
      <c r="F109" s="193">
        <v>0</v>
      </c>
      <c r="G109" s="194"/>
    </row>
    <row r="110" spans="1:7" ht="12.75" x14ac:dyDescent="0.2">
      <c r="A110" s="190" t="s">
        <v>140</v>
      </c>
      <c r="B110" s="316" t="s">
        <v>280</v>
      </c>
      <c r="C110" s="316"/>
      <c r="D110" s="316"/>
      <c r="E110" s="316"/>
      <c r="F110" s="205">
        <v>0</v>
      </c>
    </row>
    <row r="111" spans="1:7" ht="12.75" x14ac:dyDescent="0.2">
      <c r="A111" s="309" t="s">
        <v>295</v>
      </c>
      <c r="B111" s="309"/>
      <c r="C111" s="309"/>
      <c r="D111" s="309"/>
      <c r="E111" s="309"/>
      <c r="F111" s="193">
        <f>SUM(F107:F110)</f>
        <v>0</v>
      </c>
    </row>
    <row r="112" spans="1:7" ht="12.75" x14ac:dyDescent="0.2">
      <c r="A112" s="214"/>
      <c r="B112" s="215"/>
      <c r="C112" s="215"/>
      <c r="D112" s="219"/>
      <c r="E112" s="219"/>
      <c r="F112" s="209"/>
    </row>
    <row r="113" spans="1:7" ht="12.75" x14ac:dyDescent="0.2">
      <c r="A113" s="309" t="s">
        <v>296</v>
      </c>
      <c r="B113" s="309"/>
      <c r="C113" s="309"/>
      <c r="D113" s="309"/>
      <c r="E113" s="309"/>
      <c r="F113" s="309"/>
    </row>
    <row r="114" spans="1:7" ht="12.75" x14ac:dyDescent="0.2">
      <c r="A114" s="197">
        <v>6</v>
      </c>
      <c r="B114" s="309" t="s">
        <v>297</v>
      </c>
      <c r="C114" s="309"/>
      <c r="D114" s="312" t="s">
        <v>246</v>
      </c>
      <c r="E114" s="312"/>
      <c r="F114" s="198" t="s">
        <v>229</v>
      </c>
    </row>
    <row r="115" spans="1:7" ht="12.75" x14ac:dyDescent="0.2">
      <c r="A115" s="190" t="s">
        <v>137</v>
      </c>
      <c r="B115" s="310" t="s">
        <v>298</v>
      </c>
      <c r="C115" s="310"/>
      <c r="D115" s="311">
        <v>0.04</v>
      </c>
      <c r="E115" s="311"/>
      <c r="F115" s="205">
        <f>D115*F132</f>
        <v>0</v>
      </c>
      <c r="G115" s="220"/>
    </row>
    <row r="116" spans="1:7" ht="12.75" x14ac:dyDescent="0.2">
      <c r="A116" s="190" t="s">
        <v>138</v>
      </c>
      <c r="B116" s="310" t="s">
        <v>299</v>
      </c>
      <c r="C116" s="310"/>
      <c r="D116" s="311">
        <v>7.2322150000000002E-2</v>
      </c>
      <c r="E116" s="311"/>
      <c r="F116" s="205">
        <v>0</v>
      </c>
      <c r="G116" s="220"/>
    </row>
    <row r="117" spans="1:7" ht="12.75" x14ac:dyDescent="0.2">
      <c r="A117" s="190" t="s">
        <v>139</v>
      </c>
      <c r="B117" s="310" t="s">
        <v>300</v>
      </c>
      <c r="C117" s="310"/>
      <c r="D117" s="311">
        <f>D118+D120</f>
        <v>8.6499999999999994E-2</v>
      </c>
      <c r="E117" s="311"/>
      <c r="F117" s="205"/>
    </row>
    <row r="118" spans="1:7" ht="12.75" x14ac:dyDescent="0.2">
      <c r="A118" s="190"/>
      <c r="B118" s="310" t="s">
        <v>301</v>
      </c>
      <c r="C118" s="310"/>
      <c r="D118" s="311">
        <v>3.6499999999999998E-2</v>
      </c>
      <c r="E118" s="311"/>
      <c r="F118" s="205">
        <v>0</v>
      </c>
    </row>
    <row r="119" spans="1:7" ht="12.75" x14ac:dyDescent="0.2">
      <c r="A119" s="190"/>
      <c r="B119" s="310" t="s">
        <v>302</v>
      </c>
      <c r="C119" s="310"/>
      <c r="D119" s="311">
        <v>0</v>
      </c>
      <c r="E119" s="311"/>
      <c r="F119" s="205"/>
    </row>
    <row r="120" spans="1:7" ht="12.75" x14ac:dyDescent="0.2">
      <c r="A120" s="190"/>
      <c r="B120" s="310" t="s">
        <v>303</v>
      </c>
      <c r="C120" s="310"/>
      <c r="D120" s="311">
        <v>0.05</v>
      </c>
      <c r="E120" s="311"/>
      <c r="F120" s="205">
        <f>D120*F134</f>
        <v>0</v>
      </c>
    </row>
    <row r="121" spans="1:7" ht="12.75" x14ac:dyDescent="0.2">
      <c r="A121" s="309" t="s">
        <v>238</v>
      </c>
      <c r="B121" s="309"/>
      <c r="C121" s="309"/>
      <c r="D121" s="312">
        <f>SUM(D115:E117)</f>
        <v>0.19882215</v>
      </c>
      <c r="E121" s="312"/>
      <c r="F121" s="193">
        <f>SUM(F115:F120)</f>
        <v>0</v>
      </c>
    </row>
    <row r="122" spans="1:7" ht="12.75" x14ac:dyDescent="0.2">
      <c r="A122" s="214"/>
      <c r="B122" s="215"/>
      <c r="C122" s="215"/>
      <c r="D122" s="215"/>
      <c r="E122" s="212"/>
      <c r="F122" s="221"/>
    </row>
    <row r="123" spans="1:7" ht="12.75" x14ac:dyDescent="0.2">
      <c r="A123" s="214"/>
      <c r="B123" s="215"/>
      <c r="C123" s="215"/>
      <c r="D123" s="215"/>
      <c r="E123" s="212"/>
      <c r="F123" s="221"/>
    </row>
    <row r="124" spans="1:7" ht="12.75" x14ac:dyDescent="0.2">
      <c r="A124" s="340"/>
      <c r="B124" s="340"/>
      <c r="C124" s="340"/>
      <c r="D124" s="340"/>
      <c r="E124" s="340"/>
      <c r="F124" s="217"/>
    </row>
    <row r="125" spans="1:7" ht="12.75" x14ac:dyDescent="0.2">
      <c r="A125" s="309" t="s">
        <v>304</v>
      </c>
      <c r="B125" s="309"/>
      <c r="C125" s="309"/>
      <c r="D125" s="309"/>
      <c r="E125" s="309"/>
      <c r="F125" s="309"/>
    </row>
    <row r="126" spans="1:7" ht="12.75" x14ac:dyDescent="0.2">
      <c r="A126" s="309" t="s">
        <v>305</v>
      </c>
      <c r="B126" s="309"/>
      <c r="C126" s="309"/>
      <c r="D126" s="309"/>
      <c r="E126" s="309"/>
      <c r="F126" s="222" t="s">
        <v>229</v>
      </c>
    </row>
    <row r="127" spans="1:7" ht="12.75" x14ac:dyDescent="0.2">
      <c r="A127" s="190" t="s">
        <v>137</v>
      </c>
      <c r="B127" s="306" t="s">
        <v>306</v>
      </c>
      <c r="C127" s="306"/>
      <c r="D127" s="306"/>
      <c r="E127" s="306"/>
      <c r="F127" s="205">
        <f>F36</f>
        <v>0</v>
      </c>
    </row>
    <row r="128" spans="1:7" ht="12.75" x14ac:dyDescent="0.2">
      <c r="A128" s="190" t="s">
        <v>138</v>
      </c>
      <c r="B128" s="306" t="s">
        <v>307</v>
      </c>
      <c r="C128" s="306"/>
      <c r="D128" s="306"/>
      <c r="E128" s="306"/>
      <c r="F128" s="205">
        <f>F70</f>
        <v>0</v>
      </c>
    </row>
    <row r="129" spans="1:6" ht="12.75" x14ac:dyDescent="0.2">
      <c r="A129" s="190" t="s">
        <v>139</v>
      </c>
      <c r="B129" s="306" t="s">
        <v>308</v>
      </c>
      <c r="C129" s="306"/>
      <c r="D129" s="306"/>
      <c r="E129" s="306"/>
      <c r="F129" s="205">
        <f>F80</f>
        <v>0</v>
      </c>
    </row>
    <row r="130" spans="1:6" ht="12.75" x14ac:dyDescent="0.2">
      <c r="A130" s="190" t="s">
        <v>140</v>
      </c>
      <c r="B130" s="306" t="s">
        <v>309</v>
      </c>
      <c r="C130" s="306"/>
      <c r="D130" s="306"/>
      <c r="E130" s="306"/>
      <c r="F130" s="205">
        <f>F103</f>
        <v>0</v>
      </c>
    </row>
    <row r="131" spans="1:6" ht="12.75" x14ac:dyDescent="0.2">
      <c r="A131" s="190" t="s">
        <v>146</v>
      </c>
      <c r="B131" s="306" t="s">
        <v>310</v>
      </c>
      <c r="C131" s="306"/>
      <c r="D131" s="306"/>
      <c r="E131" s="306"/>
      <c r="F131" s="205">
        <f>F111</f>
        <v>0</v>
      </c>
    </row>
    <row r="132" spans="1:6" ht="12.75" x14ac:dyDescent="0.2">
      <c r="A132" s="307" t="s">
        <v>311</v>
      </c>
      <c r="B132" s="307"/>
      <c r="C132" s="307"/>
      <c r="D132" s="307"/>
      <c r="E132" s="307"/>
      <c r="F132" s="193">
        <f>SUM(F127:F131)</f>
        <v>0</v>
      </c>
    </row>
    <row r="133" spans="1:6" ht="12.75" x14ac:dyDescent="0.2">
      <c r="A133" s="190" t="s">
        <v>146</v>
      </c>
      <c r="B133" s="306" t="s">
        <v>312</v>
      </c>
      <c r="C133" s="306"/>
      <c r="D133" s="306"/>
      <c r="E133" s="306"/>
      <c r="F133" s="205">
        <f>F121</f>
        <v>0</v>
      </c>
    </row>
    <row r="134" spans="1:6" ht="19.5" customHeight="1" x14ac:dyDescent="0.2">
      <c r="A134" s="308" t="s">
        <v>313</v>
      </c>
      <c r="B134" s="308"/>
      <c r="C134" s="308"/>
      <c r="D134" s="308"/>
      <c r="E134" s="308"/>
      <c r="F134" s="223">
        <f>(F115+F116+F132)/(1-D117)</f>
        <v>0</v>
      </c>
    </row>
    <row r="135" spans="1:6" ht="12.75" x14ac:dyDescent="0.2">
      <c r="A135" s="304" t="s">
        <v>314</v>
      </c>
      <c r="B135" s="304"/>
      <c r="C135" s="304"/>
      <c r="D135" s="304"/>
      <c r="E135" s="304"/>
      <c r="F135" s="224">
        <f>(F115+F132)*3.9095%</f>
        <v>0</v>
      </c>
    </row>
    <row r="136" spans="1:6" ht="27" customHeight="1" x14ac:dyDescent="0.2">
      <c r="A136" s="305" t="s">
        <v>315</v>
      </c>
      <c r="B136" s="305"/>
      <c r="C136" s="305"/>
      <c r="D136" s="305"/>
      <c r="E136" s="305"/>
      <c r="F136" s="225"/>
    </row>
    <row r="137" spans="1:6" ht="12.75" x14ac:dyDescent="0.2">
      <c r="B137" s="226"/>
      <c r="C137" s="227"/>
      <c r="D137" s="227"/>
    </row>
    <row r="138" spans="1:6" ht="12.75" x14ac:dyDescent="0.2">
      <c r="B138" s="226"/>
      <c r="C138" s="227"/>
      <c r="D138" s="227"/>
    </row>
    <row r="139" spans="1:6" ht="12.75" x14ac:dyDescent="0.2">
      <c r="B139" s="226"/>
      <c r="C139" s="227"/>
      <c r="D139" s="227"/>
    </row>
    <row r="140" spans="1:6" ht="12.75" x14ac:dyDescent="0.2">
      <c r="B140" s="226"/>
      <c r="C140" s="227"/>
      <c r="D140" s="227"/>
    </row>
    <row r="141" spans="1:6" ht="12.75" x14ac:dyDescent="0.2">
      <c r="B141" s="226"/>
      <c r="C141" s="227"/>
      <c r="D141" s="227"/>
    </row>
    <row r="142" spans="1:6" ht="12.75" x14ac:dyDescent="0.2">
      <c r="B142" s="226"/>
      <c r="C142" s="227"/>
      <c r="D142" s="227"/>
    </row>
    <row r="143" spans="1:6" ht="12.75" x14ac:dyDescent="0.2">
      <c r="B143" s="226"/>
      <c r="C143" s="227"/>
      <c r="D143" s="227"/>
    </row>
    <row r="144" spans="1:6" ht="12.75" x14ac:dyDescent="0.2">
      <c r="B144" s="226"/>
      <c r="C144" s="227"/>
      <c r="D144" s="227"/>
    </row>
    <row r="145" spans="2:8" ht="12.75" x14ac:dyDescent="0.2">
      <c r="B145" s="226"/>
      <c r="C145" s="227"/>
      <c r="D145" s="227"/>
    </row>
    <row r="146" spans="2:8" ht="12.75" x14ac:dyDescent="0.2">
      <c r="B146" s="226"/>
      <c r="C146" s="227"/>
      <c r="D146" s="227"/>
    </row>
    <row r="147" spans="2:8" ht="12.75" x14ac:dyDescent="0.2">
      <c r="B147" s="226"/>
      <c r="C147" s="227"/>
      <c r="D147" s="227"/>
      <c r="H147" s="228"/>
    </row>
    <row r="148" spans="2:8" ht="12.75" x14ac:dyDescent="0.2">
      <c r="B148" s="226"/>
      <c r="C148" s="227"/>
      <c r="D148" s="227"/>
    </row>
    <row r="149" spans="2:8" ht="12.75" x14ac:dyDescent="0.2">
      <c r="B149" s="226"/>
      <c r="C149" s="227"/>
      <c r="D149" s="227"/>
    </row>
    <row r="150" spans="2:8" ht="12.75" x14ac:dyDescent="0.2"/>
    <row r="151" spans="2:8" ht="12.75" x14ac:dyDescent="0.2"/>
    <row r="152" spans="2:8" ht="12.75" x14ac:dyDescent="0.2"/>
    <row r="153" spans="2:8" ht="12.75" x14ac:dyDescent="0.2"/>
    <row r="154" spans="2:8" ht="12.75" x14ac:dyDescent="0.2"/>
    <row r="155" spans="2:8" ht="12.75" x14ac:dyDescent="0.2"/>
    <row r="156" spans="2:8" ht="12.75" x14ac:dyDescent="0.2"/>
    <row r="157" spans="2:8" ht="12.75" x14ac:dyDescent="0.2"/>
    <row r="158" spans="2:8" ht="12.75" x14ac:dyDescent="0.2"/>
    <row r="159" spans="2:8" ht="12.75" x14ac:dyDescent="0.2"/>
    <row r="160" spans="2:8" ht="12.75" x14ac:dyDescent="0.2"/>
    <row r="161" ht="12.75" x14ac:dyDescent="0.2"/>
    <row r="162" ht="12.75" x14ac:dyDescent="0.2"/>
    <row r="163" ht="12.75" x14ac:dyDescent="0.2"/>
    <row r="164" ht="12.75" x14ac:dyDescent="0.2"/>
    <row r="165" ht="12.75" x14ac:dyDescent="0.2"/>
    <row r="166" ht="12.75" x14ac:dyDescent="0.2"/>
    <row r="167" ht="12.75" x14ac:dyDescent="0.2"/>
    <row r="168" ht="12.75" x14ac:dyDescent="0.2"/>
    <row r="169" ht="12.75" x14ac:dyDescent="0.2"/>
    <row r="170" ht="12.75" x14ac:dyDescent="0.2"/>
    <row r="171" ht="12.75" x14ac:dyDescent="0.2"/>
    <row r="172" ht="12.75" x14ac:dyDescent="0.2"/>
    <row r="173" ht="12.75" x14ac:dyDescent="0.2"/>
    <row r="174" ht="12.75" x14ac:dyDescent="0.2"/>
    <row r="175" ht="12.75" x14ac:dyDescent="0.2"/>
    <row r="176" ht="12.75" x14ac:dyDescent="0.2"/>
    <row r="177" ht="12.75" x14ac:dyDescent="0.2"/>
    <row r="178" ht="12.75" x14ac:dyDescent="0.2"/>
    <row r="179" ht="12.75" x14ac:dyDescent="0.2"/>
    <row r="180" ht="12.75" x14ac:dyDescent="0.2"/>
    <row r="181" ht="12.75" x14ac:dyDescent="0.2"/>
    <row r="182" ht="12.75" x14ac:dyDescent="0.2"/>
    <row r="183" ht="12.75" x14ac:dyDescent="0.2"/>
    <row r="184" ht="12.75" x14ac:dyDescent="0.2"/>
    <row r="185" ht="12.75" x14ac:dyDescent="0.2"/>
    <row r="186" ht="12.75" x14ac:dyDescent="0.2"/>
    <row r="187" ht="12.75" x14ac:dyDescent="0.2"/>
    <row r="188" ht="12.75" x14ac:dyDescent="0.2"/>
    <row r="189" ht="12.75" x14ac:dyDescent="0.2"/>
    <row r="190" ht="12.75" x14ac:dyDescent="0.2"/>
    <row r="191" ht="12.75" x14ac:dyDescent="0.2"/>
    <row r="192" ht="12.75" x14ac:dyDescent="0.2"/>
    <row r="193" ht="12.75" x14ac:dyDescent="0.2"/>
    <row r="194" ht="12.75" x14ac:dyDescent="0.2"/>
    <row r="195" ht="12.75" x14ac:dyDescent="0.2"/>
    <row r="196" ht="12.75" x14ac:dyDescent="0.2"/>
    <row r="197" ht="12.75" x14ac:dyDescent="0.2"/>
    <row r="198" ht="12.75" x14ac:dyDescent="0.2"/>
    <row r="199" ht="12.75" x14ac:dyDescent="0.2"/>
    <row r="200" ht="12.75" x14ac:dyDescent="0.2"/>
    <row r="201" ht="12.75" x14ac:dyDescent="0.2"/>
    <row r="202" ht="12.75" x14ac:dyDescent="0.2"/>
    <row r="203" ht="12.75" x14ac:dyDescent="0.2"/>
    <row r="204" ht="12.75" x14ac:dyDescent="0.2"/>
    <row r="205" ht="12.75" x14ac:dyDescent="0.2"/>
    <row r="206" ht="12.75" x14ac:dyDescent="0.2"/>
    <row r="207" ht="12.75" x14ac:dyDescent="0.2"/>
    <row r="208" ht="12.75" x14ac:dyDescent="0.2"/>
    <row r="209" ht="12.75" x14ac:dyDescent="0.2"/>
    <row r="210" ht="12.75" x14ac:dyDescent="0.2"/>
    <row r="211" ht="12.75" x14ac:dyDescent="0.2"/>
    <row r="212" ht="12.75" x14ac:dyDescent="0.2"/>
    <row r="213" ht="12.75" x14ac:dyDescent="0.2"/>
    <row r="214" ht="12.75" x14ac:dyDescent="0.2"/>
    <row r="215" ht="12.75" x14ac:dyDescent="0.2"/>
    <row r="216" ht="12.75" x14ac:dyDescent="0.2"/>
    <row r="217" ht="12.75" x14ac:dyDescent="0.2"/>
    <row r="218" ht="12.75" x14ac:dyDescent="0.2"/>
    <row r="219" ht="12.75" x14ac:dyDescent="0.2"/>
    <row r="220" ht="12.75" x14ac:dyDescent="0.2"/>
    <row r="221" ht="12.75" x14ac:dyDescent="0.2"/>
    <row r="222" ht="12.75" x14ac:dyDescent="0.2"/>
    <row r="223" ht="12.75" x14ac:dyDescent="0.2"/>
    <row r="224" ht="12.75" x14ac:dyDescent="0.2"/>
    <row r="225" ht="12.75" x14ac:dyDescent="0.2"/>
    <row r="226" ht="12.75" x14ac:dyDescent="0.2"/>
    <row r="227" ht="12.75" x14ac:dyDescent="0.2"/>
    <row r="228" ht="12.75" x14ac:dyDescent="0.2"/>
    <row r="229" ht="12.75" x14ac:dyDescent="0.2"/>
    <row r="230" ht="12.75" x14ac:dyDescent="0.2"/>
    <row r="231" ht="12.75" x14ac:dyDescent="0.2"/>
    <row r="232" ht="12.75" x14ac:dyDescent="0.2"/>
    <row r="233" ht="12.75" x14ac:dyDescent="0.2"/>
    <row r="234" ht="12.75" x14ac:dyDescent="0.2"/>
    <row r="235" ht="12.75" x14ac:dyDescent="0.2"/>
    <row r="236" ht="12.75" x14ac:dyDescent="0.2"/>
    <row r="237" ht="12.75" x14ac:dyDescent="0.2"/>
    <row r="238" ht="12.75" x14ac:dyDescent="0.2"/>
    <row r="239" ht="12.75" x14ac:dyDescent="0.2"/>
    <row r="240" ht="12.75" x14ac:dyDescent="0.2"/>
    <row r="241" ht="12.75" x14ac:dyDescent="0.2"/>
    <row r="242" ht="12.75" x14ac:dyDescent="0.2"/>
    <row r="243" ht="12.75" x14ac:dyDescent="0.2"/>
    <row r="244" ht="12.75" x14ac:dyDescent="0.2"/>
    <row r="245" ht="12.75" x14ac:dyDescent="0.2"/>
    <row r="246" ht="12.75" x14ac:dyDescent="0.2"/>
    <row r="247" ht="12.75" x14ac:dyDescent="0.2"/>
    <row r="248" ht="12.75" x14ac:dyDescent="0.2"/>
    <row r="249" ht="12.75" x14ac:dyDescent="0.2"/>
    <row r="250" ht="12.75" x14ac:dyDescent="0.2"/>
    <row r="251" ht="12.75" x14ac:dyDescent="0.2"/>
    <row r="252" ht="12.75" x14ac:dyDescent="0.2"/>
    <row r="253" ht="12.75" x14ac:dyDescent="0.2"/>
    <row r="254" ht="12.75" x14ac:dyDescent="0.2"/>
    <row r="255" ht="12.75" x14ac:dyDescent="0.2"/>
    <row r="256" ht="12.75" x14ac:dyDescent="0.2"/>
    <row r="257" ht="12.75" x14ac:dyDescent="0.2"/>
    <row r="258" ht="12.75" x14ac:dyDescent="0.2"/>
    <row r="259" ht="12.75" x14ac:dyDescent="0.2"/>
    <row r="260" ht="12.75" x14ac:dyDescent="0.2"/>
    <row r="261" ht="12.75" x14ac:dyDescent="0.2"/>
    <row r="262" ht="12.75" x14ac:dyDescent="0.2"/>
    <row r="263" ht="12.75" x14ac:dyDescent="0.2"/>
    <row r="264" ht="12.75" x14ac:dyDescent="0.2"/>
    <row r="265" ht="12.75" x14ac:dyDescent="0.2"/>
    <row r="266" ht="12.75" x14ac:dyDescent="0.2"/>
    <row r="267" ht="12.75" x14ac:dyDescent="0.2"/>
    <row r="268" ht="12.75" x14ac:dyDescent="0.2"/>
    <row r="269" ht="12.75" x14ac:dyDescent="0.2"/>
    <row r="270" ht="12.75" x14ac:dyDescent="0.2"/>
    <row r="271" ht="12.75" x14ac:dyDescent="0.2"/>
    <row r="272" ht="12.75" x14ac:dyDescent="0.2"/>
    <row r="273" ht="12.75" x14ac:dyDescent="0.2"/>
    <row r="274" ht="12.75" x14ac:dyDescent="0.2"/>
    <row r="275" ht="12.75" x14ac:dyDescent="0.2"/>
    <row r="276" ht="12.75" x14ac:dyDescent="0.2"/>
    <row r="277" ht="12.75" x14ac:dyDescent="0.2"/>
    <row r="278" ht="12.75" x14ac:dyDescent="0.2"/>
    <row r="279" ht="12.75" x14ac:dyDescent="0.2"/>
    <row r="280" ht="12.75" x14ac:dyDescent="0.2"/>
    <row r="281" ht="12.75" x14ac:dyDescent="0.2"/>
    <row r="282" ht="12.75" x14ac:dyDescent="0.2"/>
    <row r="283" ht="12.75" x14ac:dyDescent="0.2"/>
    <row r="284" ht="12.75" x14ac:dyDescent="0.2"/>
    <row r="285" ht="12.75" x14ac:dyDescent="0.2"/>
    <row r="286" ht="12.75" x14ac:dyDescent="0.2"/>
    <row r="287" ht="12.75" x14ac:dyDescent="0.2"/>
    <row r="288" ht="12.75" x14ac:dyDescent="0.2"/>
    <row r="289" ht="12.75" x14ac:dyDescent="0.2"/>
    <row r="290" ht="12.75" x14ac:dyDescent="0.2"/>
    <row r="291" ht="12.75" x14ac:dyDescent="0.2"/>
    <row r="292" ht="12.75" x14ac:dyDescent="0.2"/>
    <row r="293" ht="12.75" x14ac:dyDescent="0.2"/>
    <row r="294" ht="12.75" x14ac:dyDescent="0.2"/>
    <row r="295" ht="12.75" x14ac:dyDescent="0.2"/>
    <row r="296" ht="12.75" x14ac:dyDescent="0.2"/>
    <row r="297" ht="12.75" x14ac:dyDescent="0.2"/>
    <row r="298" ht="12.75" x14ac:dyDescent="0.2"/>
    <row r="299" ht="12.75" x14ac:dyDescent="0.2"/>
    <row r="300" ht="12.75" x14ac:dyDescent="0.2"/>
    <row r="301" ht="12.75" x14ac:dyDescent="0.2"/>
    <row r="302" ht="12.75" x14ac:dyDescent="0.2"/>
    <row r="303" ht="12.75" x14ac:dyDescent="0.2"/>
    <row r="304" ht="12.75" x14ac:dyDescent="0.2"/>
    <row r="305" ht="12.75" x14ac:dyDescent="0.2"/>
    <row r="306" ht="12.75" x14ac:dyDescent="0.2"/>
    <row r="307" ht="12.75" x14ac:dyDescent="0.2"/>
    <row r="308" ht="12.75" x14ac:dyDescent="0.2"/>
    <row r="309" ht="12.75" x14ac:dyDescent="0.2"/>
    <row r="310" ht="12.75" x14ac:dyDescent="0.2"/>
    <row r="311" ht="12.75" x14ac:dyDescent="0.2"/>
    <row r="312" ht="12.75" x14ac:dyDescent="0.2"/>
    <row r="313" ht="12.75" x14ac:dyDescent="0.2"/>
    <row r="314" ht="12.75" x14ac:dyDescent="0.2"/>
    <row r="315" ht="12.75" x14ac:dyDescent="0.2"/>
    <row r="316" ht="12.75" x14ac:dyDescent="0.2"/>
    <row r="317" ht="12.75" x14ac:dyDescent="0.2"/>
    <row r="318" ht="12.75" x14ac:dyDescent="0.2"/>
    <row r="319" ht="12.75" x14ac:dyDescent="0.2"/>
    <row r="320" ht="12.75" x14ac:dyDescent="0.2"/>
    <row r="321" ht="12.75" x14ac:dyDescent="0.2"/>
    <row r="322" ht="12.75" x14ac:dyDescent="0.2"/>
    <row r="323" ht="12.75" x14ac:dyDescent="0.2"/>
    <row r="324" ht="12.75" x14ac:dyDescent="0.2"/>
    <row r="325" ht="12.75" x14ac:dyDescent="0.2"/>
    <row r="326" ht="12.75" x14ac:dyDescent="0.2"/>
    <row r="327" ht="12.75" x14ac:dyDescent="0.2"/>
    <row r="328" ht="12.75" x14ac:dyDescent="0.2"/>
    <row r="329" ht="12.75" x14ac:dyDescent="0.2"/>
    <row r="330" ht="12.75" x14ac:dyDescent="0.2"/>
    <row r="331" ht="12.75" x14ac:dyDescent="0.2"/>
    <row r="332" ht="12.75" x14ac:dyDescent="0.2"/>
    <row r="333" ht="12.75" x14ac:dyDescent="0.2"/>
    <row r="334" ht="12.75" x14ac:dyDescent="0.2"/>
    <row r="335" ht="12.75" x14ac:dyDescent="0.2"/>
    <row r="336" ht="12.75" x14ac:dyDescent="0.2"/>
    <row r="337" ht="12.75" x14ac:dyDescent="0.2"/>
    <row r="338" ht="12.75" x14ac:dyDescent="0.2"/>
    <row r="339" ht="12.75" x14ac:dyDescent="0.2"/>
    <row r="340" ht="12.75" x14ac:dyDescent="0.2"/>
    <row r="341" ht="12.75" x14ac:dyDescent="0.2"/>
    <row r="342" ht="12.75" x14ac:dyDescent="0.2"/>
    <row r="343" ht="12.75" x14ac:dyDescent="0.2"/>
    <row r="344" ht="12.75" x14ac:dyDescent="0.2"/>
    <row r="345" ht="12.75" x14ac:dyDescent="0.2"/>
    <row r="346" ht="12.75" x14ac:dyDescent="0.2"/>
    <row r="347" ht="12.75" x14ac:dyDescent="0.2"/>
    <row r="348" ht="12.75" x14ac:dyDescent="0.2"/>
    <row r="349" ht="12.75" x14ac:dyDescent="0.2"/>
    <row r="350" ht="12.75" x14ac:dyDescent="0.2"/>
    <row r="351" ht="12.75" x14ac:dyDescent="0.2"/>
    <row r="352" ht="12.75" x14ac:dyDescent="0.2"/>
    <row r="353" ht="12.75" x14ac:dyDescent="0.2"/>
    <row r="354" ht="12.75" x14ac:dyDescent="0.2"/>
    <row r="355" ht="12.75" x14ac:dyDescent="0.2"/>
    <row r="356" ht="12.75" x14ac:dyDescent="0.2"/>
    <row r="357" ht="12.75" x14ac:dyDescent="0.2"/>
    <row r="358" ht="12.75" x14ac:dyDescent="0.2"/>
    <row r="359" ht="12.75" x14ac:dyDescent="0.2"/>
    <row r="360" ht="12.75" x14ac:dyDescent="0.2"/>
    <row r="361" ht="12.75" x14ac:dyDescent="0.2"/>
    <row r="362" ht="12.75" x14ac:dyDescent="0.2"/>
    <row r="363" ht="12.75" x14ac:dyDescent="0.2"/>
    <row r="364" ht="12.75" x14ac:dyDescent="0.2"/>
    <row r="365" ht="12.75" x14ac:dyDescent="0.2"/>
    <row r="366" ht="12.75" x14ac:dyDescent="0.2"/>
    <row r="367" ht="12.75" x14ac:dyDescent="0.2"/>
    <row r="368" ht="12.75" x14ac:dyDescent="0.2"/>
    <row r="369" ht="12.75" x14ac:dyDescent="0.2"/>
    <row r="370" ht="12.75" x14ac:dyDescent="0.2"/>
    <row r="371" ht="12.75" x14ac:dyDescent="0.2"/>
    <row r="372" ht="12.75" x14ac:dyDescent="0.2"/>
    <row r="373" ht="12.75" x14ac:dyDescent="0.2"/>
    <row r="374" ht="12.75" x14ac:dyDescent="0.2"/>
    <row r="375" ht="12.75" x14ac:dyDescent="0.2"/>
    <row r="376" ht="12.75" x14ac:dyDescent="0.2"/>
    <row r="377" ht="12.75" x14ac:dyDescent="0.2"/>
    <row r="378" ht="12.75" x14ac:dyDescent="0.2"/>
    <row r="379" ht="12.75" x14ac:dyDescent="0.2"/>
    <row r="380" ht="12.75" x14ac:dyDescent="0.2"/>
    <row r="381" ht="12.75" x14ac:dyDescent="0.2"/>
    <row r="382" ht="12.75" x14ac:dyDescent="0.2"/>
    <row r="383" ht="12.75" x14ac:dyDescent="0.2"/>
    <row r="384" ht="12.75" x14ac:dyDescent="0.2"/>
    <row r="385" ht="12.75" x14ac:dyDescent="0.2"/>
    <row r="386" ht="12.75" x14ac:dyDescent="0.2"/>
    <row r="387" ht="12.75" x14ac:dyDescent="0.2"/>
    <row r="388" ht="12.75" x14ac:dyDescent="0.2"/>
    <row r="389" ht="12.75" x14ac:dyDescent="0.2"/>
    <row r="390" ht="12.75" x14ac:dyDescent="0.2"/>
    <row r="391" ht="12.75" x14ac:dyDescent="0.2"/>
    <row r="392" ht="12.75" x14ac:dyDescent="0.2"/>
    <row r="393" ht="12.75" x14ac:dyDescent="0.2"/>
    <row r="394" ht="12.75" x14ac:dyDescent="0.2"/>
    <row r="395" ht="12.75" x14ac:dyDescent="0.2"/>
    <row r="396" ht="12.75" x14ac:dyDescent="0.2"/>
    <row r="397" ht="12.75" x14ac:dyDescent="0.2"/>
    <row r="398" ht="12.75" x14ac:dyDescent="0.2"/>
    <row r="399" ht="12.75" x14ac:dyDescent="0.2"/>
    <row r="400" ht="12.75" x14ac:dyDescent="0.2"/>
    <row r="401" ht="12.75" x14ac:dyDescent="0.2"/>
    <row r="402" ht="12.75" x14ac:dyDescent="0.2"/>
    <row r="403" ht="12.75" x14ac:dyDescent="0.2"/>
    <row r="404" ht="12.75" x14ac:dyDescent="0.2"/>
    <row r="405" ht="12.75" x14ac:dyDescent="0.2"/>
    <row r="406" ht="12.75" x14ac:dyDescent="0.2"/>
    <row r="407" ht="12.75" x14ac:dyDescent="0.2"/>
    <row r="408" ht="12.75" x14ac:dyDescent="0.2"/>
    <row r="409" ht="12.75" x14ac:dyDescent="0.2"/>
    <row r="410" ht="12.75" x14ac:dyDescent="0.2"/>
    <row r="411" ht="12.75" x14ac:dyDescent="0.2"/>
    <row r="412" ht="12.75" x14ac:dyDescent="0.2"/>
    <row r="413" ht="12.75" x14ac:dyDescent="0.2"/>
    <row r="414" ht="12.75" x14ac:dyDescent="0.2"/>
    <row r="415" ht="12.75" x14ac:dyDescent="0.2"/>
    <row r="416" ht="12.75" x14ac:dyDescent="0.2"/>
    <row r="417" ht="12.75" x14ac:dyDescent="0.2"/>
    <row r="418" ht="12.75" x14ac:dyDescent="0.2"/>
    <row r="419" ht="12.75" x14ac:dyDescent="0.2"/>
    <row r="420" ht="12.75" x14ac:dyDescent="0.2"/>
    <row r="421" ht="12.75" x14ac:dyDescent="0.2"/>
    <row r="422" ht="12.75" x14ac:dyDescent="0.2"/>
    <row r="423" ht="12.75" x14ac:dyDescent="0.2"/>
    <row r="424" ht="12.75" x14ac:dyDescent="0.2"/>
    <row r="425" ht="12.75" x14ac:dyDescent="0.2"/>
    <row r="426" ht="12.75" x14ac:dyDescent="0.2"/>
    <row r="427" ht="12.75" x14ac:dyDescent="0.2"/>
    <row r="428" ht="12.75" x14ac:dyDescent="0.2"/>
    <row r="429" ht="12.75" x14ac:dyDescent="0.2"/>
    <row r="430" ht="12.75" x14ac:dyDescent="0.2"/>
    <row r="431" ht="12.75" x14ac:dyDescent="0.2"/>
    <row r="432" ht="12.75" x14ac:dyDescent="0.2"/>
    <row r="433" ht="12.75" x14ac:dyDescent="0.2"/>
    <row r="434" ht="12.75" x14ac:dyDescent="0.2"/>
    <row r="435" ht="12.75" x14ac:dyDescent="0.2"/>
    <row r="436" ht="12.75" x14ac:dyDescent="0.2"/>
    <row r="437" ht="12.75" x14ac:dyDescent="0.2"/>
    <row r="438" ht="12.75" x14ac:dyDescent="0.2"/>
    <row r="439" ht="12.75" x14ac:dyDescent="0.2"/>
    <row r="440" ht="12.75" x14ac:dyDescent="0.2"/>
    <row r="441" ht="12.75" x14ac:dyDescent="0.2"/>
    <row r="442" ht="12.75" x14ac:dyDescent="0.2"/>
    <row r="443" ht="12.75" x14ac:dyDescent="0.2"/>
    <row r="444" ht="12.75" x14ac:dyDescent="0.2"/>
    <row r="445" ht="12.75" x14ac:dyDescent="0.2"/>
    <row r="446" ht="12.75" x14ac:dyDescent="0.2"/>
    <row r="447" ht="12.75" x14ac:dyDescent="0.2"/>
    <row r="448" ht="12.75" x14ac:dyDescent="0.2"/>
    <row r="449" ht="12.75" x14ac:dyDescent="0.2"/>
    <row r="450" ht="12.75" x14ac:dyDescent="0.2"/>
    <row r="451" ht="12.75" x14ac:dyDescent="0.2"/>
    <row r="452" ht="12.75" x14ac:dyDescent="0.2"/>
    <row r="453" ht="12.75" x14ac:dyDescent="0.2"/>
    <row r="454" ht="12.75" x14ac:dyDescent="0.2"/>
    <row r="455" ht="12.75" x14ac:dyDescent="0.2"/>
    <row r="456" ht="12.75" x14ac:dyDescent="0.2"/>
    <row r="457" ht="12.75" x14ac:dyDescent="0.2"/>
    <row r="458" ht="12.75" x14ac:dyDescent="0.2"/>
    <row r="459" ht="12.75" x14ac:dyDescent="0.2"/>
    <row r="460" ht="12.75" x14ac:dyDescent="0.2"/>
    <row r="461" ht="12.75" x14ac:dyDescent="0.2"/>
    <row r="462" ht="12.75" x14ac:dyDescent="0.2"/>
    <row r="463" ht="12.75" x14ac:dyDescent="0.2"/>
    <row r="464" ht="12.75" x14ac:dyDescent="0.2"/>
    <row r="465" ht="12.75" x14ac:dyDescent="0.2"/>
    <row r="466" ht="12.75" x14ac:dyDescent="0.2"/>
    <row r="467" ht="12.75" x14ac:dyDescent="0.2"/>
    <row r="468" ht="12.75" x14ac:dyDescent="0.2"/>
    <row r="469" ht="12.75" x14ac:dyDescent="0.2"/>
    <row r="470" ht="12.75" x14ac:dyDescent="0.2"/>
    <row r="471" ht="12.75" x14ac:dyDescent="0.2"/>
    <row r="472" ht="12.75" x14ac:dyDescent="0.2"/>
    <row r="473" ht="12.75" x14ac:dyDescent="0.2"/>
    <row r="474" ht="12.75" x14ac:dyDescent="0.2"/>
    <row r="475" ht="12.75" x14ac:dyDescent="0.2"/>
    <row r="476" ht="12.75" x14ac:dyDescent="0.2"/>
    <row r="477" ht="12.75" x14ac:dyDescent="0.2"/>
    <row r="478" ht="12.75" x14ac:dyDescent="0.2"/>
    <row r="479" ht="12.75" x14ac:dyDescent="0.2"/>
    <row r="480" ht="12.75" x14ac:dyDescent="0.2"/>
    <row r="481" ht="12.75" x14ac:dyDescent="0.2"/>
    <row r="482" ht="12.75" x14ac:dyDescent="0.2"/>
    <row r="483" ht="12.75" x14ac:dyDescent="0.2"/>
    <row r="484" ht="12.75" x14ac:dyDescent="0.2"/>
    <row r="485" ht="12.75" x14ac:dyDescent="0.2"/>
    <row r="486" ht="12.75" x14ac:dyDescent="0.2"/>
    <row r="487" ht="12.75" x14ac:dyDescent="0.2"/>
    <row r="488" ht="12.75" x14ac:dyDescent="0.2"/>
    <row r="489" ht="12.75" x14ac:dyDescent="0.2"/>
    <row r="490" ht="12.75" x14ac:dyDescent="0.2"/>
    <row r="491" ht="12.75" x14ac:dyDescent="0.2"/>
    <row r="492" ht="12.75" x14ac:dyDescent="0.2"/>
    <row r="493" ht="12.75" x14ac:dyDescent="0.2"/>
    <row r="494" ht="12.75" x14ac:dyDescent="0.2"/>
    <row r="495" ht="12.75" x14ac:dyDescent="0.2"/>
    <row r="496" ht="12.75" x14ac:dyDescent="0.2"/>
    <row r="497" ht="12.75" x14ac:dyDescent="0.2"/>
    <row r="498" ht="12.75" x14ac:dyDescent="0.2"/>
    <row r="499" ht="12.75" x14ac:dyDescent="0.2"/>
    <row r="500" ht="12.75" x14ac:dyDescent="0.2"/>
    <row r="501" ht="12.75" x14ac:dyDescent="0.2"/>
    <row r="502" ht="12.75" x14ac:dyDescent="0.2"/>
    <row r="503" ht="12.75" x14ac:dyDescent="0.2"/>
    <row r="504" ht="12.75" x14ac:dyDescent="0.2"/>
    <row r="505" ht="12.75" x14ac:dyDescent="0.2"/>
    <row r="506" ht="12.75" x14ac:dyDescent="0.2"/>
    <row r="507" ht="12.75" x14ac:dyDescent="0.2"/>
    <row r="508" ht="12.75" x14ac:dyDescent="0.2"/>
    <row r="509" ht="12.75" x14ac:dyDescent="0.2"/>
    <row r="510" ht="12.75" x14ac:dyDescent="0.2"/>
    <row r="511" ht="12.75" x14ac:dyDescent="0.2"/>
    <row r="512" ht="12.75" x14ac:dyDescent="0.2"/>
    <row r="513" ht="12.75" x14ac:dyDescent="0.2"/>
    <row r="514" ht="12.75" x14ac:dyDescent="0.2"/>
    <row r="515" ht="12.75" x14ac:dyDescent="0.2"/>
    <row r="516" ht="12.75" x14ac:dyDescent="0.2"/>
    <row r="517" ht="12.75" x14ac:dyDescent="0.2"/>
    <row r="518" ht="12.75" x14ac:dyDescent="0.2"/>
    <row r="519" ht="12.75" x14ac:dyDescent="0.2"/>
    <row r="520" ht="12.75" x14ac:dyDescent="0.2"/>
    <row r="521" ht="12.75" x14ac:dyDescent="0.2"/>
    <row r="522" ht="12.75" x14ac:dyDescent="0.2"/>
    <row r="523" ht="12.75" x14ac:dyDescent="0.2"/>
    <row r="524" ht="12.75" x14ac:dyDescent="0.2"/>
    <row r="525" ht="12.75" x14ac:dyDescent="0.2"/>
    <row r="526" ht="12.75" x14ac:dyDescent="0.2"/>
    <row r="527" ht="12.75" x14ac:dyDescent="0.2"/>
    <row r="528" ht="12.75" x14ac:dyDescent="0.2"/>
    <row r="529" ht="12.75" x14ac:dyDescent="0.2"/>
    <row r="530" ht="12.75" x14ac:dyDescent="0.2"/>
    <row r="531" ht="12.75" x14ac:dyDescent="0.2"/>
    <row r="532" ht="12.75" x14ac:dyDescent="0.2"/>
    <row r="533" ht="12.75" x14ac:dyDescent="0.2"/>
    <row r="534" ht="12.75" x14ac:dyDescent="0.2"/>
    <row r="535" ht="12.75" x14ac:dyDescent="0.2"/>
    <row r="536" ht="12.75" x14ac:dyDescent="0.2"/>
    <row r="537" ht="12.75" x14ac:dyDescent="0.2"/>
    <row r="538" ht="12.75" x14ac:dyDescent="0.2"/>
    <row r="539" ht="12.75" x14ac:dyDescent="0.2"/>
    <row r="540" ht="12.75" x14ac:dyDescent="0.2"/>
    <row r="541" ht="12.75" x14ac:dyDescent="0.2"/>
    <row r="542" ht="12.75" x14ac:dyDescent="0.2"/>
    <row r="543" ht="12.75" x14ac:dyDescent="0.2"/>
    <row r="544" ht="12.75" x14ac:dyDescent="0.2"/>
    <row r="545" ht="12.75" x14ac:dyDescent="0.2"/>
    <row r="546" ht="12.75" x14ac:dyDescent="0.2"/>
    <row r="547" ht="12.75" x14ac:dyDescent="0.2"/>
    <row r="548" ht="12.75" x14ac:dyDescent="0.2"/>
    <row r="549" ht="12.75" x14ac:dyDescent="0.2"/>
    <row r="550" ht="12.75" x14ac:dyDescent="0.2"/>
    <row r="551" ht="12.75" x14ac:dyDescent="0.2"/>
    <row r="552" ht="12.75" x14ac:dyDescent="0.2"/>
    <row r="553" ht="12.75" x14ac:dyDescent="0.2"/>
    <row r="554" ht="12.75" x14ac:dyDescent="0.2"/>
    <row r="555" ht="12.75" x14ac:dyDescent="0.2"/>
    <row r="556" ht="12.75" x14ac:dyDescent="0.2"/>
    <row r="557" ht="12.75" x14ac:dyDescent="0.2"/>
    <row r="558" ht="12.75" x14ac:dyDescent="0.2"/>
    <row r="559" ht="12.75" x14ac:dyDescent="0.2"/>
    <row r="560" ht="12.75" x14ac:dyDescent="0.2"/>
    <row r="561" ht="12.75" x14ac:dyDescent="0.2"/>
    <row r="562" ht="12.75" x14ac:dyDescent="0.2"/>
    <row r="563" ht="12.75" x14ac:dyDescent="0.2"/>
    <row r="564" ht="12.75" x14ac:dyDescent="0.2"/>
    <row r="565" ht="12.75" x14ac:dyDescent="0.2"/>
    <row r="566" ht="12.75" x14ac:dyDescent="0.2"/>
    <row r="567" ht="12.75" x14ac:dyDescent="0.2"/>
    <row r="568" ht="12.75" x14ac:dyDescent="0.2"/>
    <row r="569" ht="12.75" x14ac:dyDescent="0.2"/>
    <row r="570" ht="12.75" x14ac:dyDescent="0.2"/>
    <row r="571" ht="12.75" x14ac:dyDescent="0.2"/>
    <row r="572" ht="12.75" x14ac:dyDescent="0.2"/>
    <row r="573" ht="12.75" x14ac:dyDescent="0.2"/>
    <row r="574" ht="12.75" x14ac:dyDescent="0.2"/>
    <row r="575" ht="12.75" x14ac:dyDescent="0.2"/>
    <row r="576" ht="12.75" x14ac:dyDescent="0.2"/>
    <row r="577" ht="12.75" x14ac:dyDescent="0.2"/>
    <row r="578" ht="12.75" x14ac:dyDescent="0.2"/>
    <row r="579" ht="12.75" x14ac:dyDescent="0.2"/>
    <row r="580" ht="12.75" x14ac:dyDescent="0.2"/>
    <row r="581" ht="12.75" x14ac:dyDescent="0.2"/>
    <row r="582" ht="12.75" x14ac:dyDescent="0.2"/>
    <row r="583" ht="12.75" x14ac:dyDescent="0.2"/>
    <row r="584" ht="12.75" x14ac:dyDescent="0.2"/>
    <row r="585" ht="12.75" x14ac:dyDescent="0.2"/>
    <row r="586" ht="12.75" x14ac:dyDescent="0.2"/>
    <row r="587" ht="12.75" x14ac:dyDescent="0.2"/>
    <row r="588" ht="12.75" x14ac:dyDescent="0.2"/>
    <row r="589" ht="12.75" x14ac:dyDescent="0.2"/>
    <row r="590" ht="12.75" x14ac:dyDescent="0.2"/>
    <row r="591" ht="12.75" x14ac:dyDescent="0.2"/>
    <row r="592" ht="12.75" x14ac:dyDescent="0.2"/>
    <row r="593" ht="12.75" x14ac:dyDescent="0.2"/>
    <row r="594" ht="12.75" x14ac:dyDescent="0.2"/>
    <row r="595" ht="12.75" x14ac:dyDescent="0.2"/>
    <row r="596" ht="12.75" x14ac:dyDescent="0.2"/>
    <row r="597" ht="12.75" x14ac:dyDescent="0.2"/>
    <row r="598" ht="12.75" x14ac:dyDescent="0.2"/>
    <row r="599" ht="12.75" x14ac:dyDescent="0.2"/>
    <row r="600" ht="12.75" x14ac:dyDescent="0.2"/>
    <row r="601" ht="12.75" x14ac:dyDescent="0.2"/>
    <row r="602" ht="12.75" x14ac:dyDescent="0.2"/>
    <row r="603" ht="12.75" x14ac:dyDescent="0.2"/>
    <row r="604" ht="12.75" x14ac:dyDescent="0.2"/>
    <row r="605" ht="12.75" x14ac:dyDescent="0.2"/>
    <row r="606" ht="12.75" x14ac:dyDescent="0.2"/>
    <row r="607" ht="12.75" x14ac:dyDescent="0.2"/>
    <row r="608" ht="12.75" x14ac:dyDescent="0.2"/>
    <row r="609" ht="12.75" x14ac:dyDescent="0.2"/>
    <row r="610" ht="12.75" x14ac:dyDescent="0.2"/>
    <row r="611" ht="12.75" x14ac:dyDescent="0.2"/>
    <row r="612" ht="12.75" x14ac:dyDescent="0.2"/>
    <row r="613" ht="12.75" x14ac:dyDescent="0.2"/>
    <row r="614" ht="12.75" x14ac:dyDescent="0.2"/>
    <row r="615" ht="12.75" x14ac:dyDescent="0.2"/>
    <row r="616" ht="12.75" x14ac:dyDescent="0.2"/>
    <row r="617" ht="12.75" x14ac:dyDescent="0.2"/>
    <row r="618" ht="12.75" x14ac:dyDescent="0.2"/>
    <row r="619" ht="12.75" x14ac:dyDescent="0.2"/>
    <row r="620" ht="12.75" x14ac:dyDescent="0.2"/>
    <row r="621" ht="12.75" x14ac:dyDescent="0.2"/>
    <row r="622" ht="12.75" x14ac:dyDescent="0.2"/>
    <row r="623" ht="12.75" x14ac:dyDescent="0.2"/>
    <row r="624" ht="12.75" x14ac:dyDescent="0.2"/>
    <row r="625" ht="12.75" x14ac:dyDescent="0.2"/>
    <row r="626" ht="12.75" x14ac:dyDescent="0.2"/>
    <row r="627" ht="12.75" x14ac:dyDescent="0.2"/>
    <row r="628" ht="12.75" x14ac:dyDescent="0.2"/>
    <row r="629" ht="12.75" x14ac:dyDescent="0.2"/>
    <row r="630" ht="12.75" x14ac:dyDescent="0.2"/>
    <row r="631" ht="12.75" x14ac:dyDescent="0.2"/>
    <row r="632" ht="12.75" x14ac:dyDescent="0.2"/>
    <row r="633" ht="12.75" x14ac:dyDescent="0.2"/>
    <row r="634" ht="12.75" x14ac:dyDescent="0.2"/>
    <row r="635" ht="12.75" x14ac:dyDescent="0.2"/>
    <row r="636" ht="12.75" x14ac:dyDescent="0.2"/>
    <row r="637" ht="12.75" x14ac:dyDescent="0.2"/>
    <row r="638" ht="12.75" x14ac:dyDescent="0.2"/>
    <row r="639" ht="12.75" x14ac:dyDescent="0.2"/>
    <row r="640" ht="12.75" x14ac:dyDescent="0.2"/>
    <row r="641" ht="12.75" x14ac:dyDescent="0.2"/>
    <row r="642" ht="12.75" x14ac:dyDescent="0.2"/>
    <row r="643" ht="12.75" x14ac:dyDescent="0.2"/>
    <row r="644" ht="12.75" x14ac:dyDescent="0.2"/>
    <row r="645" ht="12.75" x14ac:dyDescent="0.2"/>
    <row r="646" ht="12.75" x14ac:dyDescent="0.2"/>
    <row r="647" ht="12.75" x14ac:dyDescent="0.2"/>
    <row r="648" ht="12.75" x14ac:dyDescent="0.2"/>
    <row r="649" ht="12.75" x14ac:dyDescent="0.2"/>
    <row r="650" ht="12.75" x14ac:dyDescent="0.2"/>
    <row r="651" ht="12.75" x14ac:dyDescent="0.2"/>
    <row r="652" ht="12.75" x14ac:dyDescent="0.2"/>
    <row r="653" ht="12.75" x14ac:dyDescent="0.2"/>
    <row r="654" ht="12.75" x14ac:dyDescent="0.2"/>
    <row r="655" ht="12.75" x14ac:dyDescent="0.2"/>
    <row r="656" ht="12.75" x14ac:dyDescent="0.2"/>
    <row r="657" ht="12.75" x14ac:dyDescent="0.2"/>
    <row r="658" ht="12.75" x14ac:dyDescent="0.2"/>
    <row r="659" ht="12.75" x14ac:dyDescent="0.2"/>
    <row r="660" ht="12.75" x14ac:dyDescent="0.2"/>
    <row r="661" ht="12.75" x14ac:dyDescent="0.2"/>
    <row r="662" ht="12.75" x14ac:dyDescent="0.2"/>
    <row r="663" ht="12.75" x14ac:dyDescent="0.2"/>
    <row r="664" ht="12.75" x14ac:dyDescent="0.2"/>
    <row r="665" ht="12.75" x14ac:dyDescent="0.2"/>
    <row r="666" ht="12.75" x14ac:dyDescent="0.2"/>
    <row r="667" ht="12.75" x14ac:dyDescent="0.2"/>
    <row r="668" ht="12.75" x14ac:dyDescent="0.2"/>
    <row r="669" ht="12.75" x14ac:dyDescent="0.2"/>
    <row r="670" ht="12.75" x14ac:dyDescent="0.2"/>
    <row r="671" ht="12.75" x14ac:dyDescent="0.2"/>
    <row r="672" ht="12.75" x14ac:dyDescent="0.2"/>
    <row r="673" ht="12.75" x14ac:dyDescent="0.2"/>
    <row r="674" ht="12.75" x14ac:dyDescent="0.2"/>
    <row r="675" ht="12.75" x14ac:dyDescent="0.2"/>
    <row r="676" ht="12.75" x14ac:dyDescent="0.2"/>
    <row r="677" ht="12.75" x14ac:dyDescent="0.2"/>
    <row r="678" ht="12.75" x14ac:dyDescent="0.2"/>
    <row r="679" ht="12.75" x14ac:dyDescent="0.2"/>
    <row r="680" ht="12.75" x14ac:dyDescent="0.2"/>
    <row r="681" ht="12.75" x14ac:dyDescent="0.2"/>
    <row r="682" ht="12.75" x14ac:dyDescent="0.2"/>
    <row r="683" ht="12.75" x14ac:dyDescent="0.2"/>
    <row r="684" ht="12.75" x14ac:dyDescent="0.2"/>
    <row r="685" ht="12.75" x14ac:dyDescent="0.2"/>
    <row r="686" ht="12.75" x14ac:dyDescent="0.2"/>
    <row r="687" ht="12.75" x14ac:dyDescent="0.2"/>
    <row r="688" ht="12.75" x14ac:dyDescent="0.2"/>
    <row r="689" ht="12.75" x14ac:dyDescent="0.2"/>
    <row r="690" ht="12.75" x14ac:dyDescent="0.2"/>
    <row r="691" ht="12.75" x14ac:dyDescent="0.2"/>
    <row r="692" ht="12.75" x14ac:dyDescent="0.2"/>
    <row r="693" ht="12.75" x14ac:dyDescent="0.2"/>
    <row r="694" ht="12.75" x14ac:dyDescent="0.2"/>
    <row r="695" ht="12.75" x14ac:dyDescent="0.2"/>
    <row r="696" ht="12.75" x14ac:dyDescent="0.2"/>
    <row r="697" ht="12.75" x14ac:dyDescent="0.2"/>
    <row r="698" ht="12.75" x14ac:dyDescent="0.2"/>
    <row r="699" ht="12.75" x14ac:dyDescent="0.2"/>
    <row r="700" ht="12.75" x14ac:dyDescent="0.2"/>
    <row r="701" ht="12.75" x14ac:dyDescent="0.2"/>
    <row r="702" ht="12.75" x14ac:dyDescent="0.2"/>
    <row r="703" ht="12.75" x14ac:dyDescent="0.2"/>
    <row r="704" ht="12.75" x14ac:dyDescent="0.2"/>
    <row r="705" ht="12.75" x14ac:dyDescent="0.2"/>
    <row r="706" ht="12.75" x14ac:dyDescent="0.2"/>
    <row r="707" ht="12.75" x14ac:dyDescent="0.2"/>
    <row r="708" ht="12.75" x14ac:dyDescent="0.2"/>
    <row r="709" ht="12.75" x14ac:dyDescent="0.2"/>
    <row r="710" ht="12.75" x14ac:dyDescent="0.2"/>
    <row r="711" ht="12.75" x14ac:dyDescent="0.2"/>
    <row r="712" ht="12.75" x14ac:dyDescent="0.2"/>
    <row r="713" ht="12.75" x14ac:dyDescent="0.2"/>
    <row r="714" ht="12.75" x14ac:dyDescent="0.2"/>
    <row r="715" ht="12.75" x14ac:dyDescent="0.2"/>
    <row r="716" ht="12.75" x14ac:dyDescent="0.2"/>
    <row r="717" ht="12.75" x14ac:dyDescent="0.2"/>
    <row r="718" ht="12.75" x14ac:dyDescent="0.2"/>
    <row r="719" ht="12.75" x14ac:dyDescent="0.2"/>
    <row r="720" ht="12.75" x14ac:dyDescent="0.2"/>
    <row r="721" ht="12.75" x14ac:dyDescent="0.2"/>
    <row r="722" ht="12.75" x14ac:dyDescent="0.2"/>
    <row r="723" ht="12.75" x14ac:dyDescent="0.2"/>
    <row r="724" ht="12.75" x14ac:dyDescent="0.2"/>
    <row r="725" ht="12.75" x14ac:dyDescent="0.2"/>
    <row r="726" ht="12.75" x14ac:dyDescent="0.2"/>
    <row r="727" ht="12.75" x14ac:dyDescent="0.2"/>
    <row r="728" ht="12.75" x14ac:dyDescent="0.2"/>
    <row r="729" ht="12.75" x14ac:dyDescent="0.2"/>
    <row r="730" ht="12.75" x14ac:dyDescent="0.2"/>
    <row r="731" ht="12.75" x14ac:dyDescent="0.2"/>
    <row r="732" ht="12.75" x14ac:dyDescent="0.2"/>
    <row r="733" ht="12.75" x14ac:dyDescent="0.2"/>
    <row r="734" ht="12.75" x14ac:dyDescent="0.2"/>
    <row r="735" ht="12.75" x14ac:dyDescent="0.2"/>
    <row r="736" ht="12.75" x14ac:dyDescent="0.2"/>
    <row r="737" ht="12.75" x14ac:dyDescent="0.2"/>
    <row r="738" ht="12.75" x14ac:dyDescent="0.2"/>
    <row r="739" ht="12.75" x14ac:dyDescent="0.2"/>
    <row r="740" ht="12.75" x14ac:dyDescent="0.2"/>
    <row r="741" ht="12.75" x14ac:dyDescent="0.2"/>
    <row r="742" ht="12.75" x14ac:dyDescent="0.2"/>
    <row r="743" ht="12.75" x14ac:dyDescent="0.2"/>
    <row r="744" ht="12.75" x14ac:dyDescent="0.2"/>
    <row r="745" ht="12.75" x14ac:dyDescent="0.2"/>
    <row r="746" ht="12.75" x14ac:dyDescent="0.2"/>
    <row r="747" ht="12.75" x14ac:dyDescent="0.2"/>
    <row r="748" ht="12.75" x14ac:dyDescent="0.2"/>
    <row r="749" ht="12.75" x14ac:dyDescent="0.2"/>
    <row r="750" ht="12.75" x14ac:dyDescent="0.2"/>
    <row r="751" ht="12.75" x14ac:dyDescent="0.2"/>
    <row r="752" ht="12.75" x14ac:dyDescent="0.2"/>
    <row r="753" ht="12.75" x14ac:dyDescent="0.2"/>
    <row r="754" ht="12.75" x14ac:dyDescent="0.2"/>
    <row r="755" ht="12.75" x14ac:dyDescent="0.2"/>
    <row r="756" ht="12.75" x14ac:dyDescent="0.2"/>
    <row r="757" ht="12.75" x14ac:dyDescent="0.2"/>
    <row r="758" ht="12.75" x14ac:dyDescent="0.2"/>
    <row r="759" ht="12.75" x14ac:dyDescent="0.2"/>
    <row r="760" ht="12.75" x14ac:dyDescent="0.2"/>
    <row r="761" ht="12.75" x14ac:dyDescent="0.2"/>
    <row r="762" ht="12.75" x14ac:dyDescent="0.2"/>
    <row r="763" ht="12.75" x14ac:dyDescent="0.2"/>
    <row r="764" ht="12.75" x14ac:dyDescent="0.2"/>
    <row r="765" ht="12.75" x14ac:dyDescent="0.2"/>
    <row r="766" ht="12.75" x14ac:dyDescent="0.2"/>
    <row r="767" ht="12.75" x14ac:dyDescent="0.2"/>
    <row r="768" ht="12.75" x14ac:dyDescent="0.2"/>
    <row r="769" ht="12.75" x14ac:dyDescent="0.2"/>
    <row r="770" ht="12.75" x14ac:dyDescent="0.2"/>
    <row r="771" ht="12.75" x14ac:dyDescent="0.2"/>
    <row r="772" ht="12.75" x14ac:dyDescent="0.2"/>
    <row r="773" ht="12.75" x14ac:dyDescent="0.2"/>
    <row r="774" ht="12.75" x14ac:dyDescent="0.2"/>
    <row r="775" ht="12.75" x14ac:dyDescent="0.2"/>
    <row r="776" ht="12.75" x14ac:dyDescent="0.2"/>
    <row r="777" ht="12.75" x14ac:dyDescent="0.2"/>
    <row r="778" ht="12.75" x14ac:dyDescent="0.2"/>
    <row r="779" ht="12.75" x14ac:dyDescent="0.2"/>
    <row r="780" ht="12.75" x14ac:dyDescent="0.2"/>
    <row r="781" ht="12.75" x14ac:dyDescent="0.2"/>
    <row r="782" ht="12.75" x14ac:dyDescent="0.2"/>
    <row r="783" ht="12.75" x14ac:dyDescent="0.2"/>
    <row r="784" ht="12.75" x14ac:dyDescent="0.2"/>
    <row r="785" ht="12.75" x14ac:dyDescent="0.2"/>
    <row r="786" ht="12.75" x14ac:dyDescent="0.2"/>
    <row r="787" ht="12.75" x14ac:dyDescent="0.2"/>
    <row r="788" ht="12.75" x14ac:dyDescent="0.2"/>
    <row r="789" ht="12.75" x14ac:dyDescent="0.2"/>
    <row r="790" ht="12.75" x14ac:dyDescent="0.2"/>
    <row r="791" ht="12.75" x14ac:dyDescent="0.2"/>
    <row r="792" ht="12.75" x14ac:dyDescent="0.2"/>
    <row r="793" ht="12.75" x14ac:dyDescent="0.2"/>
    <row r="794" ht="12.75" x14ac:dyDescent="0.2"/>
    <row r="795" ht="12.75" x14ac:dyDescent="0.2"/>
    <row r="796" ht="12.75" x14ac:dyDescent="0.2"/>
    <row r="797" ht="12.75" x14ac:dyDescent="0.2"/>
    <row r="798" ht="12.75" x14ac:dyDescent="0.2"/>
    <row r="799" ht="12.75" x14ac:dyDescent="0.2"/>
    <row r="800" ht="12.75" x14ac:dyDescent="0.2"/>
    <row r="801" ht="12.75" x14ac:dyDescent="0.2"/>
    <row r="802" ht="12.75" x14ac:dyDescent="0.2"/>
    <row r="803" ht="12.75" x14ac:dyDescent="0.2"/>
    <row r="804" ht="12.75" x14ac:dyDescent="0.2"/>
    <row r="805" ht="12.75" x14ac:dyDescent="0.2"/>
    <row r="806" ht="12.75" x14ac:dyDescent="0.2"/>
    <row r="807" ht="12.75" x14ac:dyDescent="0.2"/>
    <row r="808" ht="12.75" x14ac:dyDescent="0.2"/>
    <row r="809" ht="12.75" x14ac:dyDescent="0.2"/>
    <row r="810" ht="12.75" x14ac:dyDescent="0.2"/>
    <row r="811" ht="12.75" x14ac:dyDescent="0.2"/>
    <row r="812" ht="12.75" x14ac:dyDescent="0.2"/>
    <row r="813" ht="12.75" x14ac:dyDescent="0.2"/>
    <row r="814" ht="12.75" x14ac:dyDescent="0.2"/>
    <row r="815" ht="12.75" x14ac:dyDescent="0.2"/>
    <row r="816" ht="12.75" x14ac:dyDescent="0.2"/>
    <row r="817" ht="12.75" x14ac:dyDescent="0.2"/>
    <row r="818" ht="12.75" x14ac:dyDescent="0.2"/>
    <row r="819" ht="12.75" x14ac:dyDescent="0.2"/>
    <row r="820" ht="12.75" x14ac:dyDescent="0.2"/>
    <row r="821" ht="12.75" x14ac:dyDescent="0.2"/>
    <row r="822" ht="12.75" x14ac:dyDescent="0.2"/>
    <row r="823" ht="12.75" x14ac:dyDescent="0.2"/>
    <row r="824" ht="12.75" x14ac:dyDescent="0.2"/>
    <row r="825" ht="12.75" x14ac:dyDescent="0.2"/>
    <row r="826" ht="12.75" x14ac:dyDescent="0.2"/>
    <row r="827" ht="12.75" x14ac:dyDescent="0.2"/>
    <row r="828" ht="12.75" x14ac:dyDescent="0.2"/>
    <row r="829" ht="12.75" x14ac:dyDescent="0.2"/>
    <row r="830" ht="12.75" x14ac:dyDescent="0.2"/>
    <row r="831" ht="12.75" x14ac:dyDescent="0.2"/>
    <row r="832" ht="12.75" x14ac:dyDescent="0.2"/>
    <row r="833" ht="12.75" x14ac:dyDescent="0.2"/>
    <row r="834" ht="12.75" x14ac:dyDescent="0.2"/>
    <row r="835" ht="12.75" x14ac:dyDescent="0.2"/>
    <row r="836" ht="12.75" x14ac:dyDescent="0.2"/>
    <row r="837" ht="12.75" x14ac:dyDescent="0.2"/>
    <row r="838" ht="12.75" x14ac:dyDescent="0.2"/>
    <row r="839" ht="12.75" x14ac:dyDescent="0.2"/>
    <row r="840" ht="12.75" x14ac:dyDescent="0.2"/>
    <row r="841" ht="12.75" x14ac:dyDescent="0.2"/>
    <row r="842" ht="12.75" x14ac:dyDescent="0.2"/>
    <row r="843" ht="12.75" x14ac:dyDescent="0.2"/>
    <row r="844" ht="12.75" x14ac:dyDescent="0.2"/>
    <row r="845" ht="12.75" x14ac:dyDescent="0.2"/>
    <row r="846" ht="12.75" x14ac:dyDescent="0.2"/>
    <row r="847" ht="12.75" x14ac:dyDescent="0.2"/>
    <row r="848" ht="12.75" x14ac:dyDescent="0.2"/>
    <row r="849" ht="12.75" x14ac:dyDescent="0.2"/>
    <row r="850" ht="12.75" x14ac:dyDescent="0.2"/>
    <row r="851" ht="12.75" x14ac:dyDescent="0.2"/>
    <row r="852" ht="12.75" x14ac:dyDescent="0.2"/>
    <row r="853" ht="12.75" x14ac:dyDescent="0.2"/>
    <row r="854" ht="12.75" x14ac:dyDescent="0.2"/>
    <row r="855" ht="12.75" x14ac:dyDescent="0.2"/>
    <row r="856" ht="12.75" x14ac:dyDescent="0.2"/>
    <row r="857" ht="12.75" x14ac:dyDescent="0.2"/>
    <row r="858" ht="12.75" x14ac:dyDescent="0.2"/>
    <row r="859" ht="12.75" x14ac:dyDescent="0.2"/>
    <row r="860" ht="12.75" x14ac:dyDescent="0.2"/>
    <row r="861" ht="12.75" x14ac:dyDescent="0.2"/>
    <row r="862" ht="12.75" x14ac:dyDescent="0.2"/>
    <row r="863" ht="12.75" x14ac:dyDescent="0.2"/>
    <row r="864" ht="12.75" x14ac:dyDescent="0.2"/>
    <row r="865" ht="12.75" x14ac:dyDescent="0.2"/>
    <row r="866" ht="12.75" x14ac:dyDescent="0.2"/>
    <row r="867" ht="12.75" x14ac:dyDescent="0.2"/>
    <row r="868" ht="12.75" x14ac:dyDescent="0.2"/>
    <row r="869" ht="12.75" x14ac:dyDescent="0.2"/>
    <row r="870" ht="12.75" x14ac:dyDescent="0.2"/>
    <row r="871" ht="12.75" x14ac:dyDescent="0.2"/>
    <row r="872" ht="12.75" x14ac:dyDescent="0.2"/>
    <row r="873" ht="12.75" x14ac:dyDescent="0.2"/>
    <row r="874" ht="12.75" x14ac:dyDescent="0.2"/>
    <row r="875" ht="12.75" x14ac:dyDescent="0.2"/>
    <row r="876" ht="12.75" x14ac:dyDescent="0.2"/>
    <row r="877" ht="12.75" x14ac:dyDescent="0.2"/>
    <row r="878" ht="12.75" x14ac:dyDescent="0.2"/>
    <row r="879" ht="12.75" x14ac:dyDescent="0.2"/>
    <row r="880" ht="12.75" x14ac:dyDescent="0.2"/>
    <row r="881" ht="12.75" x14ac:dyDescent="0.2"/>
    <row r="882" ht="12.75" x14ac:dyDescent="0.2"/>
    <row r="883" ht="12.75" x14ac:dyDescent="0.2"/>
    <row r="884" ht="12.75" x14ac:dyDescent="0.2"/>
    <row r="885" ht="12.75" x14ac:dyDescent="0.2"/>
    <row r="886" ht="12.75" x14ac:dyDescent="0.2"/>
    <row r="887" ht="12.75" x14ac:dyDescent="0.2"/>
    <row r="888" ht="12.75" x14ac:dyDescent="0.2"/>
    <row r="889" ht="12.75" x14ac:dyDescent="0.2"/>
    <row r="890" ht="12.75" x14ac:dyDescent="0.2"/>
    <row r="891" ht="12.75" x14ac:dyDescent="0.2"/>
    <row r="892" ht="12.75" x14ac:dyDescent="0.2"/>
    <row r="893" ht="12.75" x14ac:dyDescent="0.2"/>
    <row r="894" ht="12.75" x14ac:dyDescent="0.2"/>
    <row r="895" ht="12.75" x14ac:dyDescent="0.2"/>
    <row r="896" ht="12.75" x14ac:dyDescent="0.2"/>
    <row r="897" ht="12.75" x14ac:dyDescent="0.2"/>
    <row r="898" ht="12.75" x14ac:dyDescent="0.2"/>
    <row r="899" ht="12.75" x14ac:dyDescent="0.2"/>
    <row r="900" ht="12.75" x14ac:dyDescent="0.2"/>
    <row r="901" ht="12.75" x14ac:dyDescent="0.2"/>
    <row r="902" ht="12.75" x14ac:dyDescent="0.2"/>
    <row r="903" ht="12.75" x14ac:dyDescent="0.2"/>
    <row r="904" ht="12.75" x14ac:dyDescent="0.2"/>
    <row r="905" ht="12.75" x14ac:dyDescent="0.2"/>
    <row r="906" ht="12.75" x14ac:dyDescent="0.2"/>
    <row r="907" ht="12.75" x14ac:dyDescent="0.2"/>
    <row r="908" ht="12.75" x14ac:dyDescent="0.2"/>
    <row r="909" ht="12.75" x14ac:dyDescent="0.2"/>
    <row r="910" ht="12.75" x14ac:dyDescent="0.2"/>
    <row r="911" ht="12.75" x14ac:dyDescent="0.2"/>
    <row r="912" ht="12.75" x14ac:dyDescent="0.2"/>
    <row r="913" ht="12.75" x14ac:dyDescent="0.2"/>
    <row r="914" ht="12.75" x14ac:dyDescent="0.2"/>
    <row r="915" ht="12.75" x14ac:dyDescent="0.2"/>
    <row r="916" ht="12.75" x14ac:dyDescent="0.2"/>
    <row r="917" ht="12.75" x14ac:dyDescent="0.2"/>
    <row r="918" ht="12.75" x14ac:dyDescent="0.2"/>
    <row r="919" ht="12.75" x14ac:dyDescent="0.2"/>
    <row r="920" ht="12.75" x14ac:dyDescent="0.2"/>
    <row r="921" ht="12.75" x14ac:dyDescent="0.2"/>
    <row r="922" ht="12.75" x14ac:dyDescent="0.2"/>
    <row r="923" ht="12.75" x14ac:dyDescent="0.2"/>
    <row r="924" ht="12.75" x14ac:dyDescent="0.2"/>
    <row r="925" ht="12.75" x14ac:dyDescent="0.2"/>
    <row r="926" ht="12.75" x14ac:dyDescent="0.2"/>
    <row r="927" ht="12.75" x14ac:dyDescent="0.2"/>
    <row r="928" ht="12.75" x14ac:dyDescent="0.2"/>
    <row r="929" ht="12.75" x14ac:dyDescent="0.2"/>
    <row r="930" ht="12.75" x14ac:dyDescent="0.2"/>
    <row r="931" ht="12.75" x14ac:dyDescent="0.2"/>
    <row r="932" ht="12.75" x14ac:dyDescent="0.2"/>
    <row r="933" ht="12.75" x14ac:dyDescent="0.2"/>
    <row r="934" ht="12.75" x14ac:dyDescent="0.2"/>
    <row r="935" ht="12.75" x14ac:dyDescent="0.2"/>
    <row r="936" ht="12.75" x14ac:dyDescent="0.2"/>
    <row r="937" ht="12.75" x14ac:dyDescent="0.2"/>
    <row r="938" ht="12.75" x14ac:dyDescent="0.2"/>
    <row r="939" ht="12.75" x14ac:dyDescent="0.2"/>
    <row r="940" ht="12.75" x14ac:dyDescent="0.2"/>
    <row r="941" ht="12.75" x14ac:dyDescent="0.2"/>
    <row r="942" ht="12.75" x14ac:dyDescent="0.2"/>
    <row r="943" ht="12.75" x14ac:dyDescent="0.2"/>
    <row r="944" ht="12.75" x14ac:dyDescent="0.2"/>
    <row r="945" ht="12.75" x14ac:dyDescent="0.2"/>
    <row r="946" ht="12.75" x14ac:dyDescent="0.2"/>
    <row r="947" ht="12.75" x14ac:dyDescent="0.2"/>
    <row r="948" ht="12.75" x14ac:dyDescent="0.2"/>
    <row r="949" ht="12.75" x14ac:dyDescent="0.2"/>
    <row r="950" ht="12.75" x14ac:dyDescent="0.2"/>
    <row r="951" ht="12.75" x14ac:dyDescent="0.2"/>
    <row r="952" ht="12.75" x14ac:dyDescent="0.2"/>
    <row r="953" ht="12.75" x14ac:dyDescent="0.2"/>
    <row r="954" ht="12.75" x14ac:dyDescent="0.2"/>
    <row r="955" ht="12.75" x14ac:dyDescent="0.2"/>
    <row r="956" ht="12.75" x14ac:dyDescent="0.2"/>
    <row r="957" ht="12.75" x14ac:dyDescent="0.2"/>
    <row r="958" ht="12.75" x14ac:dyDescent="0.2"/>
    <row r="959" ht="12.75" x14ac:dyDescent="0.2"/>
    <row r="960" ht="12.75" x14ac:dyDescent="0.2"/>
    <row r="961" ht="12.75" x14ac:dyDescent="0.2"/>
    <row r="962" ht="12.75" x14ac:dyDescent="0.2"/>
    <row r="963" ht="12.75" x14ac:dyDescent="0.2"/>
    <row r="964" ht="12.75" x14ac:dyDescent="0.2"/>
    <row r="965" ht="12.75" x14ac:dyDescent="0.2"/>
    <row r="966" ht="12.75" x14ac:dyDescent="0.2"/>
    <row r="967" ht="12.75" x14ac:dyDescent="0.2"/>
    <row r="968" ht="12.75" x14ac:dyDescent="0.2"/>
    <row r="969" ht="12.75" x14ac:dyDescent="0.2"/>
    <row r="970" ht="12.75" x14ac:dyDescent="0.2"/>
    <row r="971" ht="12.75" x14ac:dyDescent="0.2"/>
    <row r="972" ht="12.75" x14ac:dyDescent="0.2"/>
    <row r="973" ht="12.75" x14ac:dyDescent="0.2"/>
    <row r="974" ht="12.75" x14ac:dyDescent="0.2"/>
    <row r="975" ht="12.75" x14ac:dyDescent="0.2"/>
    <row r="976" ht="12.75" x14ac:dyDescent="0.2"/>
    <row r="977" ht="12.75" x14ac:dyDescent="0.2"/>
    <row r="978" ht="12.75" x14ac:dyDescent="0.2"/>
    <row r="979" ht="12.75" x14ac:dyDescent="0.2"/>
    <row r="980" ht="12.75" x14ac:dyDescent="0.2"/>
    <row r="981" ht="12.75" x14ac:dyDescent="0.2"/>
    <row r="982" ht="12.75" x14ac:dyDescent="0.2"/>
    <row r="983" ht="12.75" x14ac:dyDescent="0.2"/>
    <row r="984" ht="12.75" x14ac:dyDescent="0.2"/>
    <row r="985" ht="12.75" x14ac:dyDescent="0.2"/>
    <row r="986" ht="12.75" x14ac:dyDescent="0.2"/>
    <row r="987" ht="12.75" x14ac:dyDescent="0.2"/>
    <row r="988" ht="12.75" x14ac:dyDescent="0.2"/>
    <row r="989" ht="12.75" x14ac:dyDescent="0.2"/>
    <row r="990" ht="12.75" x14ac:dyDescent="0.2"/>
    <row r="991" ht="12.75" x14ac:dyDescent="0.2"/>
    <row r="992" ht="12.75" x14ac:dyDescent="0.2"/>
    <row r="993" ht="12.75" x14ac:dyDescent="0.2"/>
    <row r="994" ht="12.75" x14ac:dyDescent="0.2"/>
    <row r="995" ht="12.75" x14ac:dyDescent="0.2"/>
    <row r="996" ht="12.75" x14ac:dyDescent="0.2"/>
    <row r="997" ht="12.75" x14ac:dyDescent="0.2"/>
    <row r="998" ht="12.75" x14ac:dyDescent="0.2"/>
    <row r="999" ht="12.75" x14ac:dyDescent="0.2"/>
    <row r="1000" ht="12.75" x14ac:dyDescent="0.2"/>
  </sheetData>
  <mergeCells count="145">
    <mergeCell ref="A124:E124"/>
    <mergeCell ref="A105:F105"/>
    <mergeCell ref="B106:E106"/>
    <mergeCell ref="B107:E107"/>
    <mergeCell ref="B108:E108"/>
    <mergeCell ref="B109:E109"/>
    <mergeCell ref="B110:E110"/>
    <mergeCell ref="A111:E111"/>
    <mergeCell ref="A53:C53"/>
    <mergeCell ref="D53:E53"/>
    <mergeCell ref="A54:F54"/>
    <mergeCell ref="B56:E56"/>
    <mergeCell ref="B57:E57"/>
    <mergeCell ref="A61:E61"/>
    <mergeCell ref="A62:F62"/>
    <mergeCell ref="B76:E76"/>
    <mergeCell ref="B77:E77"/>
    <mergeCell ref="B39:E39"/>
    <mergeCell ref="B40:E40"/>
    <mergeCell ref="B41:E41"/>
    <mergeCell ref="A42:E42"/>
    <mergeCell ref="B44:C44"/>
    <mergeCell ref="D44:E44"/>
    <mergeCell ref="B51:C51"/>
    <mergeCell ref="D51:E51"/>
    <mergeCell ref="B52:C52"/>
    <mergeCell ref="D52:E52"/>
    <mergeCell ref="A18:E18"/>
    <mergeCell ref="A19:F19"/>
    <mergeCell ref="B20:E20"/>
    <mergeCell ref="B21:E21"/>
    <mergeCell ref="B33:E33"/>
    <mergeCell ref="B34:E34"/>
    <mergeCell ref="B35:E35"/>
    <mergeCell ref="A36:E36"/>
    <mergeCell ref="A38:F38"/>
    <mergeCell ref="B11:E11"/>
    <mergeCell ref="B12:E12"/>
    <mergeCell ref="B13:E13"/>
    <mergeCell ref="A14:F14"/>
    <mergeCell ref="A15:F15"/>
    <mergeCell ref="A16:B16"/>
    <mergeCell ref="C16:E16"/>
    <mergeCell ref="A17:B17"/>
    <mergeCell ref="C17:E17"/>
    <mergeCell ref="A1:F1"/>
    <mergeCell ref="A3:F3"/>
    <mergeCell ref="A4:F4"/>
    <mergeCell ref="A5:F5"/>
    <mergeCell ref="A6:E6"/>
    <mergeCell ref="A7:E7"/>
    <mergeCell ref="A8:F8"/>
    <mergeCell ref="A9:F9"/>
    <mergeCell ref="B10:E10"/>
    <mergeCell ref="B28:E28"/>
    <mergeCell ref="B29:E29"/>
    <mergeCell ref="B30:E30"/>
    <mergeCell ref="B31:E31"/>
    <mergeCell ref="B32:E32"/>
    <mergeCell ref="B22:E22"/>
    <mergeCell ref="B23:E23"/>
    <mergeCell ref="B24:E24"/>
    <mergeCell ref="A25:F26"/>
    <mergeCell ref="A27:F27"/>
    <mergeCell ref="B48:C48"/>
    <mergeCell ref="D48:E48"/>
    <mergeCell ref="B49:C49"/>
    <mergeCell ref="D49:E49"/>
    <mergeCell ref="B50:C50"/>
    <mergeCell ref="D50:E50"/>
    <mergeCell ref="B45:C45"/>
    <mergeCell ref="D45:E45"/>
    <mergeCell ref="B46:C46"/>
    <mergeCell ref="D46:E46"/>
    <mergeCell ref="B47:C47"/>
    <mergeCell ref="D47:E47"/>
    <mergeCell ref="A65:F65"/>
    <mergeCell ref="B66:E66"/>
    <mergeCell ref="B67:E67"/>
    <mergeCell ref="B68:E68"/>
    <mergeCell ref="B69:E69"/>
    <mergeCell ref="G57:I57"/>
    <mergeCell ref="B58:E58"/>
    <mergeCell ref="G58:I58"/>
    <mergeCell ref="B59:E59"/>
    <mergeCell ref="B60:E60"/>
    <mergeCell ref="G60:I60"/>
    <mergeCell ref="A94:F94"/>
    <mergeCell ref="B95:E95"/>
    <mergeCell ref="B96:E96"/>
    <mergeCell ref="A97:E97"/>
    <mergeCell ref="A98:F98"/>
    <mergeCell ref="A70:E70"/>
    <mergeCell ref="A72:F72"/>
    <mergeCell ref="B73:E73"/>
    <mergeCell ref="B74:E74"/>
    <mergeCell ref="B75:E75"/>
    <mergeCell ref="B78:E78"/>
    <mergeCell ref="B79:E79"/>
    <mergeCell ref="A80:E80"/>
    <mergeCell ref="A82:F82"/>
    <mergeCell ref="A83:F83"/>
    <mergeCell ref="A84:F84"/>
    <mergeCell ref="B85:E85"/>
    <mergeCell ref="B86:E86"/>
    <mergeCell ref="B87:E87"/>
    <mergeCell ref="B88:E88"/>
    <mergeCell ref="B89:E89"/>
    <mergeCell ref="B90:E90"/>
    <mergeCell ref="B91:E91"/>
    <mergeCell ref="A92:E92"/>
    <mergeCell ref="A113:F113"/>
    <mergeCell ref="B114:C114"/>
    <mergeCell ref="D114:E114"/>
    <mergeCell ref="B115:C115"/>
    <mergeCell ref="D115:E115"/>
    <mergeCell ref="A99:F99"/>
    <mergeCell ref="B100:E100"/>
    <mergeCell ref="B101:E101"/>
    <mergeCell ref="B102:E102"/>
    <mergeCell ref="A103:E103"/>
    <mergeCell ref="B119:C119"/>
    <mergeCell ref="D119:E119"/>
    <mergeCell ref="B120:C120"/>
    <mergeCell ref="D120:E120"/>
    <mergeCell ref="A121:C121"/>
    <mergeCell ref="D121:E121"/>
    <mergeCell ref="B116:C116"/>
    <mergeCell ref="D116:E116"/>
    <mergeCell ref="B117:C117"/>
    <mergeCell ref="D117:E117"/>
    <mergeCell ref="B118:C118"/>
    <mergeCell ref="D118:E118"/>
    <mergeCell ref="A135:E135"/>
    <mergeCell ref="A136:E136"/>
    <mergeCell ref="B130:E130"/>
    <mergeCell ref="B131:E131"/>
    <mergeCell ref="A132:E132"/>
    <mergeCell ref="B133:E133"/>
    <mergeCell ref="A134:E134"/>
    <mergeCell ref="A125:F125"/>
    <mergeCell ref="A126:E126"/>
    <mergeCell ref="B127:E127"/>
    <mergeCell ref="B128:E128"/>
    <mergeCell ref="B129:E129"/>
  </mergeCells>
  <pageMargins left="0.511811024" right="0.511811024" top="0.78740157499999996" bottom="0.78740157499999996" header="0" footer="0"/>
  <pageSetup paperSize="9" orientation="portrait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D1000"/>
  <sheetViews>
    <sheetView topLeftCell="A4" workbookViewId="0">
      <selection activeCell="H38" sqref="H38"/>
    </sheetView>
  </sheetViews>
  <sheetFormatPr defaultRowHeight="15" customHeight="1" x14ac:dyDescent="0.2"/>
  <cols>
    <col min="1" max="1" width="4" style="186" bestFit="1" customWidth="1"/>
    <col min="2" max="2" width="38.83203125" style="194" customWidth="1"/>
    <col min="3" max="3" width="12.83203125" style="186" customWidth="1"/>
    <col min="4" max="4" width="10.1640625" style="186" customWidth="1"/>
    <col min="5" max="5" width="16.5" style="186" customWidth="1"/>
    <col min="6" max="6" width="25.5" style="188" customWidth="1"/>
    <col min="7" max="9" width="26.83203125" style="186" customWidth="1"/>
    <col min="10" max="1017" width="11.6640625" style="186" customWidth="1"/>
    <col min="1018" max="1022" width="11.6640625" style="187" customWidth="1"/>
    <col min="1023" max="16384" width="9.33203125" style="187"/>
  </cols>
  <sheetData>
    <row r="1" spans="1:6" ht="14.25" x14ac:dyDescent="0.2">
      <c r="A1" s="329" t="s">
        <v>136</v>
      </c>
      <c r="B1" s="329"/>
      <c r="C1" s="329"/>
      <c r="D1" s="329"/>
      <c r="E1" s="329"/>
      <c r="F1" s="329"/>
    </row>
    <row r="2" spans="1:6" ht="14.25" x14ac:dyDescent="0.2">
      <c r="A2" s="231" t="s">
        <v>206</v>
      </c>
      <c r="B2" s="230"/>
      <c r="C2" s="230"/>
      <c r="D2" s="230"/>
      <c r="E2" s="232"/>
      <c r="F2" s="233"/>
    </row>
    <row r="3" spans="1:6" ht="16.5" customHeight="1" x14ac:dyDescent="0.2">
      <c r="A3" s="330"/>
      <c r="B3" s="330"/>
      <c r="C3" s="330"/>
      <c r="D3" s="330"/>
      <c r="E3" s="330"/>
      <c r="F3" s="330"/>
    </row>
    <row r="4" spans="1:6" ht="12.75" x14ac:dyDescent="0.2">
      <c r="A4" s="331" t="s">
        <v>207</v>
      </c>
      <c r="B4" s="331"/>
      <c r="C4" s="331"/>
      <c r="D4" s="331"/>
      <c r="E4" s="331"/>
      <c r="F4" s="331"/>
    </row>
    <row r="5" spans="1:6" ht="12.75" x14ac:dyDescent="0.2">
      <c r="A5" s="318"/>
      <c r="B5" s="318"/>
      <c r="C5" s="318"/>
      <c r="D5" s="318"/>
      <c r="E5" s="318"/>
      <c r="F5" s="318"/>
    </row>
    <row r="6" spans="1:6" ht="12.75" x14ac:dyDescent="0.2">
      <c r="A6" s="316" t="s">
        <v>208</v>
      </c>
      <c r="B6" s="316"/>
      <c r="C6" s="316"/>
      <c r="D6" s="316"/>
      <c r="E6" s="316"/>
      <c r="F6" s="189"/>
    </row>
    <row r="7" spans="1:6" ht="12.75" x14ac:dyDescent="0.2">
      <c r="A7" s="316" t="s">
        <v>209</v>
      </c>
      <c r="B7" s="316"/>
      <c r="C7" s="316"/>
      <c r="D7" s="316"/>
      <c r="E7" s="316"/>
      <c r="F7" s="189"/>
    </row>
    <row r="8" spans="1:6" ht="12.75" x14ac:dyDescent="0.2">
      <c r="A8" s="318"/>
      <c r="B8" s="318"/>
      <c r="C8" s="318"/>
      <c r="D8" s="318"/>
      <c r="E8" s="318"/>
      <c r="F8" s="318"/>
    </row>
    <row r="9" spans="1:6" ht="12.75" x14ac:dyDescent="0.2">
      <c r="A9" s="309" t="s">
        <v>210</v>
      </c>
      <c r="B9" s="309"/>
      <c r="C9" s="309"/>
      <c r="D9" s="309"/>
      <c r="E9" s="309"/>
      <c r="F9" s="309"/>
    </row>
    <row r="10" spans="1:6" ht="12.75" x14ac:dyDescent="0.2">
      <c r="A10" s="190" t="s">
        <v>137</v>
      </c>
      <c r="B10" s="332" t="s">
        <v>211</v>
      </c>
      <c r="C10" s="332"/>
      <c r="D10" s="332"/>
      <c r="E10" s="332"/>
      <c r="F10" s="191"/>
    </row>
    <row r="11" spans="1:6" ht="12.75" x14ac:dyDescent="0.2">
      <c r="A11" s="190" t="s">
        <v>138</v>
      </c>
      <c r="B11" s="332" t="s">
        <v>212</v>
      </c>
      <c r="C11" s="332"/>
      <c r="D11" s="332"/>
      <c r="E11" s="332"/>
      <c r="F11" s="189"/>
    </row>
    <row r="12" spans="1:6" ht="12.75" x14ac:dyDescent="0.2">
      <c r="A12" s="190" t="s">
        <v>139</v>
      </c>
      <c r="B12" s="332" t="s">
        <v>213</v>
      </c>
      <c r="C12" s="332"/>
      <c r="D12" s="332"/>
      <c r="E12" s="332"/>
      <c r="F12" s="189"/>
    </row>
    <row r="13" spans="1:6" ht="12.75" x14ac:dyDescent="0.2">
      <c r="A13" s="190" t="s">
        <v>140</v>
      </c>
      <c r="B13" s="332" t="s">
        <v>214</v>
      </c>
      <c r="C13" s="332"/>
      <c r="D13" s="332"/>
      <c r="E13" s="332"/>
      <c r="F13" s="189"/>
    </row>
    <row r="14" spans="1:6" ht="12.75" x14ac:dyDescent="0.2">
      <c r="A14" s="318"/>
      <c r="B14" s="318"/>
      <c r="C14" s="318"/>
      <c r="D14" s="318"/>
      <c r="E14" s="318"/>
      <c r="F14" s="318"/>
    </row>
    <row r="15" spans="1:6" ht="12.75" x14ac:dyDescent="0.2">
      <c r="A15" s="309" t="s">
        <v>215</v>
      </c>
      <c r="B15" s="309"/>
      <c r="C15" s="309"/>
      <c r="D15" s="309"/>
      <c r="E15" s="309"/>
      <c r="F15" s="309"/>
    </row>
    <row r="16" spans="1:6" ht="12.75" x14ac:dyDescent="0.2">
      <c r="A16" s="316" t="s">
        <v>216</v>
      </c>
      <c r="B16" s="316"/>
      <c r="C16" s="333" t="s">
        <v>217</v>
      </c>
      <c r="D16" s="333"/>
      <c r="E16" s="333"/>
      <c r="F16" s="192" t="s">
        <v>218</v>
      </c>
    </row>
    <row r="17" spans="1:9" ht="58.5" customHeight="1" x14ac:dyDescent="0.2">
      <c r="A17" s="326" t="s">
        <v>219</v>
      </c>
      <c r="B17" s="326"/>
      <c r="C17" s="333" t="s">
        <v>220</v>
      </c>
      <c r="D17" s="333"/>
      <c r="E17" s="333"/>
      <c r="F17" s="229" t="s">
        <v>326</v>
      </c>
    </row>
    <row r="18" spans="1:9" ht="12.75" x14ac:dyDescent="0.2">
      <c r="A18" s="316" t="s">
        <v>221</v>
      </c>
      <c r="B18" s="316"/>
      <c r="C18" s="316"/>
      <c r="D18" s="316"/>
      <c r="E18" s="316"/>
      <c r="F18" s="192">
        <v>1</v>
      </c>
    </row>
    <row r="19" spans="1:9" ht="12.75" x14ac:dyDescent="0.2">
      <c r="A19" s="319" t="s">
        <v>222</v>
      </c>
      <c r="B19" s="319"/>
      <c r="C19" s="319"/>
      <c r="D19" s="319"/>
      <c r="E19" s="319"/>
      <c r="F19" s="319"/>
    </row>
    <row r="20" spans="1:9" ht="12.75" x14ac:dyDescent="0.2">
      <c r="A20" s="189">
        <v>1</v>
      </c>
      <c r="B20" s="306" t="s">
        <v>223</v>
      </c>
      <c r="C20" s="306"/>
      <c r="D20" s="306"/>
      <c r="E20" s="306"/>
      <c r="F20" s="192"/>
    </row>
    <row r="21" spans="1:9" ht="12.75" x14ac:dyDescent="0.2">
      <c r="A21" s="189">
        <v>2</v>
      </c>
      <c r="B21" s="306" t="s">
        <v>224</v>
      </c>
      <c r="C21" s="306"/>
      <c r="D21" s="306"/>
      <c r="E21" s="306"/>
      <c r="F21" s="192"/>
    </row>
    <row r="22" spans="1:9" ht="12.75" x14ac:dyDescent="0.2">
      <c r="A22" s="189">
        <v>3</v>
      </c>
      <c r="B22" s="316" t="s">
        <v>225</v>
      </c>
      <c r="C22" s="316"/>
      <c r="D22" s="316"/>
      <c r="E22" s="316"/>
      <c r="F22" s="193">
        <v>0</v>
      </c>
      <c r="G22" s="194"/>
      <c r="H22" s="195"/>
      <c r="I22" s="195"/>
    </row>
    <row r="23" spans="1:9" ht="12.75" x14ac:dyDescent="0.2">
      <c r="A23" s="189">
        <v>4</v>
      </c>
      <c r="B23" s="306" t="s">
        <v>141</v>
      </c>
      <c r="C23" s="306"/>
      <c r="D23" s="306"/>
      <c r="E23" s="306"/>
      <c r="F23" s="192"/>
    </row>
    <row r="24" spans="1:9" ht="12.75" x14ac:dyDescent="0.2">
      <c r="A24" s="189">
        <v>5</v>
      </c>
      <c r="B24" s="306" t="s">
        <v>226</v>
      </c>
      <c r="C24" s="306"/>
      <c r="D24" s="306"/>
      <c r="E24" s="306"/>
      <c r="F24" s="196"/>
    </row>
    <row r="25" spans="1:9" ht="12.75" x14ac:dyDescent="0.2">
      <c r="A25" s="318"/>
      <c r="B25" s="318"/>
      <c r="C25" s="318"/>
      <c r="D25" s="318"/>
      <c r="E25" s="318"/>
      <c r="F25" s="318"/>
    </row>
    <row r="26" spans="1:9" ht="12.75" x14ac:dyDescent="0.2">
      <c r="A26" s="318"/>
      <c r="B26" s="318"/>
      <c r="C26" s="318"/>
      <c r="D26" s="318"/>
      <c r="E26" s="318"/>
      <c r="F26" s="318"/>
    </row>
    <row r="27" spans="1:9" ht="12.75" x14ac:dyDescent="0.2">
      <c r="A27" s="309" t="s">
        <v>227</v>
      </c>
      <c r="B27" s="309"/>
      <c r="C27" s="309"/>
      <c r="D27" s="309"/>
      <c r="E27" s="309"/>
      <c r="F27" s="309"/>
    </row>
    <row r="28" spans="1:9" ht="12.75" x14ac:dyDescent="0.2">
      <c r="A28" s="197">
        <v>1</v>
      </c>
      <c r="B28" s="309" t="s">
        <v>228</v>
      </c>
      <c r="C28" s="309"/>
      <c r="D28" s="309"/>
      <c r="E28" s="309"/>
      <c r="F28" s="198" t="s">
        <v>229</v>
      </c>
    </row>
    <row r="29" spans="1:9" ht="12.75" x14ac:dyDescent="0.2">
      <c r="A29" s="190" t="s">
        <v>137</v>
      </c>
      <c r="B29" s="306" t="s">
        <v>230</v>
      </c>
      <c r="C29" s="306"/>
      <c r="D29" s="306"/>
      <c r="E29" s="306"/>
      <c r="F29" s="199">
        <f>F22</f>
        <v>0</v>
      </c>
      <c r="G29" s="200"/>
    </row>
    <row r="30" spans="1:9" ht="12.75" x14ac:dyDescent="0.2">
      <c r="A30" s="190" t="s">
        <v>138</v>
      </c>
      <c r="B30" s="306" t="s">
        <v>231</v>
      </c>
      <c r="C30" s="306"/>
      <c r="D30" s="306"/>
      <c r="E30" s="306"/>
      <c r="F30" s="199"/>
      <c r="G30" s="194"/>
    </row>
    <row r="31" spans="1:9" ht="12.75" x14ac:dyDescent="0.2">
      <c r="A31" s="197" t="s">
        <v>139</v>
      </c>
      <c r="B31" s="326" t="s">
        <v>232</v>
      </c>
      <c r="C31" s="326"/>
      <c r="D31" s="326"/>
      <c r="E31" s="326"/>
      <c r="F31" s="201"/>
      <c r="G31" s="194"/>
    </row>
    <row r="32" spans="1:9" ht="12.75" x14ac:dyDescent="0.2">
      <c r="A32" s="190" t="s">
        <v>140</v>
      </c>
      <c r="B32" s="306" t="s">
        <v>233</v>
      </c>
      <c r="C32" s="306"/>
      <c r="D32" s="306"/>
      <c r="E32" s="306"/>
      <c r="F32" s="199"/>
    </row>
    <row r="33" spans="1:7" ht="12.75" x14ac:dyDescent="0.2">
      <c r="A33" s="190" t="s">
        <v>146</v>
      </c>
      <c r="B33" s="306" t="s">
        <v>234</v>
      </c>
      <c r="C33" s="306"/>
      <c r="D33" s="306"/>
      <c r="E33" s="306"/>
      <c r="F33" s="199"/>
    </row>
    <row r="34" spans="1:7" ht="12.75" x14ac:dyDescent="0.2">
      <c r="A34" s="190" t="s">
        <v>235</v>
      </c>
      <c r="B34" s="306" t="s">
        <v>236</v>
      </c>
      <c r="C34" s="306"/>
      <c r="D34" s="306"/>
      <c r="E34" s="306"/>
      <c r="F34" s="199"/>
    </row>
    <row r="35" spans="1:7" ht="12.75" x14ac:dyDescent="0.2">
      <c r="A35" s="190" t="s">
        <v>144</v>
      </c>
      <c r="B35" s="306" t="s">
        <v>237</v>
      </c>
      <c r="C35" s="306"/>
      <c r="D35" s="306"/>
      <c r="E35" s="306"/>
      <c r="F35" s="199"/>
    </row>
    <row r="36" spans="1:7" ht="14.25" x14ac:dyDescent="0.2">
      <c r="A36" s="309" t="s">
        <v>238</v>
      </c>
      <c r="B36" s="309"/>
      <c r="C36" s="309"/>
      <c r="D36" s="309"/>
      <c r="E36" s="309"/>
      <c r="F36" s="202">
        <f>SUM(F29:F35)</f>
        <v>0</v>
      </c>
    </row>
    <row r="37" spans="1:7" ht="12.75" x14ac:dyDescent="0.2">
      <c r="B37" s="186"/>
      <c r="D37" s="186" t="s">
        <v>239</v>
      </c>
      <c r="F37" s="203"/>
    </row>
    <row r="38" spans="1:7" ht="12.75" x14ac:dyDescent="0.2">
      <c r="A38" s="309" t="s">
        <v>240</v>
      </c>
      <c r="B38" s="309"/>
      <c r="C38" s="309"/>
      <c r="D38" s="309"/>
      <c r="E38" s="309"/>
      <c r="F38" s="309"/>
    </row>
    <row r="39" spans="1:7" ht="12.75" x14ac:dyDescent="0.2">
      <c r="A39" s="204" t="s">
        <v>241</v>
      </c>
      <c r="B39" s="334" t="s">
        <v>242</v>
      </c>
      <c r="C39" s="335"/>
      <c r="D39" s="335"/>
      <c r="E39" s="336"/>
      <c r="F39" s="198" t="s">
        <v>229</v>
      </c>
    </row>
    <row r="40" spans="1:7" ht="12.75" x14ac:dyDescent="0.2">
      <c r="A40" s="190" t="s">
        <v>137</v>
      </c>
      <c r="B40" s="316" t="s">
        <v>147</v>
      </c>
      <c r="C40" s="316"/>
      <c r="D40" s="316"/>
      <c r="E40" s="316"/>
      <c r="F40" s="205">
        <f>F36/12</f>
        <v>0</v>
      </c>
    </row>
    <row r="41" spans="1:7" ht="12.75" x14ac:dyDescent="0.2">
      <c r="A41" s="197" t="s">
        <v>138</v>
      </c>
      <c r="B41" s="323" t="s">
        <v>243</v>
      </c>
      <c r="C41" s="323"/>
      <c r="D41" s="323"/>
      <c r="E41" s="323"/>
      <c r="F41" s="193">
        <f>((F36/3)/12)</f>
        <v>0</v>
      </c>
      <c r="G41" s="206"/>
    </row>
    <row r="42" spans="1:7" ht="12.75" x14ac:dyDescent="0.2">
      <c r="A42" s="319" t="s">
        <v>238</v>
      </c>
      <c r="B42" s="319"/>
      <c r="C42" s="319"/>
      <c r="D42" s="319"/>
      <c r="E42" s="319"/>
      <c r="F42" s="193">
        <f>SUM(F40:F41)</f>
        <v>0</v>
      </c>
    </row>
    <row r="43" spans="1:7" ht="12.75" x14ac:dyDescent="0.2">
      <c r="A43" s="207"/>
      <c r="B43" s="208"/>
      <c r="C43" s="208"/>
      <c r="D43" s="208"/>
      <c r="E43" s="208"/>
      <c r="F43" s="209"/>
    </row>
    <row r="44" spans="1:7" ht="12.75" x14ac:dyDescent="0.2">
      <c r="A44" s="204" t="s">
        <v>244</v>
      </c>
      <c r="B44" s="334" t="s">
        <v>245</v>
      </c>
      <c r="C44" s="336"/>
      <c r="D44" s="319" t="s">
        <v>246</v>
      </c>
      <c r="E44" s="319"/>
      <c r="F44" s="198" t="s">
        <v>229</v>
      </c>
    </row>
    <row r="45" spans="1:7" ht="12.75" x14ac:dyDescent="0.2">
      <c r="A45" s="189" t="s">
        <v>137</v>
      </c>
      <c r="B45" s="316" t="s">
        <v>247</v>
      </c>
      <c r="C45" s="316"/>
      <c r="D45" s="311">
        <v>0.2</v>
      </c>
      <c r="E45" s="311"/>
      <c r="F45" s="205">
        <f>D45*F36</f>
        <v>0</v>
      </c>
    </row>
    <row r="46" spans="1:7" ht="12.75" x14ac:dyDescent="0.2">
      <c r="A46" s="189" t="s">
        <v>138</v>
      </c>
      <c r="B46" s="316" t="s">
        <v>248</v>
      </c>
      <c r="C46" s="316"/>
      <c r="D46" s="311">
        <v>2.5000000000000001E-2</v>
      </c>
      <c r="E46" s="311"/>
      <c r="F46" s="205">
        <f>D46*F36</f>
        <v>0</v>
      </c>
    </row>
    <row r="47" spans="1:7" ht="12.75" x14ac:dyDescent="0.2">
      <c r="A47" s="204" t="s">
        <v>139</v>
      </c>
      <c r="B47" s="323" t="s">
        <v>249</v>
      </c>
      <c r="C47" s="323"/>
      <c r="D47" s="312">
        <v>0.01</v>
      </c>
      <c r="E47" s="312"/>
      <c r="F47" s="193">
        <f>D47*F36</f>
        <v>0</v>
      </c>
    </row>
    <row r="48" spans="1:7" ht="12.75" x14ac:dyDescent="0.2">
      <c r="A48" s="189" t="s">
        <v>140</v>
      </c>
      <c r="B48" s="316" t="s">
        <v>250</v>
      </c>
      <c r="C48" s="316"/>
      <c r="D48" s="311">
        <v>1.4999999999999999E-2</v>
      </c>
      <c r="E48" s="311"/>
      <c r="F48" s="205">
        <f>D48*F36</f>
        <v>0</v>
      </c>
    </row>
    <row r="49" spans="1:9" ht="12.75" x14ac:dyDescent="0.2">
      <c r="A49" s="189" t="s">
        <v>146</v>
      </c>
      <c r="B49" s="316" t="s">
        <v>251</v>
      </c>
      <c r="C49" s="316"/>
      <c r="D49" s="311">
        <v>0.01</v>
      </c>
      <c r="E49" s="311"/>
      <c r="F49" s="205">
        <f>D49*F36</f>
        <v>0</v>
      </c>
    </row>
    <row r="50" spans="1:9" ht="12.75" x14ac:dyDescent="0.2">
      <c r="A50" s="189" t="s">
        <v>235</v>
      </c>
      <c r="B50" s="316" t="s">
        <v>252</v>
      </c>
      <c r="C50" s="316"/>
      <c r="D50" s="311">
        <v>6.0000000000000001E-3</v>
      </c>
      <c r="E50" s="311"/>
      <c r="F50" s="205">
        <f>D50*F36</f>
        <v>0</v>
      </c>
    </row>
    <row r="51" spans="1:9" ht="12.75" x14ac:dyDescent="0.2">
      <c r="A51" s="189" t="s">
        <v>144</v>
      </c>
      <c r="B51" s="316" t="s">
        <v>253</v>
      </c>
      <c r="C51" s="316"/>
      <c r="D51" s="311">
        <v>2E-3</v>
      </c>
      <c r="E51" s="311"/>
      <c r="F51" s="205">
        <f>D51*F36</f>
        <v>0</v>
      </c>
    </row>
    <row r="52" spans="1:9" ht="12.75" x14ac:dyDescent="0.2">
      <c r="A52" s="189" t="s">
        <v>254</v>
      </c>
      <c r="B52" s="316" t="s">
        <v>255</v>
      </c>
      <c r="C52" s="316"/>
      <c r="D52" s="311">
        <v>0.08</v>
      </c>
      <c r="E52" s="311"/>
      <c r="F52" s="205">
        <f>D52*F36</f>
        <v>0</v>
      </c>
    </row>
    <row r="53" spans="1:9" ht="12.75" x14ac:dyDescent="0.2">
      <c r="A53" s="319" t="s">
        <v>238</v>
      </c>
      <c r="B53" s="319"/>
      <c r="C53" s="319"/>
      <c r="D53" s="312">
        <f>SUM(D45:E52)</f>
        <v>0.34800000000000003</v>
      </c>
      <c r="E53" s="312"/>
      <c r="F53" s="193">
        <f>SUM(F45:F52)</f>
        <v>0</v>
      </c>
    </row>
    <row r="54" spans="1:9" ht="12.75" x14ac:dyDescent="0.2">
      <c r="A54" s="316" t="s">
        <v>256</v>
      </c>
      <c r="B54" s="316"/>
      <c r="C54" s="316"/>
      <c r="D54" s="316"/>
      <c r="E54" s="316"/>
      <c r="F54" s="316"/>
    </row>
    <row r="55" spans="1:9" ht="12.75" x14ac:dyDescent="0.2">
      <c r="A55" s="210"/>
      <c r="B55" s="208"/>
      <c r="C55" s="208"/>
      <c r="D55" s="208"/>
      <c r="E55" s="208"/>
      <c r="F55" s="209"/>
    </row>
    <row r="56" spans="1:9" ht="12.75" x14ac:dyDescent="0.2">
      <c r="A56" s="204" t="s">
        <v>257</v>
      </c>
      <c r="B56" s="319" t="s">
        <v>145</v>
      </c>
      <c r="C56" s="319"/>
      <c r="D56" s="319"/>
      <c r="E56" s="319"/>
      <c r="F56" s="198" t="s">
        <v>229</v>
      </c>
      <c r="G56" s="194"/>
    </row>
    <row r="57" spans="1:9" ht="12.75" x14ac:dyDescent="0.2">
      <c r="A57" s="204" t="s">
        <v>137</v>
      </c>
      <c r="B57" s="326" t="s">
        <v>142</v>
      </c>
      <c r="C57" s="326"/>
      <c r="D57" s="326"/>
      <c r="E57" s="326"/>
      <c r="F57" s="205">
        <v>0</v>
      </c>
      <c r="G57" s="324"/>
      <c r="H57" s="325"/>
      <c r="I57" s="325"/>
    </row>
    <row r="58" spans="1:9" ht="12.75" x14ac:dyDescent="0.2">
      <c r="A58" s="204" t="s">
        <v>138</v>
      </c>
      <c r="B58" s="326" t="s">
        <v>258</v>
      </c>
      <c r="C58" s="326"/>
      <c r="D58" s="326"/>
      <c r="E58" s="326"/>
      <c r="F58" s="201">
        <v>0</v>
      </c>
      <c r="G58" s="327"/>
      <c r="H58" s="328"/>
      <c r="I58" s="328"/>
    </row>
    <row r="59" spans="1:9" ht="12.75" x14ac:dyDescent="0.2">
      <c r="A59" s="189" t="s">
        <v>139</v>
      </c>
      <c r="B59" s="306" t="s">
        <v>143</v>
      </c>
      <c r="C59" s="306"/>
      <c r="D59" s="306"/>
      <c r="E59" s="306"/>
      <c r="F59" s="199">
        <v>0</v>
      </c>
    </row>
    <row r="60" spans="1:9" ht="12.75" x14ac:dyDescent="0.2">
      <c r="A60" s="204" t="s">
        <v>235</v>
      </c>
      <c r="B60" s="326" t="s">
        <v>259</v>
      </c>
      <c r="C60" s="326"/>
      <c r="D60" s="326"/>
      <c r="E60" s="326"/>
      <c r="F60" s="201">
        <v>0</v>
      </c>
      <c r="G60" s="327"/>
      <c r="H60" s="328"/>
      <c r="I60" s="328"/>
    </row>
    <row r="61" spans="1:9" ht="12.75" x14ac:dyDescent="0.2">
      <c r="A61" s="319" t="s">
        <v>238</v>
      </c>
      <c r="B61" s="319"/>
      <c r="C61" s="319"/>
      <c r="D61" s="319"/>
      <c r="E61" s="319"/>
      <c r="F61" s="201">
        <f>SUM(F57:F60)</f>
        <v>0</v>
      </c>
    </row>
    <row r="62" spans="1:9" ht="12.75" x14ac:dyDescent="0.2">
      <c r="A62" s="337"/>
      <c r="B62" s="338"/>
      <c r="C62" s="338"/>
      <c r="D62" s="338"/>
      <c r="E62" s="338"/>
      <c r="F62" s="338"/>
    </row>
    <row r="63" spans="1:9" ht="12.75" x14ac:dyDescent="0.2">
      <c r="A63" s="210"/>
      <c r="B63" s="211"/>
      <c r="C63" s="211"/>
      <c r="D63" s="211"/>
      <c r="E63" s="211"/>
      <c r="F63" s="212"/>
    </row>
    <row r="64" spans="1:9" ht="12.75" x14ac:dyDescent="0.2">
      <c r="A64" s="210"/>
      <c r="B64" s="211"/>
      <c r="C64" s="211"/>
      <c r="D64" s="211"/>
      <c r="E64" s="211"/>
      <c r="F64" s="212"/>
    </row>
    <row r="65" spans="1:1018" ht="12.75" x14ac:dyDescent="0.2">
      <c r="A65" s="309" t="s">
        <v>260</v>
      </c>
      <c r="B65" s="309"/>
      <c r="C65" s="309"/>
      <c r="D65" s="309"/>
      <c r="E65" s="309"/>
      <c r="F65" s="309"/>
    </row>
    <row r="66" spans="1:1018" ht="30.75" customHeight="1" x14ac:dyDescent="0.2">
      <c r="A66" s="213">
        <v>2</v>
      </c>
      <c r="B66" s="313" t="s">
        <v>261</v>
      </c>
      <c r="C66" s="314"/>
      <c r="D66" s="314"/>
      <c r="E66" s="315"/>
      <c r="F66" s="198" t="s">
        <v>229</v>
      </c>
    </row>
    <row r="67" spans="1:1018" ht="29.25" customHeight="1" x14ac:dyDescent="0.2">
      <c r="A67" s="204" t="s">
        <v>241</v>
      </c>
      <c r="B67" s="320" t="s">
        <v>262</v>
      </c>
      <c r="C67" s="321"/>
      <c r="D67" s="321"/>
      <c r="E67" s="322"/>
      <c r="F67" s="199">
        <f>F42</f>
        <v>0</v>
      </c>
    </row>
    <row r="68" spans="1:1018" ht="12.75" x14ac:dyDescent="0.2">
      <c r="A68" s="204" t="s">
        <v>244</v>
      </c>
      <c r="B68" s="323" t="s">
        <v>263</v>
      </c>
      <c r="C68" s="323"/>
      <c r="D68" s="323"/>
      <c r="E68" s="323"/>
      <c r="F68" s="199">
        <f>F53</f>
        <v>0</v>
      </c>
    </row>
    <row r="69" spans="1:1018" ht="12.75" x14ac:dyDescent="0.2">
      <c r="A69" s="204" t="s">
        <v>257</v>
      </c>
      <c r="B69" s="323" t="s">
        <v>145</v>
      </c>
      <c r="C69" s="323"/>
      <c r="D69" s="323"/>
      <c r="E69" s="323"/>
      <c r="F69" s="199">
        <f>F61</f>
        <v>0</v>
      </c>
    </row>
    <row r="70" spans="1:1018" ht="12.75" x14ac:dyDescent="0.2">
      <c r="A70" s="319" t="s">
        <v>238</v>
      </c>
      <c r="B70" s="319"/>
      <c r="C70" s="319"/>
      <c r="D70" s="319"/>
      <c r="E70" s="319"/>
      <c r="F70" s="201">
        <f>SUM(F67:F69)</f>
        <v>0</v>
      </c>
    </row>
    <row r="71" spans="1:1018" ht="12.75" x14ac:dyDescent="0.2">
      <c r="A71" s="214"/>
      <c r="B71" s="215"/>
      <c r="C71" s="215"/>
      <c r="D71" s="215"/>
      <c r="E71" s="215"/>
      <c r="F71" s="216"/>
    </row>
    <row r="72" spans="1:1018" ht="12.75" x14ac:dyDescent="0.2">
      <c r="A72" s="309" t="s">
        <v>264</v>
      </c>
      <c r="B72" s="309"/>
      <c r="C72" s="309"/>
      <c r="D72" s="309"/>
      <c r="E72" s="309"/>
      <c r="F72" s="309"/>
    </row>
    <row r="73" spans="1:1018" ht="12.75" x14ac:dyDescent="0.2">
      <c r="A73" s="197">
        <v>3</v>
      </c>
      <c r="B73" s="309" t="s">
        <v>265</v>
      </c>
      <c r="C73" s="309"/>
      <c r="D73" s="309"/>
      <c r="E73" s="309"/>
      <c r="F73" s="198" t="s">
        <v>229</v>
      </c>
    </row>
    <row r="74" spans="1:1018" ht="12.75" x14ac:dyDescent="0.2">
      <c r="A74" s="190" t="s">
        <v>137</v>
      </c>
      <c r="B74" s="306" t="s">
        <v>266</v>
      </c>
      <c r="C74" s="306"/>
      <c r="D74" s="306"/>
      <c r="E74" s="306"/>
      <c r="F74" s="199">
        <f>(F29/12)*10%</f>
        <v>0</v>
      </c>
    </row>
    <row r="75" spans="1:1018" ht="12.75" x14ac:dyDescent="0.2">
      <c r="A75" s="190" t="s">
        <v>138</v>
      </c>
      <c r="B75" s="306" t="s">
        <v>267</v>
      </c>
      <c r="C75" s="306"/>
      <c r="D75" s="306"/>
      <c r="E75" s="306"/>
      <c r="F75" s="199">
        <f>F74*8%</f>
        <v>0</v>
      </c>
    </row>
    <row r="76" spans="1:1018" ht="12.75" x14ac:dyDescent="0.2">
      <c r="A76" s="197" t="s">
        <v>139</v>
      </c>
      <c r="B76" s="326" t="s">
        <v>268</v>
      </c>
      <c r="C76" s="326"/>
      <c r="D76" s="326"/>
      <c r="E76" s="326"/>
      <c r="F76" s="193">
        <f>((((F29*40%))*8%)*10%)+(((F29*10%)*8%)*10%)</f>
        <v>0</v>
      </c>
      <c r="G76" s="206"/>
      <c r="H76" s="206"/>
    </row>
    <row r="77" spans="1:1018" ht="12.75" x14ac:dyDescent="0.2">
      <c r="A77" s="190" t="s">
        <v>140</v>
      </c>
      <c r="B77" s="306" t="s">
        <v>269</v>
      </c>
      <c r="C77" s="306"/>
      <c r="D77" s="306"/>
      <c r="E77" s="306"/>
      <c r="F77" s="205">
        <f>(((F29/30)/12)*7)*10%</f>
        <v>0</v>
      </c>
    </row>
    <row r="78" spans="1:1018" ht="12.75" x14ac:dyDescent="0.2">
      <c r="A78" s="190" t="s">
        <v>146</v>
      </c>
      <c r="B78" s="306" t="s">
        <v>270</v>
      </c>
      <c r="C78" s="306"/>
      <c r="D78" s="306"/>
      <c r="E78" s="306"/>
      <c r="F78" s="199">
        <f>F77*D53</f>
        <v>0</v>
      </c>
    </row>
    <row r="79" spans="1:1018" ht="12.75" x14ac:dyDescent="0.2">
      <c r="A79" s="197" t="s">
        <v>235</v>
      </c>
      <c r="B79" s="339" t="s">
        <v>271</v>
      </c>
      <c r="C79" s="339"/>
      <c r="D79" s="339"/>
      <c r="E79" s="339"/>
      <c r="F79" s="201">
        <f>(((F29*40%)*8%)*2%)+(((F29*10%)*8%)*2%)</f>
        <v>0</v>
      </c>
      <c r="G79" s="206"/>
    </row>
    <row r="80" spans="1:1018" ht="12.75" x14ac:dyDescent="0.2">
      <c r="A80" s="309" t="s">
        <v>238</v>
      </c>
      <c r="B80" s="309"/>
      <c r="C80" s="309"/>
      <c r="D80" s="309"/>
      <c r="E80" s="309"/>
      <c r="F80" s="201">
        <f>SUM(F74:F79)</f>
        <v>0</v>
      </c>
      <c r="AMD80" s="186"/>
    </row>
    <row r="81" spans="1:7" ht="12.75" x14ac:dyDescent="0.2">
      <c r="A81" s="214"/>
      <c r="B81" s="215"/>
      <c r="C81" s="215"/>
      <c r="D81" s="215"/>
      <c r="E81" s="215"/>
      <c r="F81" s="217"/>
    </row>
    <row r="82" spans="1:7" ht="12.75" x14ac:dyDescent="0.2">
      <c r="A82" s="309" t="s">
        <v>272</v>
      </c>
      <c r="B82" s="309"/>
      <c r="C82" s="309"/>
      <c r="D82" s="309"/>
      <c r="E82" s="309"/>
      <c r="F82" s="309"/>
    </row>
    <row r="83" spans="1:7" ht="12.75" x14ac:dyDescent="0.2">
      <c r="A83" s="318"/>
      <c r="B83" s="318"/>
      <c r="C83" s="318"/>
      <c r="D83" s="318"/>
      <c r="E83" s="318"/>
      <c r="F83" s="318"/>
    </row>
    <row r="84" spans="1:7" ht="12.75" x14ac:dyDescent="0.2">
      <c r="A84" s="309" t="s">
        <v>273</v>
      </c>
      <c r="B84" s="309"/>
      <c r="C84" s="309"/>
      <c r="D84" s="309"/>
      <c r="E84" s="309"/>
      <c r="F84" s="309"/>
    </row>
    <row r="85" spans="1:7" ht="12.75" x14ac:dyDescent="0.2">
      <c r="A85" s="197" t="s">
        <v>274</v>
      </c>
      <c r="B85" s="317" t="s">
        <v>275</v>
      </c>
      <c r="C85" s="317"/>
      <c r="D85" s="317"/>
      <c r="E85" s="317"/>
      <c r="F85" s="198" t="s">
        <v>229</v>
      </c>
    </row>
    <row r="86" spans="1:7" ht="12.75" x14ac:dyDescent="0.2">
      <c r="A86" s="197" t="s">
        <v>137</v>
      </c>
      <c r="B86" s="323" t="s">
        <v>276</v>
      </c>
      <c r="C86" s="323"/>
      <c r="D86" s="323"/>
      <c r="E86" s="323"/>
      <c r="F86" s="193">
        <f>F36/12</f>
        <v>0</v>
      </c>
      <c r="G86" s="206"/>
    </row>
    <row r="87" spans="1:7" ht="12.75" x14ac:dyDescent="0.2">
      <c r="A87" s="190" t="s">
        <v>138</v>
      </c>
      <c r="B87" s="316" t="s">
        <v>275</v>
      </c>
      <c r="C87" s="316"/>
      <c r="D87" s="316"/>
      <c r="E87" s="316"/>
      <c r="F87" s="205">
        <f>F36*0.278%</f>
        <v>0</v>
      </c>
    </row>
    <row r="88" spans="1:7" ht="12.75" x14ac:dyDescent="0.2">
      <c r="A88" s="190" t="s">
        <v>139</v>
      </c>
      <c r="B88" s="316" t="s">
        <v>277</v>
      </c>
      <c r="C88" s="316"/>
      <c r="D88" s="316"/>
      <c r="E88" s="316"/>
      <c r="F88" s="205">
        <f>((((F36/30)/12)*5)*1.5%)*93.33%</f>
        <v>0</v>
      </c>
    </row>
    <row r="89" spans="1:7" ht="12.75" x14ac:dyDescent="0.2">
      <c r="A89" s="190" t="s">
        <v>140</v>
      </c>
      <c r="B89" s="316" t="s">
        <v>278</v>
      </c>
      <c r="C89" s="316"/>
      <c r="D89" s="316"/>
      <c r="E89" s="316"/>
      <c r="F89" s="205">
        <f>F36*0.03%</f>
        <v>0</v>
      </c>
    </row>
    <row r="90" spans="1:7" ht="12.75" x14ac:dyDescent="0.2">
      <c r="A90" s="190" t="s">
        <v>146</v>
      </c>
      <c r="B90" s="316" t="s">
        <v>279</v>
      </c>
      <c r="C90" s="316"/>
      <c r="D90" s="316"/>
      <c r="E90" s="316"/>
      <c r="F90" s="205">
        <v>0</v>
      </c>
    </row>
    <row r="91" spans="1:7" ht="12.75" x14ac:dyDescent="0.2">
      <c r="A91" s="190" t="s">
        <v>235</v>
      </c>
      <c r="B91" s="316" t="s">
        <v>280</v>
      </c>
      <c r="C91" s="316"/>
      <c r="D91" s="316"/>
      <c r="E91" s="316"/>
      <c r="F91" s="205">
        <v>0</v>
      </c>
    </row>
    <row r="92" spans="1:7" ht="12.75" x14ac:dyDescent="0.2">
      <c r="A92" s="309" t="s">
        <v>281</v>
      </c>
      <c r="B92" s="309"/>
      <c r="C92" s="309"/>
      <c r="D92" s="309"/>
      <c r="E92" s="309"/>
      <c r="F92" s="193">
        <f>SUM(F86:F91)</f>
        <v>0</v>
      </c>
    </row>
    <row r="93" spans="1:7" ht="12.75" x14ac:dyDescent="0.2">
      <c r="A93" s="214"/>
      <c r="B93" s="215"/>
      <c r="C93" s="215"/>
      <c r="D93" s="215"/>
      <c r="E93" s="215"/>
      <c r="F93" s="216"/>
    </row>
    <row r="94" spans="1:7" ht="12.75" x14ac:dyDescent="0.2">
      <c r="A94" s="309" t="s">
        <v>282</v>
      </c>
      <c r="B94" s="309"/>
      <c r="C94" s="309"/>
      <c r="D94" s="309"/>
      <c r="E94" s="309"/>
      <c r="F94" s="309"/>
    </row>
    <row r="95" spans="1:7" ht="12.75" x14ac:dyDescent="0.2">
      <c r="A95" s="197" t="s">
        <v>283</v>
      </c>
      <c r="B95" s="317" t="s">
        <v>284</v>
      </c>
      <c r="C95" s="317"/>
      <c r="D95" s="317"/>
      <c r="E95" s="317"/>
      <c r="F95" s="198" t="s">
        <v>229</v>
      </c>
    </row>
    <row r="96" spans="1:7" ht="12.75" x14ac:dyDescent="0.2">
      <c r="A96" s="190" t="s">
        <v>137</v>
      </c>
      <c r="B96" s="306" t="s">
        <v>285</v>
      </c>
      <c r="C96" s="306"/>
      <c r="D96" s="306"/>
      <c r="E96" s="306"/>
      <c r="F96" s="205">
        <v>0</v>
      </c>
    </row>
    <row r="97" spans="1:7" ht="12.75" x14ac:dyDescent="0.2">
      <c r="A97" s="309" t="s">
        <v>286</v>
      </c>
      <c r="B97" s="309"/>
      <c r="C97" s="309"/>
      <c r="D97" s="309"/>
      <c r="E97" s="309"/>
      <c r="F97" s="193">
        <f>F96</f>
        <v>0</v>
      </c>
    </row>
    <row r="98" spans="1:7" ht="12.75" x14ac:dyDescent="0.2">
      <c r="A98" s="318"/>
      <c r="B98" s="318"/>
      <c r="C98" s="318"/>
      <c r="D98" s="318"/>
      <c r="E98" s="318"/>
      <c r="F98" s="318"/>
    </row>
    <row r="99" spans="1:7" ht="12.75" x14ac:dyDescent="0.2">
      <c r="A99" s="309" t="s">
        <v>287</v>
      </c>
      <c r="B99" s="309"/>
      <c r="C99" s="309"/>
      <c r="D99" s="309"/>
      <c r="E99" s="309"/>
      <c r="F99" s="309"/>
    </row>
    <row r="100" spans="1:7" ht="32.25" customHeight="1" x14ac:dyDescent="0.2">
      <c r="A100" s="197">
        <v>4</v>
      </c>
      <c r="B100" s="313" t="s">
        <v>288</v>
      </c>
      <c r="C100" s="314"/>
      <c r="D100" s="314"/>
      <c r="E100" s="315"/>
      <c r="F100" s="198" t="s">
        <v>229</v>
      </c>
    </row>
    <row r="101" spans="1:7" ht="12.75" x14ac:dyDescent="0.2">
      <c r="A101" s="190" t="s">
        <v>274</v>
      </c>
      <c r="B101" s="316" t="s">
        <v>275</v>
      </c>
      <c r="C101" s="316"/>
      <c r="D101" s="316"/>
      <c r="E101" s="316"/>
      <c r="F101" s="205">
        <f>F92</f>
        <v>0</v>
      </c>
    </row>
    <row r="102" spans="1:7" ht="12.75" x14ac:dyDescent="0.2">
      <c r="A102" s="190" t="s">
        <v>283</v>
      </c>
      <c r="B102" s="306" t="s">
        <v>284</v>
      </c>
      <c r="C102" s="306"/>
      <c r="D102" s="306"/>
      <c r="E102" s="306"/>
      <c r="F102" s="205">
        <f>F96</f>
        <v>0</v>
      </c>
    </row>
    <row r="103" spans="1:7" ht="12.75" x14ac:dyDescent="0.2">
      <c r="A103" s="309" t="s">
        <v>286</v>
      </c>
      <c r="B103" s="309"/>
      <c r="C103" s="309"/>
      <c r="D103" s="309"/>
      <c r="E103" s="309"/>
      <c r="F103" s="193">
        <f>F101</f>
        <v>0</v>
      </c>
    </row>
    <row r="104" spans="1:7" ht="12.75" x14ac:dyDescent="0.2">
      <c r="A104" s="214"/>
      <c r="B104" s="215"/>
      <c r="C104" s="215"/>
      <c r="D104" s="215"/>
      <c r="E104" s="215"/>
      <c r="F104" s="217"/>
    </row>
    <row r="105" spans="1:7" ht="12.75" x14ac:dyDescent="0.2">
      <c r="A105" s="309" t="s">
        <v>289</v>
      </c>
      <c r="B105" s="309"/>
      <c r="C105" s="309"/>
      <c r="D105" s="309"/>
      <c r="E105" s="309"/>
      <c r="F105" s="309"/>
    </row>
    <row r="106" spans="1:7" ht="12.75" x14ac:dyDescent="0.2">
      <c r="A106" s="197" t="s">
        <v>290</v>
      </c>
      <c r="B106" s="319" t="s">
        <v>291</v>
      </c>
      <c r="C106" s="319"/>
      <c r="D106" s="319"/>
      <c r="E106" s="319"/>
      <c r="F106" s="198" t="s">
        <v>229</v>
      </c>
    </row>
    <row r="107" spans="1:7" ht="12.75" x14ac:dyDescent="0.2">
      <c r="A107" s="190" t="s">
        <v>137</v>
      </c>
      <c r="B107" s="316" t="s">
        <v>292</v>
      </c>
      <c r="C107" s="316"/>
      <c r="D107" s="316"/>
      <c r="E107" s="316"/>
      <c r="F107" s="205">
        <v>0</v>
      </c>
      <c r="G107" s="218"/>
    </row>
    <row r="108" spans="1:7" ht="12.75" x14ac:dyDescent="0.2">
      <c r="A108" s="197" t="s">
        <v>138</v>
      </c>
      <c r="B108" s="323" t="s">
        <v>293</v>
      </c>
      <c r="C108" s="323"/>
      <c r="D108" s="323"/>
      <c r="E108" s="323"/>
      <c r="F108" s="193">
        <v>0</v>
      </c>
      <c r="G108" s="194"/>
    </row>
    <row r="109" spans="1:7" ht="12.75" x14ac:dyDescent="0.2">
      <c r="A109" s="197" t="s">
        <v>139</v>
      </c>
      <c r="B109" s="323" t="s">
        <v>294</v>
      </c>
      <c r="C109" s="323"/>
      <c r="D109" s="323"/>
      <c r="E109" s="323"/>
      <c r="F109" s="193">
        <v>0</v>
      </c>
      <c r="G109" s="194"/>
    </row>
    <row r="110" spans="1:7" ht="12.75" x14ac:dyDescent="0.2">
      <c r="A110" s="190" t="s">
        <v>140</v>
      </c>
      <c r="B110" s="316" t="s">
        <v>280</v>
      </c>
      <c r="C110" s="316"/>
      <c r="D110" s="316"/>
      <c r="E110" s="316"/>
      <c r="F110" s="205">
        <v>0</v>
      </c>
    </row>
    <row r="111" spans="1:7" ht="12.75" x14ac:dyDescent="0.2">
      <c r="A111" s="309" t="s">
        <v>295</v>
      </c>
      <c r="B111" s="309"/>
      <c r="C111" s="309"/>
      <c r="D111" s="309"/>
      <c r="E111" s="309"/>
      <c r="F111" s="193">
        <f>SUM(F107:F110)</f>
        <v>0</v>
      </c>
    </row>
    <row r="112" spans="1:7" ht="12.75" x14ac:dyDescent="0.2">
      <c r="A112" s="214"/>
      <c r="B112" s="215"/>
      <c r="C112" s="215"/>
      <c r="D112" s="219"/>
      <c r="E112" s="219"/>
      <c r="F112" s="209"/>
    </row>
    <row r="113" spans="1:7" ht="12.75" x14ac:dyDescent="0.2">
      <c r="A113" s="309" t="s">
        <v>296</v>
      </c>
      <c r="B113" s="309"/>
      <c r="C113" s="309"/>
      <c r="D113" s="309"/>
      <c r="E113" s="309"/>
      <c r="F113" s="309"/>
    </row>
    <row r="114" spans="1:7" ht="12.75" x14ac:dyDescent="0.2">
      <c r="A114" s="197">
        <v>6</v>
      </c>
      <c r="B114" s="309" t="s">
        <v>297</v>
      </c>
      <c r="C114" s="309"/>
      <c r="D114" s="312" t="s">
        <v>246</v>
      </c>
      <c r="E114" s="312"/>
      <c r="F114" s="198" t="s">
        <v>229</v>
      </c>
    </row>
    <row r="115" spans="1:7" ht="12.75" x14ac:dyDescent="0.2">
      <c r="A115" s="190" t="s">
        <v>137</v>
      </c>
      <c r="B115" s="310" t="s">
        <v>298</v>
      </c>
      <c r="C115" s="310"/>
      <c r="D115" s="311">
        <v>0.04</v>
      </c>
      <c r="E115" s="311"/>
      <c r="F115" s="205">
        <f>D115*F132</f>
        <v>0</v>
      </c>
      <c r="G115" s="220"/>
    </row>
    <row r="116" spans="1:7" ht="12.75" x14ac:dyDescent="0.2">
      <c r="A116" s="190" t="s">
        <v>138</v>
      </c>
      <c r="B116" s="310" t="s">
        <v>299</v>
      </c>
      <c r="C116" s="310"/>
      <c r="D116" s="311">
        <v>7.2322150000000002E-2</v>
      </c>
      <c r="E116" s="311"/>
      <c r="F116" s="205">
        <v>0</v>
      </c>
      <c r="G116" s="220"/>
    </row>
    <row r="117" spans="1:7" ht="12.75" x14ac:dyDescent="0.2">
      <c r="A117" s="190" t="s">
        <v>139</v>
      </c>
      <c r="B117" s="310" t="s">
        <v>300</v>
      </c>
      <c r="C117" s="310"/>
      <c r="D117" s="311">
        <f>D118+D120</f>
        <v>8.6499999999999994E-2</v>
      </c>
      <c r="E117" s="311"/>
      <c r="F117" s="205"/>
    </row>
    <row r="118" spans="1:7" ht="12.75" x14ac:dyDescent="0.2">
      <c r="A118" s="190"/>
      <c r="B118" s="310" t="s">
        <v>301</v>
      </c>
      <c r="C118" s="310"/>
      <c r="D118" s="311">
        <v>3.6499999999999998E-2</v>
      </c>
      <c r="E118" s="311"/>
      <c r="F118" s="205">
        <v>0</v>
      </c>
    </row>
    <row r="119" spans="1:7" ht="12.75" x14ac:dyDescent="0.2">
      <c r="A119" s="190"/>
      <c r="B119" s="310" t="s">
        <v>302</v>
      </c>
      <c r="C119" s="310"/>
      <c r="D119" s="311">
        <v>0</v>
      </c>
      <c r="E119" s="311"/>
      <c r="F119" s="205"/>
    </row>
    <row r="120" spans="1:7" ht="12.75" x14ac:dyDescent="0.2">
      <c r="A120" s="190"/>
      <c r="B120" s="310" t="s">
        <v>303</v>
      </c>
      <c r="C120" s="310"/>
      <c r="D120" s="311">
        <v>0.05</v>
      </c>
      <c r="E120" s="311"/>
      <c r="F120" s="205">
        <f>D120*F134</f>
        <v>0</v>
      </c>
    </row>
    <row r="121" spans="1:7" ht="12.75" x14ac:dyDescent="0.2">
      <c r="A121" s="309" t="s">
        <v>238</v>
      </c>
      <c r="B121" s="309"/>
      <c r="C121" s="309"/>
      <c r="D121" s="312">
        <f>SUM(D115:E117)</f>
        <v>0.19882215</v>
      </c>
      <c r="E121" s="312"/>
      <c r="F121" s="193">
        <f>SUM(F115:F120)</f>
        <v>0</v>
      </c>
    </row>
    <row r="122" spans="1:7" ht="12.75" x14ac:dyDescent="0.2">
      <c r="A122" s="214"/>
      <c r="B122" s="215"/>
      <c r="C122" s="215"/>
      <c r="D122" s="215"/>
      <c r="E122" s="212"/>
      <c r="F122" s="221"/>
    </row>
    <row r="123" spans="1:7" ht="12.75" x14ac:dyDescent="0.2">
      <c r="A123" s="214"/>
      <c r="B123" s="215"/>
      <c r="C123" s="215"/>
      <c r="D123" s="215"/>
      <c r="E123" s="212"/>
      <c r="F123" s="221"/>
    </row>
    <row r="124" spans="1:7" ht="12.75" x14ac:dyDescent="0.2">
      <c r="A124" s="340"/>
      <c r="B124" s="340"/>
      <c r="C124" s="340"/>
      <c r="D124" s="340"/>
      <c r="E124" s="340"/>
      <c r="F124" s="217"/>
    </row>
    <row r="125" spans="1:7" ht="12.75" x14ac:dyDescent="0.2">
      <c r="A125" s="309" t="s">
        <v>304</v>
      </c>
      <c r="B125" s="309"/>
      <c r="C125" s="309"/>
      <c r="D125" s="309"/>
      <c r="E125" s="309"/>
      <c r="F125" s="309"/>
    </row>
    <row r="126" spans="1:7" ht="12.75" x14ac:dyDescent="0.2">
      <c r="A126" s="309" t="s">
        <v>305</v>
      </c>
      <c r="B126" s="309"/>
      <c r="C126" s="309"/>
      <c r="D126" s="309"/>
      <c r="E126" s="309"/>
      <c r="F126" s="222" t="s">
        <v>229</v>
      </c>
    </row>
    <row r="127" spans="1:7" ht="12.75" x14ac:dyDescent="0.2">
      <c r="A127" s="190" t="s">
        <v>137</v>
      </c>
      <c r="B127" s="306" t="s">
        <v>306</v>
      </c>
      <c r="C127" s="306"/>
      <c r="D127" s="306"/>
      <c r="E127" s="306"/>
      <c r="F127" s="205">
        <f>F36</f>
        <v>0</v>
      </c>
    </row>
    <row r="128" spans="1:7" ht="12.75" x14ac:dyDescent="0.2">
      <c r="A128" s="190" t="s">
        <v>138</v>
      </c>
      <c r="B128" s="306" t="s">
        <v>307</v>
      </c>
      <c r="C128" s="306"/>
      <c r="D128" s="306"/>
      <c r="E128" s="306"/>
      <c r="F128" s="205">
        <f>F70</f>
        <v>0</v>
      </c>
    </row>
    <row r="129" spans="1:6" ht="12.75" x14ac:dyDescent="0.2">
      <c r="A129" s="190" t="s">
        <v>139</v>
      </c>
      <c r="B129" s="306" t="s">
        <v>308</v>
      </c>
      <c r="C129" s="306"/>
      <c r="D129" s="306"/>
      <c r="E129" s="306"/>
      <c r="F129" s="205">
        <f>F80</f>
        <v>0</v>
      </c>
    </row>
    <row r="130" spans="1:6" ht="12.75" x14ac:dyDescent="0.2">
      <c r="A130" s="190" t="s">
        <v>140</v>
      </c>
      <c r="B130" s="306" t="s">
        <v>309</v>
      </c>
      <c r="C130" s="306"/>
      <c r="D130" s="306"/>
      <c r="E130" s="306"/>
      <c r="F130" s="205">
        <f>F103</f>
        <v>0</v>
      </c>
    </row>
    <row r="131" spans="1:6" ht="12.75" x14ac:dyDescent="0.2">
      <c r="A131" s="190" t="s">
        <v>146</v>
      </c>
      <c r="B131" s="306" t="s">
        <v>310</v>
      </c>
      <c r="C131" s="306"/>
      <c r="D131" s="306"/>
      <c r="E131" s="306"/>
      <c r="F131" s="205">
        <f>F111</f>
        <v>0</v>
      </c>
    </row>
    <row r="132" spans="1:6" ht="12.75" x14ac:dyDescent="0.2">
      <c r="A132" s="307" t="s">
        <v>311</v>
      </c>
      <c r="B132" s="307"/>
      <c r="C132" s="307"/>
      <c r="D132" s="307"/>
      <c r="E132" s="307"/>
      <c r="F132" s="193">
        <f>SUM(F127:F131)</f>
        <v>0</v>
      </c>
    </row>
    <row r="133" spans="1:6" ht="12.75" x14ac:dyDescent="0.2">
      <c r="A133" s="190" t="s">
        <v>146</v>
      </c>
      <c r="B133" s="306" t="s">
        <v>312</v>
      </c>
      <c r="C133" s="306"/>
      <c r="D133" s="306"/>
      <c r="E133" s="306"/>
      <c r="F133" s="205">
        <f>F121</f>
        <v>0</v>
      </c>
    </row>
    <row r="134" spans="1:6" ht="19.5" customHeight="1" x14ac:dyDescent="0.2">
      <c r="A134" s="308" t="s">
        <v>313</v>
      </c>
      <c r="B134" s="308"/>
      <c r="C134" s="308"/>
      <c r="D134" s="308"/>
      <c r="E134" s="308"/>
      <c r="F134" s="223">
        <f>(F115+F116+F132)/(1-D117)</f>
        <v>0</v>
      </c>
    </row>
    <row r="135" spans="1:6" ht="12.75" x14ac:dyDescent="0.2">
      <c r="A135" s="304" t="s">
        <v>314</v>
      </c>
      <c r="B135" s="304"/>
      <c r="C135" s="304"/>
      <c r="D135" s="304"/>
      <c r="E135" s="304"/>
      <c r="F135" s="224">
        <f>(F115+F132)*3.9095%</f>
        <v>0</v>
      </c>
    </row>
    <row r="136" spans="1:6" ht="27" customHeight="1" x14ac:dyDescent="0.2">
      <c r="A136" s="305" t="s">
        <v>315</v>
      </c>
      <c r="B136" s="305"/>
      <c r="C136" s="305"/>
      <c r="D136" s="305"/>
      <c r="E136" s="305"/>
      <c r="F136" s="225"/>
    </row>
    <row r="137" spans="1:6" ht="12.75" x14ac:dyDescent="0.2">
      <c r="B137" s="226"/>
      <c r="C137" s="227"/>
      <c r="D137" s="227"/>
    </row>
    <row r="138" spans="1:6" ht="12.75" x14ac:dyDescent="0.2">
      <c r="B138" s="226"/>
      <c r="C138" s="227"/>
      <c r="D138" s="227"/>
    </row>
    <row r="139" spans="1:6" ht="12.75" x14ac:dyDescent="0.2">
      <c r="B139" s="226"/>
      <c r="C139" s="227"/>
      <c r="D139" s="227"/>
    </row>
    <row r="140" spans="1:6" ht="12.75" x14ac:dyDescent="0.2">
      <c r="B140" s="226"/>
      <c r="C140" s="227"/>
      <c r="D140" s="227"/>
    </row>
    <row r="141" spans="1:6" ht="12.75" x14ac:dyDescent="0.2">
      <c r="B141" s="226"/>
      <c r="C141" s="227"/>
      <c r="D141" s="227"/>
    </row>
    <row r="142" spans="1:6" ht="12.75" x14ac:dyDescent="0.2">
      <c r="B142" s="226"/>
      <c r="C142" s="227"/>
      <c r="D142" s="227"/>
    </row>
    <row r="143" spans="1:6" ht="12.75" x14ac:dyDescent="0.2">
      <c r="B143" s="226"/>
      <c r="C143" s="227"/>
      <c r="D143" s="227"/>
    </row>
    <row r="144" spans="1:6" ht="12.75" x14ac:dyDescent="0.2">
      <c r="B144" s="226"/>
      <c r="C144" s="227"/>
      <c r="D144" s="227"/>
    </row>
    <row r="145" spans="2:8" ht="12.75" x14ac:dyDescent="0.2">
      <c r="B145" s="226"/>
      <c r="C145" s="227"/>
      <c r="D145" s="227"/>
    </row>
    <row r="146" spans="2:8" ht="12.75" x14ac:dyDescent="0.2">
      <c r="B146" s="226"/>
      <c r="C146" s="227"/>
      <c r="D146" s="227"/>
    </row>
    <row r="147" spans="2:8" ht="12.75" x14ac:dyDescent="0.2">
      <c r="B147" s="226"/>
      <c r="C147" s="227"/>
      <c r="D147" s="227"/>
      <c r="H147" s="228"/>
    </row>
    <row r="148" spans="2:8" ht="12.75" x14ac:dyDescent="0.2">
      <c r="B148" s="226"/>
      <c r="C148" s="227"/>
      <c r="D148" s="227"/>
    </row>
    <row r="149" spans="2:8" ht="12.75" x14ac:dyDescent="0.2">
      <c r="B149" s="226"/>
      <c r="C149" s="227"/>
      <c r="D149" s="227"/>
    </row>
    <row r="150" spans="2:8" ht="12.75" x14ac:dyDescent="0.2"/>
    <row r="151" spans="2:8" ht="12.75" x14ac:dyDescent="0.2"/>
    <row r="152" spans="2:8" ht="12.75" x14ac:dyDescent="0.2"/>
    <row r="153" spans="2:8" ht="12.75" x14ac:dyDescent="0.2"/>
    <row r="154" spans="2:8" ht="12.75" x14ac:dyDescent="0.2"/>
    <row r="155" spans="2:8" ht="12.75" x14ac:dyDescent="0.2"/>
    <row r="156" spans="2:8" ht="12.75" x14ac:dyDescent="0.2"/>
    <row r="157" spans="2:8" ht="12.75" x14ac:dyDescent="0.2"/>
    <row r="158" spans="2:8" ht="12.75" x14ac:dyDescent="0.2"/>
    <row r="159" spans="2:8" ht="12.75" x14ac:dyDescent="0.2"/>
    <row r="160" spans="2:8" ht="12.75" x14ac:dyDescent="0.2"/>
    <row r="161" ht="12.75" x14ac:dyDescent="0.2"/>
    <row r="162" ht="12.75" x14ac:dyDescent="0.2"/>
    <row r="163" ht="12.75" x14ac:dyDescent="0.2"/>
    <row r="164" ht="12.75" x14ac:dyDescent="0.2"/>
    <row r="165" ht="12.75" x14ac:dyDescent="0.2"/>
    <row r="166" ht="12.75" x14ac:dyDescent="0.2"/>
    <row r="167" ht="12.75" x14ac:dyDescent="0.2"/>
    <row r="168" ht="12.75" x14ac:dyDescent="0.2"/>
    <row r="169" ht="12.75" x14ac:dyDescent="0.2"/>
    <row r="170" ht="12.75" x14ac:dyDescent="0.2"/>
    <row r="171" ht="12.75" x14ac:dyDescent="0.2"/>
    <row r="172" ht="12.75" x14ac:dyDescent="0.2"/>
    <row r="173" ht="12.75" x14ac:dyDescent="0.2"/>
    <row r="174" ht="12.75" x14ac:dyDescent="0.2"/>
    <row r="175" ht="12.75" x14ac:dyDescent="0.2"/>
    <row r="176" ht="12.75" x14ac:dyDescent="0.2"/>
    <row r="177" ht="12.75" x14ac:dyDescent="0.2"/>
    <row r="178" ht="12.75" x14ac:dyDescent="0.2"/>
    <row r="179" ht="12.75" x14ac:dyDescent="0.2"/>
    <row r="180" ht="12.75" x14ac:dyDescent="0.2"/>
    <row r="181" ht="12.75" x14ac:dyDescent="0.2"/>
    <row r="182" ht="12.75" x14ac:dyDescent="0.2"/>
    <row r="183" ht="12.75" x14ac:dyDescent="0.2"/>
    <row r="184" ht="12.75" x14ac:dyDescent="0.2"/>
    <row r="185" ht="12.75" x14ac:dyDescent="0.2"/>
    <row r="186" ht="12.75" x14ac:dyDescent="0.2"/>
    <row r="187" ht="12.75" x14ac:dyDescent="0.2"/>
    <row r="188" ht="12.75" x14ac:dyDescent="0.2"/>
    <row r="189" ht="12.75" x14ac:dyDescent="0.2"/>
    <row r="190" ht="12.75" x14ac:dyDescent="0.2"/>
    <row r="191" ht="12.75" x14ac:dyDescent="0.2"/>
    <row r="192" ht="12.75" x14ac:dyDescent="0.2"/>
    <row r="193" ht="12.75" x14ac:dyDescent="0.2"/>
    <row r="194" ht="12.75" x14ac:dyDescent="0.2"/>
    <row r="195" ht="12.75" x14ac:dyDescent="0.2"/>
    <row r="196" ht="12.75" x14ac:dyDescent="0.2"/>
    <row r="197" ht="12.75" x14ac:dyDescent="0.2"/>
    <row r="198" ht="12.75" x14ac:dyDescent="0.2"/>
    <row r="199" ht="12.75" x14ac:dyDescent="0.2"/>
    <row r="200" ht="12.75" x14ac:dyDescent="0.2"/>
    <row r="201" ht="12.75" x14ac:dyDescent="0.2"/>
    <row r="202" ht="12.75" x14ac:dyDescent="0.2"/>
    <row r="203" ht="12.75" x14ac:dyDescent="0.2"/>
    <row r="204" ht="12.75" x14ac:dyDescent="0.2"/>
    <row r="205" ht="12.75" x14ac:dyDescent="0.2"/>
    <row r="206" ht="12.75" x14ac:dyDescent="0.2"/>
    <row r="207" ht="12.75" x14ac:dyDescent="0.2"/>
    <row r="208" ht="12.75" x14ac:dyDescent="0.2"/>
    <row r="209" ht="12.75" x14ac:dyDescent="0.2"/>
    <row r="210" ht="12.75" x14ac:dyDescent="0.2"/>
    <row r="211" ht="12.75" x14ac:dyDescent="0.2"/>
    <row r="212" ht="12.75" x14ac:dyDescent="0.2"/>
    <row r="213" ht="12.75" x14ac:dyDescent="0.2"/>
    <row r="214" ht="12.75" x14ac:dyDescent="0.2"/>
    <row r="215" ht="12.75" x14ac:dyDescent="0.2"/>
    <row r="216" ht="12.75" x14ac:dyDescent="0.2"/>
    <row r="217" ht="12.75" x14ac:dyDescent="0.2"/>
    <row r="218" ht="12.75" x14ac:dyDescent="0.2"/>
    <row r="219" ht="12.75" x14ac:dyDescent="0.2"/>
    <row r="220" ht="12.75" x14ac:dyDescent="0.2"/>
    <row r="221" ht="12.75" x14ac:dyDescent="0.2"/>
    <row r="222" ht="12.75" x14ac:dyDescent="0.2"/>
    <row r="223" ht="12.75" x14ac:dyDescent="0.2"/>
    <row r="224" ht="12.75" x14ac:dyDescent="0.2"/>
    <row r="225" ht="12.75" x14ac:dyDescent="0.2"/>
    <row r="226" ht="12.75" x14ac:dyDescent="0.2"/>
    <row r="227" ht="12.75" x14ac:dyDescent="0.2"/>
    <row r="228" ht="12.75" x14ac:dyDescent="0.2"/>
    <row r="229" ht="12.75" x14ac:dyDescent="0.2"/>
    <row r="230" ht="12.75" x14ac:dyDescent="0.2"/>
    <row r="231" ht="12.75" x14ac:dyDescent="0.2"/>
    <row r="232" ht="12.75" x14ac:dyDescent="0.2"/>
    <row r="233" ht="12.75" x14ac:dyDescent="0.2"/>
    <row r="234" ht="12.75" x14ac:dyDescent="0.2"/>
    <row r="235" ht="12.75" x14ac:dyDescent="0.2"/>
    <row r="236" ht="12.75" x14ac:dyDescent="0.2"/>
    <row r="237" ht="12.75" x14ac:dyDescent="0.2"/>
    <row r="238" ht="12.75" x14ac:dyDescent="0.2"/>
    <row r="239" ht="12.75" x14ac:dyDescent="0.2"/>
    <row r="240" ht="12.75" x14ac:dyDescent="0.2"/>
    <row r="241" ht="12.75" x14ac:dyDescent="0.2"/>
    <row r="242" ht="12.75" x14ac:dyDescent="0.2"/>
    <row r="243" ht="12.75" x14ac:dyDescent="0.2"/>
    <row r="244" ht="12.75" x14ac:dyDescent="0.2"/>
    <row r="245" ht="12.75" x14ac:dyDescent="0.2"/>
    <row r="246" ht="12.75" x14ac:dyDescent="0.2"/>
    <row r="247" ht="12.75" x14ac:dyDescent="0.2"/>
    <row r="248" ht="12.75" x14ac:dyDescent="0.2"/>
    <row r="249" ht="12.75" x14ac:dyDescent="0.2"/>
    <row r="250" ht="12.75" x14ac:dyDescent="0.2"/>
    <row r="251" ht="12.75" x14ac:dyDescent="0.2"/>
    <row r="252" ht="12.75" x14ac:dyDescent="0.2"/>
    <row r="253" ht="12.75" x14ac:dyDescent="0.2"/>
    <row r="254" ht="12.75" x14ac:dyDescent="0.2"/>
    <row r="255" ht="12.75" x14ac:dyDescent="0.2"/>
    <row r="256" ht="12.75" x14ac:dyDescent="0.2"/>
    <row r="257" ht="12.75" x14ac:dyDescent="0.2"/>
    <row r="258" ht="12.75" x14ac:dyDescent="0.2"/>
    <row r="259" ht="12.75" x14ac:dyDescent="0.2"/>
    <row r="260" ht="12.75" x14ac:dyDescent="0.2"/>
    <row r="261" ht="12.75" x14ac:dyDescent="0.2"/>
    <row r="262" ht="12.75" x14ac:dyDescent="0.2"/>
    <row r="263" ht="12.75" x14ac:dyDescent="0.2"/>
    <row r="264" ht="12.75" x14ac:dyDescent="0.2"/>
    <row r="265" ht="12.75" x14ac:dyDescent="0.2"/>
    <row r="266" ht="12.75" x14ac:dyDescent="0.2"/>
    <row r="267" ht="12.75" x14ac:dyDescent="0.2"/>
    <row r="268" ht="12.75" x14ac:dyDescent="0.2"/>
    <row r="269" ht="12.75" x14ac:dyDescent="0.2"/>
    <row r="270" ht="12.75" x14ac:dyDescent="0.2"/>
    <row r="271" ht="12.75" x14ac:dyDescent="0.2"/>
    <row r="272" ht="12.75" x14ac:dyDescent="0.2"/>
    <row r="273" ht="12.75" x14ac:dyDescent="0.2"/>
    <row r="274" ht="12.75" x14ac:dyDescent="0.2"/>
    <row r="275" ht="12.75" x14ac:dyDescent="0.2"/>
    <row r="276" ht="12.75" x14ac:dyDescent="0.2"/>
    <row r="277" ht="12.75" x14ac:dyDescent="0.2"/>
    <row r="278" ht="12.75" x14ac:dyDescent="0.2"/>
    <row r="279" ht="12.75" x14ac:dyDescent="0.2"/>
    <row r="280" ht="12.75" x14ac:dyDescent="0.2"/>
    <row r="281" ht="12.75" x14ac:dyDescent="0.2"/>
    <row r="282" ht="12.75" x14ac:dyDescent="0.2"/>
    <row r="283" ht="12.75" x14ac:dyDescent="0.2"/>
    <row r="284" ht="12.75" x14ac:dyDescent="0.2"/>
    <row r="285" ht="12.75" x14ac:dyDescent="0.2"/>
    <row r="286" ht="12.75" x14ac:dyDescent="0.2"/>
    <row r="287" ht="12.75" x14ac:dyDescent="0.2"/>
    <row r="288" ht="12.75" x14ac:dyDescent="0.2"/>
    <row r="289" ht="12.75" x14ac:dyDescent="0.2"/>
    <row r="290" ht="12.75" x14ac:dyDescent="0.2"/>
    <row r="291" ht="12.75" x14ac:dyDescent="0.2"/>
    <row r="292" ht="12.75" x14ac:dyDescent="0.2"/>
    <row r="293" ht="12.75" x14ac:dyDescent="0.2"/>
    <row r="294" ht="12.75" x14ac:dyDescent="0.2"/>
    <row r="295" ht="12.75" x14ac:dyDescent="0.2"/>
    <row r="296" ht="12.75" x14ac:dyDescent="0.2"/>
    <row r="297" ht="12.75" x14ac:dyDescent="0.2"/>
    <row r="298" ht="12.75" x14ac:dyDescent="0.2"/>
    <row r="299" ht="12.75" x14ac:dyDescent="0.2"/>
    <row r="300" ht="12.75" x14ac:dyDescent="0.2"/>
    <row r="301" ht="12.75" x14ac:dyDescent="0.2"/>
    <row r="302" ht="12.75" x14ac:dyDescent="0.2"/>
    <row r="303" ht="12.75" x14ac:dyDescent="0.2"/>
    <row r="304" ht="12.75" x14ac:dyDescent="0.2"/>
    <row r="305" ht="12.75" x14ac:dyDescent="0.2"/>
    <row r="306" ht="12.75" x14ac:dyDescent="0.2"/>
    <row r="307" ht="12.75" x14ac:dyDescent="0.2"/>
    <row r="308" ht="12.75" x14ac:dyDescent="0.2"/>
    <row r="309" ht="12.75" x14ac:dyDescent="0.2"/>
    <row r="310" ht="12.75" x14ac:dyDescent="0.2"/>
    <row r="311" ht="12.75" x14ac:dyDescent="0.2"/>
    <row r="312" ht="12.75" x14ac:dyDescent="0.2"/>
    <row r="313" ht="12.75" x14ac:dyDescent="0.2"/>
    <row r="314" ht="12.75" x14ac:dyDescent="0.2"/>
    <row r="315" ht="12.75" x14ac:dyDescent="0.2"/>
    <row r="316" ht="12.75" x14ac:dyDescent="0.2"/>
    <row r="317" ht="12.75" x14ac:dyDescent="0.2"/>
    <row r="318" ht="12.75" x14ac:dyDescent="0.2"/>
    <row r="319" ht="12.75" x14ac:dyDescent="0.2"/>
    <row r="320" ht="12.75" x14ac:dyDescent="0.2"/>
    <row r="321" ht="12.75" x14ac:dyDescent="0.2"/>
    <row r="322" ht="12.75" x14ac:dyDescent="0.2"/>
    <row r="323" ht="12.75" x14ac:dyDescent="0.2"/>
    <row r="324" ht="12.75" x14ac:dyDescent="0.2"/>
    <row r="325" ht="12.75" x14ac:dyDescent="0.2"/>
    <row r="326" ht="12.75" x14ac:dyDescent="0.2"/>
    <row r="327" ht="12.75" x14ac:dyDescent="0.2"/>
    <row r="328" ht="12.75" x14ac:dyDescent="0.2"/>
    <row r="329" ht="12.75" x14ac:dyDescent="0.2"/>
    <row r="330" ht="12.75" x14ac:dyDescent="0.2"/>
    <row r="331" ht="12.75" x14ac:dyDescent="0.2"/>
    <row r="332" ht="12.75" x14ac:dyDescent="0.2"/>
    <row r="333" ht="12.75" x14ac:dyDescent="0.2"/>
    <row r="334" ht="12.75" x14ac:dyDescent="0.2"/>
    <row r="335" ht="12.75" x14ac:dyDescent="0.2"/>
    <row r="336" ht="12.75" x14ac:dyDescent="0.2"/>
    <row r="337" ht="12.75" x14ac:dyDescent="0.2"/>
    <row r="338" ht="12.75" x14ac:dyDescent="0.2"/>
    <row r="339" ht="12.75" x14ac:dyDescent="0.2"/>
    <row r="340" ht="12.75" x14ac:dyDescent="0.2"/>
    <row r="341" ht="12.75" x14ac:dyDescent="0.2"/>
    <row r="342" ht="12.75" x14ac:dyDescent="0.2"/>
    <row r="343" ht="12.75" x14ac:dyDescent="0.2"/>
    <row r="344" ht="12.75" x14ac:dyDescent="0.2"/>
    <row r="345" ht="12.75" x14ac:dyDescent="0.2"/>
    <row r="346" ht="12.75" x14ac:dyDescent="0.2"/>
    <row r="347" ht="12.75" x14ac:dyDescent="0.2"/>
    <row r="348" ht="12.75" x14ac:dyDescent="0.2"/>
    <row r="349" ht="12.75" x14ac:dyDescent="0.2"/>
    <row r="350" ht="12.75" x14ac:dyDescent="0.2"/>
    <row r="351" ht="12.75" x14ac:dyDescent="0.2"/>
    <row r="352" ht="12.75" x14ac:dyDescent="0.2"/>
    <row r="353" ht="12.75" x14ac:dyDescent="0.2"/>
    <row r="354" ht="12.75" x14ac:dyDescent="0.2"/>
    <row r="355" ht="12.75" x14ac:dyDescent="0.2"/>
    <row r="356" ht="12.75" x14ac:dyDescent="0.2"/>
    <row r="357" ht="12.75" x14ac:dyDescent="0.2"/>
    <row r="358" ht="12.75" x14ac:dyDescent="0.2"/>
    <row r="359" ht="12.75" x14ac:dyDescent="0.2"/>
    <row r="360" ht="12.75" x14ac:dyDescent="0.2"/>
    <row r="361" ht="12.75" x14ac:dyDescent="0.2"/>
    <row r="362" ht="12.75" x14ac:dyDescent="0.2"/>
    <row r="363" ht="12.75" x14ac:dyDescent="0.2"/>
    <row r="364" ht="12.75" x14ac:dyDescent="0.2"/>
    <row r="365" ht="12.75" x14ac:dyDescent="0.2"/>
    <row r="366" ht="12.75" x14ac:dyDescent="0.2"/>
    <row r="367" ht="12.75" x14ac:dyDescent="0.2"/>
    <row r="368" ht="12.75" x14ac:dyDescent="0.2"/>
    <row r="369" ht="12.75" x14ac:dyDescent="0.2"/>
    <row r="370" ht="12.75" x14ac:dyDescent="0.2"/>
    <row r="371" ht="12.75" x14ac:dyDescent="0.2"/>
    <row r="372" ht="12.75" x14ac:dyDescent="0.2"/>
    <row r="373" ht="12.75" x14ac:dyDescent="0.2"/>
    <row r="374" ht="12.75" x14ac:dyDescent="0.2"/>
    <row r="375" ht="12.75" x14ac:dyDescent="0.2"/>
    <row r="376" ht="12.75" x14ac:dyDescent="0.2"/>
    <row r="377" ht="12.75" x14ac:dyDescent="0.2"/>
    <row r="378" ht="12.75" x14ac:dyDescent="0.2"/>
    <row r="379" ht="12.75" x14ac:dyDescent="0.2"/>
    <row r="380" ht="12.75" x14ac:dyDescent="0.2"/>
    <row r="381" ht="12.75" x14ac:dyDescent="0.2"/>
    <row r="382" ht="12.75" x14ac:dyDescent="0.2"/>
    <row r="383" ht="12.75" x14ac:dyDescent="0.2"/>
    <row r="384" ht="12.75" x14ac:dyDescent="0.2"/>
    <row r="385" ht="12.75" x14ac:dyDescent="0.2"/>
    <row r="386" ht="12.75" x14ac:dyDescent="0.2"/>
    <row r="387" ht="12.75" x14ac:dyDescent="0.2"/>
    <row r="388" ht="12.75" x14ac:dyDescent="0.2"/>
    <row r="389" ht="12.75" x14ac:dyDescent="0.2"/>
    <row r="390" ht="12.75" x14ac:dyDescent="0.2"/>
    <row r="391" ht="12.75" x14ac:dyDescent="0.2"/>
    <row r="392" ht="12.75" x14ac:dyDescent="0.2"/>
    <row r="393" ht="12.75" x14ac:dyDescent="0.2"/>
    <row r="394" ht="12.75" x14ac:dyDescent="0.2"/>
    <row r="395" ht="12.75" x14ac:dyDescent="0.2"/>
    <row r="396" ht="12.75" x14ac:dyDescent="0.2"/>
    <row r="397" ht="12.75" x14ac:dyDescent="0.2"/>
    <row r="398" ht="12.75" x14ac:dyDescent="0.2"/>
    <row r="399" ht="12.75" x14ac:dyDescent="0.2"/>
    <row r="400" ht="12.75" x14ac:dyDescent="0.2"/>
    <row r="401" ht="12.75" x14ac:dyDescent="0.2"/>
    <row r="402" ht="12.75" x14ac:dyDescent="0.2"/>
    <row r="403" ht="12.75" x14ac:dyDescent="0.2"/>
    <row r="404" ht="12.75" x14ac:dyDescent="0.2"/>
    <row r="405" ht="12.75" x14ac:dyDescent="0.2"/>
    <row r="406" ht="12.75" x14ac:dyDescent="0.2"/>
    <row r="407" ht="12.75" x14ac:dyDescent="0.2"/>
    <row r="408" ht="12.75" x14ac:dyDescent="0.2"/>
    <row r="409" ht="12.75" x14ac:dyDescent="0.2"/>
    <row r="410" ht="12.75" x14ac:dyDescent="0.2"/>
    <row r="411" ht="12.75" x14ac:dyDescent="0.2"/>
    <row r="412" ht="12.75" x14ac:dyDescent="0.2"/>
    <row r="413" ht="12.75" x14ac:dyDescent="0.2"/>
    <row r="414" ht="12.75" x14ac:dyDescent="0.2"/>
    <row r="415" ht="12.75" x14ac:dyDescent="0.2"/>
    <row r="416" ht="12.75" x14ac:dyDescent="0.2"/>
    <row r="417" ht="12.75" x14ac:dyDescent="0.2"/>
    <row r="418" ht="12.75" x14ac:dyDescent="0.2"/>
    <row r="419" ht="12.75" x14ac:dyDescent="0.2"/>
    <row r="420" ht="12.75" x14ac:dyDescent="0.2"/>
    <row r="421" ht="12.75" x14ac:dyDescent="0.2"/>
    <row r="422" ht="12.75" x14ac:dyDescent="0.2"/>
    <row r="423" ht="12.75" x14ac:dyDescent="0.2"/>
    <row r="424" ht="12.75" x14ac:dyDescent="0.2"/>
    <row r="425" ht="12.75" x14ac:dyDescent="0.2"/>
    <row r="426" ht="12.75" x14ac:dyDescent="0.2"/>
    <row r="427" ht="12.75" x14ac:dyDescent="0.2"/>
    <row r="428" ht="12.75" x14ac:dyDescent="0.2"/>
    <row r="429" ht="12.75" x14ac:dyDescent="0.2"/>
    <row r="430" ht="12.75" x14ac:dyDescent="0.2"/>
    <row r="431" ht="12.75" x14ac:dyDescent="0.2"/>
    <row r="432" ht="12.75" x14ac:dyDescent="0.2"/>
    <row r="433" ht="12.75" x14ac:dyDescent="0.2"/>
    <row r="434" ht="12.75" x14ac:dyDescent="0.2"/>
    <row r="435" ht="12.75" x14ac:dyDescent="0.2"/>
    <row r="436" ht="12.75" x14ac:dyDescent="0.2"/>
    <row r="437" ht="12.75" x14ac:dyDescent="0.2"/>
    <row r="438" ht="12.75" x14ac:dyDescent="0.2"/>
    <row r="439" ht="12.75" x14ac:dyDescent="0.2"/>
    <row r="440" ht="12.75" x14ac:dyDescent="0.2"/>
    <row r="441" ht="12.75" x14ac:dyDescent="0.2"/>
    <row r="442" ht="12.75" x14ac:dyDescent="0.2"/>
    <row r="443" ht="12.75" x14ac:dyDescent="0.2"/>
    <row r="444" ht="12.75" x14ac:dyDescent="0.2"/>
    <row r="445" ht="12.75" x14ac:dyDescent="0.2"/>
    <row r="446" ht="12.75" x14ac:dyDescent="0.2"/>
    <row r="447" ht="12.75" x14ac:dyDescent="0.2"/>
    <row r="448" ht="12.75" x14ac:dyDescent="0.2"/>
    <row r="449" ht="12.75" x14ac:dyDescent="0.2"/>
    <row r="450" ht="12.75" x14ac:dyDescent="0.2"/>
    <row r="451" ht="12.75" x14ac:dyDescent="0.2"/>
    <row r="452" ht="12.75" x14ac:dyDescent="0.2"/>
    <row r="453" ht="12.75" x14ac:dyDescent="0.2"/>
    <row r="454" ht="12.75" x14ac:dyDescent="0.2"/>
    <row r="455" ht="12.75" x14ac:dyDescent="0.2"/>
    <row r="456" ht="12.75" x14ac:dyDescent="0.2"/>
    <row r="457" ht="12.75" x14ac:dyDescent="0.2"/>
    <row r="458" ht="12.75" x14ac:dyDescent="0.2"/>
    <row r="459" ht="12.75" x14ac:dyDescent="0.2"/>
    <row r="460" ht="12.75" x14ac:dyDescent="0.2"/>
    <row r="461" ht="12.75" x14ac:dyDescent="0.2"/>
    <row r="462" ht="12.75" x14ac:dyDescent="0.2"/>
    <row r="463" ht="12.75" x14ac:dyDescent="0.2"/>
    <row r="464" ht="12.75" x14ac:dyDescent="0.2"/>
    <row r="465" ht="12.75" x14ac:dyDescent="0.2"/>
    <row r="466" ht="12.75" x14ac:dyDescent="0.2"/>
    <row r="467" ht="12.75" x14ac:dyDescent="0.2"/>
    <row r="468" ht="12.75" x14ac:dyDescent="0.2"/>
    <row r="469" ht="12.75" x14ac:dyDescent="0.2"/>
    <row r="470" ht="12.75" x14ac:dyDescent="0.2"/>
    <row r="471" ht="12.75" x14ac:dyDescent="0.2"/>
    <row r="472" ht="12.75" x14ac:dyDescent="0.2"/>
    <row r="473" ht="12.75" x14ac:dyDescent="0.2"/>
    <row r="474" ht="12.75" x14ac:dyDescent="0.2"/>
    <row r="475" ht="12.75" x14ac:dyDescent="0.2"/>
    <row r="476" ht="12.75" x14ac:dyDescent="0.2"/>
    <row r="477" ht="12.75" x14ac:dyDescent="0.2"/>
    <row r="478" ht="12.75" x14ac:dyDescent="0.2"/>
    <row r="479" ht="12.75" x14ac:dyDescent="0.2"/>
    <row r="480" ht="12.75" x14ac:dyDescent="0.2"/>
    <row r="481" ht="12.75" x14ac:dyDescent="0.2"/>
    <row r="482" ht="12.75" x14ac:dyDescent="0.2"/>
    <row r="483" ht="12.75" x14ac:dyDescent="0.2"/>
    <row r="484" ht="12.75" x14ac:dyDescent="0.2"/>
    <row r="485" ht="12.75" x14ac:dyDescent="0.2"/>
    <row r="486" ht="12.75" x14ac:dyDescent="0.2"/>
    <row r="487" ht="12.75" x14ac:dyDescent="0.2"/>
    <row r="488" ht="12.75" x14ac:dyDescent="0.2"/>
    <row r="489" ht="12.75" x14ac:dyDescent="0.2"/>
    <row r="490" ht="12.75" x14ac:dyDescent="0.2"/>
    <row r="491" ht="12.75" x14ac:dyDescent="0.2"/>
    <row r="492" ht="12.75" x14ac:dyDescent="0.2"/>
    <row r="493" ht="12.75" x14ac:dyDescent="0.2"/>
    <row r="494" ht="12.75" x14ac:dyDescent="0.2"/>
    <row r="495" ht="12.75" x14ac:dyDescent="0.2"/>
    <row r="496" ht="12.75" x14ac:dyDescent="0.2"/>
    <row r="497" ht="12.75" x14ac:dyDescent="0.2"/>
    <row r="498" ht="12.75" x14ac:dyDescent="0.2"/>
    <row r="499" ht="12.75" x14ac:dyDescent="0.2"/>
    <row r="500" ht="12.75" x14ac:dyDescent="0.2"/>
    <row r="501" ht="12.75" x14ac:dyDescent="0.2"/>
    <row r="502" ht="12.75" x14ac:dyDescent="0.2"/>
    <row r="503" ht="12.75" x14ac:dyDescent="0.2"/>
    <row r="504" ht="12.75" x14ac:dyDescent="0.2"/>
    <row r="505" ht="12.75" x14ac:dyDescent="0.2"/>
    <row r="506" ht="12.75" x14ac:dyDescent="0.2"/>
    <row r="507" ht="12.75" x14ac:dyDescent="0.2"/>
    <row r="508" ht="12.75" x14ac:dyDescent="0.2"/>
    <row r="509" ht="12.75" x14ac:dyDescent="0.2"/>
    <row r="510" ht="12.75" x14ac:dyDescent="0.2"/>
    <row r="511" ht="12.75" x14ac:dyDescent="0.2"/>
    <row r="512" ht="12.75" x14ac:dyDescent="0.2"/>
    <row r="513" ht="12.75" x14ac:dyDescent="0.2"/>
    <row r="514" ht="12.75" x14ac:dyDescent="0.2"/>
    <row r="515" ht="12.75" x14ac:dyDescent="0.2"/>
    <row r="516" ht="12.75" x14ac:dyDescent="0.2"/>
    <row r="517" ht="12.75" x14ac:dyDescent="0.2"/>
    <row r="518" ht="12.75" x14ac:dyDescent="0.2"/>
    <row r="519" ht="12.75" x14ac:dyDescent="0.2"/>
    <row r="520" ht="12.75" x14ac:dyDescent="0.2"/>
    <row r="521" ht="12.75" x14ac:dyDescent="0.2"/>
    <row r="522" ht="12.75" x14ac:dyDescent="0.2"/>
    <row r="523" ht="12.75" x14ac:dyDescent="0.2"/>
    <row r="524" ht="12.75" x14ac:dyDescent="0.2"/>
    <row r="525" ht="12.75" x14ac:dyDescent="0.2"/>
    <row r="526" ht="12.75" x14ac:dyDescent="0.2"/>
    <row r="527" ht="12.75" x14ac:dyDescent="0.2"/>
    <row r="528" ht="12.75" x14ac:dyDescent="0.2"/>
    <row r="529" ht="12.75" x14ac:dyDescent="0.2"/>
    <row r="530" ht="12.75" x14ac:dyDescent="0.2"/>
    <row r="531" ht="12.75" x14ac:dyDescent="0.2"/>
    <row r="532" ht="12.75" x14ac:dyDescent="0.2"/>
    <row r="533" ht="12.75" x14ac:dyDescent="0.2"/>
    <row r="534" ht="12.75" x14ac:dyDescent="0.2"/>
    <row r="535" ht="12.75" x14ac:dyDescent="0.2"/>
    <row r="536" ht="12.75" x14ac:dyDescent="0.2"/>
    <row r="537" ht="12.75" x14ac:dyDescent="0.2"/>
    <row r="538" ht="12.75" x14ac:dyDescent="0.2"/>
    <row r="539" ht="12.75" x14ac:dyDescent="0.2"/>
    <row r="540" ht="12.75" x14ac:dyDescent="0.2"/>
    <row r="541" ht="12.75" x14ac:dyDescent="0.2"/>
    <row r="542" ht="12.75" x14ac:dyDescent="0.2"/>
    <row r="543" ht="12.75" x14ac:dyDescent="0.2"/>
    <row r="544" ht="12.75" x14ac:dyDescent="0.2"/>
    <row r="545" ht="12.75" x14ac:dyDescent="0.2"/>
    <row r="546" ht="12.75" x14ac:dyDescent="0.2"/>
    <row r="547" ht="12.75" x14ac:dyDescent="0.2"/>
    <row r="548" ht="12.75" x14ac:dyDescent="0.2"/>
    <row r="549" ht="12.75" x14ac:dyDescent="0.2"/>
    <row r="550" ht="12.75" x14ac:dyDescent="0.2"/>
    <row r="551" ht="12.75" x14ac:dyDescent="0.2"/>
    <row r="552" ht="12.75" x14ac:dyDescent="0.2"/>
    <row r="553" ht="12.75" x14ac:dyDescent="0.2"/>
    <row r="554" ht="12.75" x14ac:dyDescent="0.2"/>
    <row r="555" ht="12.75" x14ac:dyDescent="0.2"/>
    <row r="556" ht="12.75" x14ac:dyDescent="0.2"/>
    <row r="557" ht="12.75" x14ac:dyDescent="0.2"/>
    <row r="558" ht="12.75" x14ac:dyDescent="0.2"/>
    <row r="559" ht="12.75" x14ac:dyDescent="0.2"/>
    <row r="560" ht="12.75" x14ac:dyDescent="0.2"/>
    <row r="561" ht="12.75" x14ac:dyDescent="0.2"/>
    <row r="562" ht="12.75" x14ac:dyDescent="0.2"/>
    <row r="563" ht="12.75" x14ac:dyDescent="0.2"/>
    <row r="564" ht="12.75" x14ac:dyDescent="0.2"/>
    <row r="565" ht="12.75" x14ac:dyDescent="0.2"/>
    <row r="566" ht="12.75" x14ac:dyDescent="0.2"/>
    <row r="567" ht="12.75" x14ac:dyDescent="0.2"/>
    <row r="568" ht="12.75" x14ac:dyDescent="0.2"/>
    <row r="569" ht="12.75" x14ac:dyDescent="0.2"/>
    <row r="570" ht="12.75" x14ac:dyDescent="0.2"/>
    <row r="571" ht="12.75" x14ac:dyDescent="0.2"/>
    <row r="572" ht="12.75" x14ac:dyDescent="0.2"/>
    <row r="573" ht="12.75" x14ac:dyDescent="0.2"/>
    <row r="574" ht="12.75" x14ac:dyDescent="0.2"/>
    <row r="575" ht="12.75" x14ac:dyDescent="0.2"/>
    <row r="576" ht="12.75" x14ac:dyDescent="0.2"/>
    <row r="577" ht="12.75" x14ac:dyDescent="0.2"/>
    <row r="578" ht="12.75" x14ac:dyDescent="0.2"/>
    <row r="579" ht="12.75" x14ac:dyDescent="0.2"/>
    <row r="580" ht="12.75" x14ac:dyDescent="0.2"/>
    <row r="581" ht="12.75" x14ac:dyDescent="0.2"/>
    <row r="582" ht="12.75" x14ac:dyDescent="0.2"/>
    <row r="583" ht="12.75" x14ac:dyDescent="0.2"/>
    <row r="584" ht="12.75" x14ac:dyDescent="0.2"/>
    <row r="585" ht="12.75" x14ac:dyDescent="0.2"/>
    <row r="586" ht="12.75" x14ac:dyDescent="0.2"/>
    <row r="587" ht="12.75" x14ac:dyDescent="0.2"/>
    <row r="588" ht="12.75" x14ac:dyDescent="0.2"/>
    <row r="589" ht="12.75" x14ac:dyDescent="0.2"/>
    <row r="590" ht="12.75" x14ac:dyDescent="0.2"/>
    <row r="591" ht="12.75" x14ac:dyDescent="0.2"/>
    <row r="592" ht="12.75" x14ac:dyDescent="0.2"/>
    <row r="593" ht="12.75" x14ac:dyDescent="0.2"/>
    <row r="594" ht="12.75" x14ac:dyDescent="0.2"/>
    <row r="595" ht="12.75" x14ac:dyDescent="0.2"/>
    <row r="596" ht="12.75" x14ac:dyDescent="0.2"/>
    <row r="597" ht="12.75" x14ac:dyDescent="0.2"/>
    <row r="598" ht="12.75" x14ac:dyDescent="0.2"/>
    <row r="599" ht="12.75" x14ac:dyDescent="0.2"/>
    <row r="600" ht="12.75" x14ac:dyDescent="0.2"/>
    <row r="601" ht="12.75" x14ac:dyDescent="0.2"/>
    <row r="602" ht="12.75" x14ac:dyDescent="0.2"/>
    <row r="603" ht="12.75" x14ac:dyDescent="0.2"/>
    <row r="604" ht="12.75" x14ac:dyDescent="0.2"/>
    <row r="605" ht="12.75" x14ac:dyDescent="0.2"/>
    <row r="606" ht="12.75" x14ac:dyDescent="0.2"/>
    <row r="607" ht="12.75" x14ac:dyDescent="0.2"/>
    <row r="608" ht="12.75" x14ac:dyDescent="0.2"/>
    <row r="609" ht="12.75" x14ac:dyDescent="0.2"/>
    <row r="610" ht="12.75" x14ac:dyDescent="0.2"/>
    <row r="611" ht="12.75" x14ac:dyDescent="0.2"/>
    <row r="612" ht="12.75" x14ac:dyDescent="0.2"/>
    <row r="613" ht="12.75" x14ac:dyDescent="0.2"/>
    <row r="614" ht="12.75" x14ac:dyDescent="0.2"/>
    <row r="615" ht="12.75" x14ac:dyDescent="0.2"/>
    <row r="616" ht="12.75" x14ac:dyDescent="0.2"/>
    <row r="617" ht="12.75" x14ac:dyDescent="0.2"/>
    <row r="618" ht="12.75" x14ac:dyDescent="0.2"/>
    <row r="619" ht="12.75" x14ac:dyDescent="0.2"/>
    <row r="620" ht="12.75" x14ac:dyDescent="0.2"/>
    <row r="621" ht="12.75" x14ac:dyDescent="0.2"/>
    <row r="622" ht="12.75" x14ac:dyDescent="0.2"/>
    <row r="623" ht="12.75" x14ac:dyDescent="0.2"/>
    <row r="624" ht="12.75" x14ac:dyDescent="0.2"/>
    <row r="625" ht="12.75" x14ac:dyDescent="0.2"/>
    <row r="626" ht="12.75" x14ac:dyDescent="0.2"/>
    <row r="627" ht="12.75" x14ac:dyDescent="0.2"/>
    <row r="628" ht="12.75" x14ac:dyDescent="0.2"/>
    <row r="629" ht="12.75" x14ac:dyDescent="0.2"/>
    <row r="630" ht="12.75" x14ac:dyDescent="0.2"/>
    <row r="631" ht="12.75" x14ac:dyDescent="0.2"/>
    <row r="632" ht="12.75" x14ac:dyDescent="0.2"/>
    <row r="633" ht="12.75" x14ac:dyDescent="0.2"/>
    <row r="634" ht="12.75" x14ac:dyDescent="0.2"/>
    <row r="635" ht="12.75" x14ac:dyDescent="0.2"/>
    <row r="636" ht="12.75" x14ac:dyDescent="0.2"/>
    <row r="637" ht="12.75" x14ac:dyDescent="0.2"/>
    <row r="638" ht="12.75" x14ac:dyDescent="0.2"/>
    <row r="639" ht="12.75" x14ac:dyDescent="0.2"/>
    <row r="640" ht="12.75" x14ac:dyDescent="0.2"/>
    <row r="641" ht="12.75" x14ac:dyDescent="0.2"/>
    <row r="642" ht="12.75" x14ac:dyDescent="0.2"/>
    <row r="643" ht="12.75" x14ac:dyDescent="0.2"/>
    <row r="644" ht="12.75" x14ac:dyDescent="0.2"/>
    <row r="645" ht="12.75" x14ac:dyDescent="0.2"/>
    <row r="646" ht="12.75" x14ac:dyDescent="0.2"/>
    <row r="647" ht="12.75" x14ac:dyDescent="0.2"/>
    <row r="648" ht="12.75" x14ac:dyDescent="0.2"/>
    <row r="649" ht="12.75" x14ac:dyDescent="0.2"/>
    <row r="650" ht="12.75" x14ac:dyDescent="0.2"/>
    <row r="651" ht="12.75" x14ac:dyDescent="0.2"/>
    <row r="652" ht="12.75" x14ac:dyDescent="0.2"/>
    <row r="653" ht="12.75" x14ac:dyDescent="0.2"/>
    <row r="654" ht="12.75" x14ac:dyDescent="0.2"/>
    <row r="655" ht="12.75" x14ac:dyDescent="0.2"/>
    <row r="656" ht="12.75" x14ac:dyDescent="0.2"/>
    <row r="657" ht="12.75" x14ac:dyDescent="0.2"/>
    <row r="658" ht="12.75" x14ac:dyDescent="0.2"/>
    <row r="659" ht="12.75" x14ac:dyDescent="0.2"/>
    <row r="660" ht="12.75" x14ac:dyDescent="0.2"/>
    <row r="661" ht="12.75" x14ac:dyDescent="0.2"/>
    <row r="662" ht="12.75" x14ac:dyDescent="0.2"/>
    <row r="663" ht="12.75" x14ac:dyDescent="0.2"/>
    <row r="664" ht="12.75" x14ac:dyDescent="0.2"/>
    <row r="665" ht="12.75" x14ac:dyDescent="0.2"/>
    <row r="666" ht="12.75" x14ac:dyDescent="0.2"/>
    <row r="667" ht="12.75" x14ac:dyDescent="0.2"/>
    <row r="668" ht="12.75" x14ac:dyDescent="0.2"/>
    <row r="669" ht="12.75" x14ac:dyDescent="0.2"/>
    <row r="670" ht="12.75" x14ac:dyDescent="0.2"/>
    <row r="671" ht="12.75" x14ac:dyDescent="0.2"/>
    <row r="672" ht="12.75" x14ac:dyDescent="0.2"/>
    <row r="673" ht="12.75" x14ac:dyDescent="0.2"/>
    <row r="674" ht="12.75" x14ac:dyDescent="0.2"/>
    <row r="675" ht="12.75" x14ac:dyDescent="0.2"/>
    <row r="676" ht="12.75" x14ac:dyDescent="0.2"/>
    <row r="677" ht="12.75" x14ac:dyDescent="0.2"/>
    <row r="678" ht="12.75" x14ac:dyDescent="0.2"/>
    <row r="679" ht="12.75" x14ac:dyDescent="0.2"/>
    <row r="680" ht="12.75" x14ac:dyDescent="0.2"/>
    <row r="681" ht="12.75" x14ac:dyDescent="0.2"/>
    <row r="682" ht="12.75" x14ac:dyDescent="0.2"/>
    <row r="683" ht="12.75" x14ac:dyDescent="0.2"/>
    <row r="684" ht="12.75" x14ac:dyDescent="0.2"/>
    <row r="685" ht="12.75" x14ac:dyDescent="0.2"/>
    <row r="686" ht="12.75" x14ac:dyDescent="0.2"/>
    <row r="687" ht="12.75" x14ac:dyDescent="0.2"/>
    <row r="688" ht="12.75" x14ac:dyDescent="0.2"/>
    <row r="689" ht="12.75" x14ac:dyDescent="0.2"/>
    <row r="690" ht="12.75" x14ac:dyDescent="0.2"/>
    <row r="691" ht="12.75" x14ac:dyDescent="0.2"/>
    <row r="692" ht="12.75" x14ac:dyDescent="0.2"/>
    <row r="693" ht="12.75" x14ac:dyDescent="0.2"/>
    <row r="694" ht="12.75" x14ac:dyDescent="0.2"/>
    <row r="695" ht="12.75" x14ac:dyDescent="0.2"/>
    <row r="696" ht="12.75" x14ac:dyDescent="0.2"/>
    <row r="697" ht="12.75" x14ac:dyDescent="0.2"/>
    <row r="698" ht="12.75" x14ac:dyDescent="0.2"/>
    <row r="699" ht="12.75" x14ac:dyDescent="0.2"/>
    <row r="700" ht="12.75" x14ac:dyDescent="0.2"/>
    <row r="701" ht="12.75" x14ac:dyDescent="0.2"/>
    <row r="702" ht="12.75" x14ac:dyDescent="0.2"/>
    <row r="703" ht="12.75" x14ac:dyDescent="0.2"/>
    <row r="704" ht="12.75" x14ac:dyDescent="0.2"/>
    <row r="705" ht="12.75" x14ac:dyDescent="0.2"/>
    <row r="706" ht="12.75" x14ac:dyDescent="0.2"/>
    <row r="707" ht="12.75" x14ac:dyDescent="0.2"/>
    <row r="708" ht="12.75" x14ac:dyDescent="0.2"/>
    <row r="709" ht="12.75" x14ac:dyDescent="0.2"/>
    <row r="710" ht="12.75" x14ac:dyDescent="0.2"/>
    <row r="711" ht="12.75" x14ac:dyDescent="0.2"/>
    <row r="712" ht="12.75" x14ac:dyDescent="0.2"/>
    <row r="713" ht="12.75" x14ac:dyDescent="0.2"/>
    <row r="714" ht="12.75" x14ac:dyDescent="0.2"/>
    <row r="715" ht="12.75" x14ac:dyDescent="0.2"/>
    <row r="716" ht="12.75" x14ac:dyDescent="0.2"/>
    <row r="717" ht="12.75" x14ac:dyDescent="0.2"/>
    <row r="718" ht="12.75" x14ac:dyDescent="0.2"/>
    <row r="719" ht="12.75" x14ac:dyDescent="0.2"/>
    <row r="720" ht="12.75" x14ac:dyDescent="0.2"/>
    <row r="721" ht="12.75" x14ac:dyDescent="0.2"/>
    <row r="722" ht="12.75" x14ac:dyDescent="0.2"/>
    <row r="723" ht="12.75" x14ac:dyDescent="0.2"/>
    <row r="724" ht="12.75" x14ac:dyDescent="0.2"/>
    <row r="725" ht="12.75" x14ac:dyDescent="0.2"/>
    <row r="726" ht="12.75" x14ac:dyDescent="0.2"/>
    <row r="727" ht="12.75" x14ac:dyDescent="0.2"/>
    <row r="728" ht="12.75" x14ac:dyDescent="0.2"/>
    <row r="729" ht="12.75" x14ac:dyDescent="0.2"/>
    <row r="730" ht="12.75" x14ac:dyDescent="0.2"/>
    <row r="731" ht="12.75" x14ac:dyDescent="0.2"/>
    <row r="732" ht="12.75" x14ac:dyDescent="0.2"/>
    <row r="733" ht="12.75" x14ac:dyDescent="0.2"/>
    <row r="734" ht="12.75" x14ac:dyDescent="0.2"/>
    <row r="735" ht="12.75" x14ac:dyDescent="0.2"/>
    <row r="736" ht="12.75" x14ac:dyDescent="0.2"/>
    <row r="737" ht="12.75" x14ac:dyDescent="0.2"/>
    <row r="738" ht="12.75" x14ac:dyDescent="0.2"/>
    <row r="739" ht="12.75" x14ac:dyDescent="0.2"/>
    <row r="740" ht="12.75" x14ac:dyDescent="0.2"/>
    <row r="741" ht="12.75" x14ac:dyDescent="0.2"/>
    <row r="742" ht="12.75" x14ac:dyDescent="0.2"/>
    <row r="743" ht="12.75" x14ac:dyDescent="0.2"/>
    <row r="744" ht="12.75" x14ac:dyDescent="0.2"/>
    <row r="745" ht="12.75" x14ac:dyDescent="0.2"/>
    <row r="746" ht="12.75" x14ac:dyDescent="0.2"/>
    <row r="747" ht="12.75" x14ac:dyDescent="0.2"/>
    <row r="748" ht="12.75" x14ac:dyDescent="0.2"/>
    <row r="749" ht="12.75" x14ac:dyDescent="0.2"/>
    <row r="750" ht="12.75" x14ac:dyDescent="0.2"/>
    <row r="751" ht="12.75" x14ac:dyDescent="0.2"/>
    <row r="752" ht="12.75" x14ac:dyDescent="0.2"/>
    <row r="753" ht="12.75" x14ac:dyDescent="0.2"/>
    <row r="754" ht="12.75" x14ac:dyDescent="0.2"/>
    <row r="755" ht="12.75" x14ac:dyDescent="0.2"/>
    <row r="756" ht="12.75" x14ac:dyDescent="0.2"/>
    <row r="757" ht="12.75" x14ac:dyDescent="0.2"/>
    <row r="758" ht="12.75" x14ac:dyDescent="0.2"/>
    <row r="759" ht="12.75" x14ac:dyDescent="0.2"/>
    <row r="760" ht="12.75" x14ac:dyDescent="0.2"/>
    <row r="761" ht="12.75" x14ac:dyDescent="0.2"/>
    <row r="762" ht="12.75" x14ac:dyDescent="0.2"/>
    <row r="763" ht="12.75" x14ac:dyDescent="0.2"/>
    <row r="764" ht="12.75" x14ac:dyDescent="0.2"/>
    <row r="765" ht="12.75" x14ac:dyDescent="0.2"/>
    <row r="766" ht="12.75" x14ac:dyDescent="0.2"/>
    <row r="767" ht="12.75" x14ac:dyDescent="0.2"/>
    <row r="768" ht="12.75" x14ac:dyDescent="0.2"/>
    <row r="769" ht="12.75" x14ac:dyDescent="0.2"/>
    <row r="770" ht="12.75" x14ac:dyDescent="0.2"/>
    <row r="771" ht="12.75" x14ac:dyDescent="0.2"/>
    <row r="772" ht="12.75" x14ac:dyDescent="0.2"/>
    <row r="773" ht="12.75" x14ac:dyDescent="0.2"/>
    <row r="774" ht="12.75" x14ac:dyDescent="0.2"/>
    <row r="775" ht="12.75" x14ac:dyDescent="0.2"/>
    <row r="776" ht="12.75" x14ac:dyDescent="0.2"/>
    <row r="777" ht="12.75" x14ac:dyDescent="0.2"/>
    <row r="778" ht="12.75" x14ac:dyDescent="0.2"/>
    <row r="779" ht="12.75" x14ac:dyDescent="0.2"/>
    <row r="780" ht="12.75" x14ac:dyDescent="0.2"/>
    <row r="781" ht="12.75" x14ac:dyDescent="0.2"/>
    <row r="782" ht="12.75" x14ac:dyDescent="0.2"/>
    <row r="783" ht="12.75" x14ac:dyDescent="0.2"/>
    <row r="784" ht="12.75" x14ac:dyDescent="0.2"/>
    <row r="785" ht="12.75" x14ac:dyDescent="0.2"/>
    <row r="786" ht="12.75" x14ac:dyDescent="0.2"/>
    <row r="787" ht="12.75" x14ac:dyDescent="0.2"/>
    <row r="788" ht="12.75" x14ac:dyDescent="0.2"/>
    <row r="789" ht="12.75" x14ac:dyDescent="0.2"/>
    <row r="790" ht="12.75" x14ac:dyDescent="0.2"/>
    <row r="791" ht="12.75" x14ac:dyDescent="0.2"/>
    <row r="792" ht="12.75" x14ac:dyDescent="0.2"/>
    <row r="793" ht="12.75" x14ac:dyDescent="0.2"/>
    <row r="794" ht="12.75" x14ac:dyDescent="0.2"/>
    <row r="795" ht="12.75" x14ac:dyDescent="0.2"/>
    <row r="796" ht="12.75" x14ac:dyDescent="0.2"/>
    <row r="797" ht="12.75" x14ac:dyDescent="0.2"/>
    <row r="798" ht="12.75" x14ac:dyDescent="0.2"/>
    <row r="799" ht="12.75" x14ac:dyDescent="0.2"/>
    <row r="800" ht="12.75" x14ac:dyDescent="0.2"/>
    <row r="801" ht="12.75" x14ac:dyDescent="0.2"/>
    <row r="802" ht="12.75" x14ac:dyDescent="0.2"/>
    <row r="803" ht="12.75" x14ac:dyDescent="0.2"/>
    <row r="804" ht="12.75" x14ac:dyDescent="0.2"/>
    <row r="805" ht="12.75" x14ac:dyDescent="0.2"/>
    <row r="806" ht="12.75" x14ac:dyDescent="0.2"/>
    <row r="807" ht="12.75" x14ac:dyDescent="0.2"/>
    <row r="808" ht="12.75" x14ac:dyDescent="0.2"/>
    <row r="809" ht="12.75" x14ac:dyDescent="0.2"/>
    <row r="810" ht="12.75" x14ac:dyDescent="0.2"/>
    <row r="811" ht="12.75" x14ac:dyDescent="0.2"/>
    <row r="812" ht="12.75" x14ac:dyDescent="0.2"/>
    <row r="813" ht="12.75" x14ac:dyDescent="0.2"/>
    <row r="814" ht="12.75" x14ac:dyDescent="0.2"/>
    <row r="815" ht="12.75" x14ac:dyDescent="0.2"/>
    <row r="816" ht="12.75" x14ac:dyDescent="0.2"/>
    <row r="817" ht="12.75" x14ac:dyDescent="0.2"/>
    <row r="818" ht="12.75" x14ac:dyDescent="0.2"/>
    <row r="819" ht="12.75" x14ac:dyDescent="0.2"/>
    <row r="820" ht="12.75" x14ac:dyDescent="0.2"/>
    <row r="821" ht="12.75" x14ac:dyDescent="0.2"/>
    <row r="822" ht="12.75" x14ac:dyDescent="0.2"/>
    <row r="823" ht="12.75" x14ac:dyDescent="0.2"/>
    <row r="824" ht="12.75" x14ac:dyDescent="0.2"/>
    <row r="825" ht="12.75" x14ac:dyDescent="0.2"/>
    <row r="826" ht="12.75" x14ac:dyDescent="0.2"/>
    <row r="827" ht="12.75" x14ac:dyDescent="0.2"/>
    <row r="828" ht="12.75" x14ac:dyDescent="0.2"/>
    <row r="829" ht="12.75" x14ac:dyDescent="0.2"/>
    <row r="830" ht="12.75" x14ac:dyDescent="0.2"/>
    <row r="831" ht="12.75" x14ac:dyDescent="0.2"/>
    <row r="832" ht="12.75" x14ac:dyDescent="0.2"/>
    <row r="833" ht="12.75" x14ac:dyDescent="0.2"/>
    <row r="834" ht="12.75" x14ac:dyDescent="0.2"/>
    <row r="835" ht="12.75" x14ac:dyDescent="0.2"/>
    <row r="836" ht="12.75" x14ac:dyDescent="0.2"/>
    <row r="837" ht="12.75" x14ac:dyDescent="0.2"/>
    <row r="838" ht="12.75" x14ac:dyDescent="0.2"/>
    <row r="839" ht="12.75" x14ac:dyDescent="0.2"/>
    <row r="840" ht="12.75" x14ac:dyDescent="0.2"/>
    <row r="841" ht="12.75" x14ac:dyDescent="0.2"/>
    <row r="842" ht="12.75" x14ac:dyDescent="0.2"/>
    <row r="843" ht="12.75" x14ac:dyDescent="0.2"/>
    <row r="844" ht="12.75" x14ac:dyDescent="0.2"/>
    <row r="845" ht="12.75" x14ac:dyDescent="0.2"/>
    <row r="846" ht="12.75" x14ac:dyDescent="0.2"/>
    <row r="847" ht="12.75" x14ac:dyDescent="0.2"/>
    <row r="848" ht="12.75" x14ac:dyDescent="0.2"/>
    <row r="849" ht="12.75" x14ac:dyDescent="0.2"/>
    <row r="850" ht="12.75" x14ac:dyDescent="0.2"/>
    <row r="851" ht="12.75" x14ac:dyDescent="0.2"/>
    <row r="852" ht="12.75" x14ac:dyDescent="0.2"/>
    <row r="853" ht="12.75" x14ac:dyDescent="0.2"/>
    <row r="854" ht="12.75" x14ac:dyDescent="0.2"/>
    <row r="855" ht="12.75" x14ac:dyDescent="0.2"/>
    <row r="856" ht="12.75" x14ac:dyDescent="0.2"/>
    <row r="857" ht="12.75" x14ac:dyDescent="0.2"/>
    <row r="858" ht="12.75" x14ac:dyDescent="0.2"/>
    <row r="859" ht="12.75" x14ac:dyDescent="0.2"/>
    <row r="860" ht="12.75" x14ac:dyDescent="0.2"/>
    <row r="861" ht="12.75" x14ac:dyDescent="0.2"/>
    <row r="862" ht="12.75" x14ac:dyDescent="0.2"/>
    <row r="863" ht="12.75" x14ac:dyDescent="0.2"/>
    <row r="864" ht="12.75" x14ac:dyDescent="0.2"/>
    <row r="865" ht="12.75" x14ac:dyDescent="0.2"/>
    <row r="866" ht="12.75" x14ac:dyDescent="0.2"/>
    <row r="867" ht="12.75" x14ac:dyDescent="0.2"/>
    <row r="868" ht="12.75" x14ac:dyDescent="0.2"/>
    <row r="869" ht="12.75" x14ac:dyDescent="0.2"/>
    <row r="870" ht="12.75" x14ac:dyDescent="0.2"/>
    <row r="871" ht="12.75" x14ac:dyDescent="0.2"/>
    <row r="872" ht="12.75" x14ac:dyDescent="0.2"/>
    <row r="873" ht="12.75" x14ac:dyDescent="0.2"/>
    <row r="874" ht="12.75" x14ac:dyDescent="0.2"/>
    <row r="875" ht="12.75" x14ac:dyDescent="0.2"/>
    <row r="876" ht="12.75" x14ac:dyDescent="0.2"/>
    <row r="877" ht="12.75" x14ac:dyDescent="0.2"/>
    <row r="878" ht="12.75" x14ac:dyDescent="0.2"/>
    <row r="879" ht="12.75" x14ac:dyDescent="0.2"/>
    <row r="880" ht="12.75" x14ac:dyDescent="0.2"/>
    <row r="881" ht="12.75" x14ac:dyDescent="0.2"/>
    <row r="882" ht="12.75" x14ac:dyDescent="0.2"/>
    <row r="883" ht="12.75" x14ac:dyDescent="0.2"/>
    <row r="884" ht="12.75" x14ac:dyDescent="0.2"/>
    <row r="885" ht="12.75" x14ac:dyDescent="0.2"/>
    <row r="886" ht="12.75" x14ac:dyDescent="0.2"/>
    <row r="887" ht="12.75" x14ac:dyDescent="0.2"/>
    <row r="888" ht="12.75" x14ac:dyDescent="0.2"/>
    <row r="889" ht="12.75" x14ac:dyDescent="0.2"/>
    <row r="890" ht="12.75" x14ac:dyDescent="0.2"/>
    <row r="891" ht="12.75" x14ac:dyDescent="0.2"/>
    <row r="892" ht="12.75" x14ac:dyDescent="0.2"/>
    <row r="893" ht="12.75" x14ac:dyDescent="0.2"/>
    <row r="894" ht="12.75" x14ac:dyDescent="0.2"/>
    <row r="895" ht="12.75" x14ac:dyDescent="0.2"/>
    <row r="896" ht="12.75" x14ac:dyDescent="0.2"/>
    <row r="897" ht="12.75" x14ac:dyDescent="0.2"/>
    <row r="898" ht="12.75" x14ac:dyDescent="0.2"/>
    <row r="899" ht="12.75" x14ac:dyDescent="0.2"/>
    <row r="900" ht="12.75" x14ac:dyDescent="0.2"/>
    <row r="901" ht="12.75" x14ac:dyDescent="0.2"/>
    <row r="902" ht="12.75" x14ac:dyDescent="0.2"/>
    <row r="903" ht="12.75" x14ac:dyDescent="0.2"/>
    <row r="904" ht="12.75" x14ac:dyDescent="0.2"/>
    <row r="905" ht="12.75" x14ac:dyDescent="0.2"/>
    <row r="906" ht="12.75" x14ac:dyDescent="0.2"/>
    <row r="907" ht="12.75" x14ac:dyDescent="0.2"/>
    <row r="908" ht="12.75" x14ac:dyDescent="0.2"/>
    <row r="909" ht="12.75" x14ac:dyDescent="0.2"/>
    <row r="910" ht="12.75" x14ac:dyDescent="0.2"/>
    <row r="911" ht="12.75" x14ac:dyDescent="0.2"/>
    <row r="912" ht="12.75" x14ac:dyDescent="0.2"/>
    <row r="913" ht="12.75" x14ac:dyDescent="0.2"/>
    <row r="914" ht="12.75" x14ac:dyDescent="0.2"/>
    <row r="915" ht="12.75" x14ac:dyDescent="0.2"/>
    <row r="916" ht="12.75" x14ac:dyDescent="0.2"/>
    <row r="917" ht="12.75" x14ac:dyDescent="0.2"/>
    <row r="918" ht="12.75" x14ac:dyDescent="0.2"/>
    <row r="919" ht="12.75" x14ac:dyDescent="0.2"/>
    <row r="920" ht="12.75" x14ac:dyDescent="0.2"/>
    <row r="921" ht="12.75" x14ac:dyDescent="0.2"/>
    <row r="922" ht="12.75" x14ac:dyDescent="0.2"/>
    <row r="923" ht="12.75" x14ac:dyDescent="0.2"/>
    <row r="924" ht="12.75" x14ac:dyDescent="0.2"/>
    <row r="925" ht="12.75" x14ac:dyDescent="0.2"/>
    <row r="926" ht="12.75" x14ac:dyDescent="0.2"/>
    <row r="927" ht="12.75" x14ac:dyDescent="0.2"/>
    <row r="928" ht="12.75" x14ac:dyDescent="0.2"/>
    <row r="929" ht="12.75" x14ac:dyDescent="0.2"/>
    <row r="930" ht="12.75" x14ac:dyDescent="0.2"/>
    <row r="931" ht="12.75" x14ac:dyDescent="0.2"/>
    <row r="932" ht="12.75" x14ac:dyDescent="0.2"/>
    <row r="933" ht="12.75" x14ac:dyDescent="0.2"/>
    <row r="934" ht="12.75" x14ac:dyDescent="0.2"/>
    <row r="935" ht="12.75" x14ac:dyDescent="0.2"/>
    <row r="936" ht="12.75" x14ac:dyDescent="0.2"/>
    <row r="937" ht="12.75" x14ac:dyDescent="0.2"/>
    <row r="938" ht="12.75" x14ac:dyDescent="0.2"/>
    <row r="939" ht="12.75" x14ac:dyDescent="0.2"/>
    <row r="940" ht="12.75" x14ac:dyDescent="0.2"/>
    <row r="941" ht="12.75" x14ac:dyDescent="0.2"/>
    <row r="942" ht="12.75" x14ac:dyDescent="0.2"/>
    <row r="943" ht="12.75" x14ac:dyDescent="0.2"/>
    <row r="944" ht="12.75" x14ac:dyDescent="0.2"/>
    <row r="945" ht="12.75" x14ac:dyDescent="0.2"/>
    <row r="946" ht="12.75" x14ac:dyDescent="0.2"/>
    <row r="947" ht="12.75" x14ac:dyDescent="0.2"/>
    <row r="948" ht="12.75" x14ac:dyDescent="0.2"/>
    <row r="949" ht="12.75" x14ac:dyDescent="0.2"/>
    <row r="950" ht="12.75" x14ac:dyDescent="0.2"/>
    <row r="951" ht="12.75" x14ac:dyDescent="0.2"/>
    <row r="952" ht="12.75" x14ac:dyDescent="0.2"/>
    <row r="953" ht="12.75" x14ac:dyDescent="0.2"/>
    <row r="954" ht="12.75" x14ac:dyDescent="0.2"/>
    <row r="955" ht="12.75" x14ac:dyDescent="0.2"/>
    <row r="956" ht="12.75" x14ac:dyDescent="0.2"/>
    <row r="957" ht="12.75" x14ac:dyDescent="0.2"/>
    <row r="958" ht="12.75" x14ac:dyDescent="0.2"/>
    <row r="959" ht="12.75" x14ac:dyDescent="0.2"/>
    <row r="960" ht="12.75" x14ac:dyDescent="0.2"/>
    <row r="961" ht="12.75" x14ac:dyDescent="0.2"/>
    <row r="962" ht="12.75" x14ac:dyDescent="0.2"/>
    <row r="963" ht="12.75" x14ac:dyDescent="0.2"/>
    <row r="964" ht="12.75" x14ac:dyDescent="0.2"/>
    <row r="965" ht="12.75" x14ac:dyDescent="0.2"/>
    <row r="966" ht="12.75" x14ac:dyDescent="0.2"/>
    <row r="967" ht="12.75" x14ac:dyDescent="0.2"/>
    <row r="968" ht="12.75" x14ac:dyDescent="0.2"/>
    <row r="969" ht="12.75" x14ac:dyDescent="0.2"/>
    <row r="970" ht="12.75" x14ac:dyDescent="0.2"/>
    <row r="971" ht="12.75" x14ac:dyDescent="0.2"/>
    <row r="972" ht="12.75" x14ac:dyDescent="0.2"/>
    <row r="973" ht="12.75" x14ac:dyDescent="0.2"/>
    <row r="974" ht="12.75" x14ac:dyDescent="0.2"/>
    <row r="975" ht="12.75" x14ac:dyDescent="0.2"/>
    <row r="976" ht="12.75" x14ac:dyDescent="0.2"/>
    <row r="977" ht="12.75" x14ac:dyDescent="0.2"/>
    <row r="978" ht="12.75" x14ac:dyDescent="0.2"/>
    <row r="979" ht="12.75" x14ac:dyDescent="0.2"/>
    <row r="980" ht="12.75" x14ac:dyDescent="0.2"/>
    <row r="981" ht="12.75" x14ac:dyDescent="0.2"/>
    <row r="982" ht="12.75" x14ac:dyDescent="0.2"/>
    <row r="983" ht="12.75" x14ac:dyDescent="0.2"/>
    <row r="984" ht="12.75" x14ac:dyDescent="0.2"/>
    <row r="985" ht="12.75" x14ac:dyDescent="0.2"/>
    <row r="986" ht="12.75" x14ac:dyDescent="0.2"/>
    <row r="987" ht="12.75" x14ac:dyDescent="0.2"/>
    <row r="988" ht="12.75" x14ac:dyDescent="0.2"/>
    <row r="989" ht="12.75" x14ac:dyDescent="0.2"/>
    <row r="990" ht="12.75" x14ac:dyDescent="0.2"/>
    <row r="991" ht="12.75" x14ac:dyDescent="0.2"/>
    <row r="992" ht="12.75" x14ac:dyDescent="0.2"/>
    <row r="993" ht="12.75" x14ac:dyDescent="0.2"/>
    <row r="994" ht="12.75" x14ac:dyDescent="0.2"/>
    <row r="995" ht="12.75" x14ac:dyDescent="0.2"/>
    <row r="996" ht="12.75" x14ac:dyDescent="0.2"/>
    <row r="997" ht="12.75" x14ac:dyDescent="0.2"/>
    <row r="998" ht="12.75" x14ac:dyDescent="0.2"/>
    <row r="999" ht="12.75" x14ac:dyDescent="0.2"/>
    <row r="1000" ht="12.75" x14ac:dyDescent="0.2"/>
  </sheetData>
  <mergeCells count="145">
    <mergeCell ref="A124:E124"/>
    <mergeCell ref="A105:F105"/>
    <mergeCell ref="B106:E106"/>
    <mergeCell ref="B107:E107"/>
    <mergeCell ref="B108:E108"/>
    <mergeCell ref="B109:E109"/>
    <mergeCell ref="B110:E110"/>
    <mergeCell ref="A111:E111"/>
    <mergeCell ref="A53:C53"/>
    <mergeCell ref="D53:E53"/>
    <mergeCell ref="A54:F54"/>
    <mergeCell ref="B56:E56"/>
    <mergeCell ref="B57:E57"/>
    <mergeCell ref="A61:E61"/>
    <mergeCell ref="A62:F62"/>
    <mergeCell ref="B76:E76"/>
    <mergeCell ref="B77:E77"/>
    <mergeCell ref="B39:E39"/>
    <mergeCell ref="B40:E40"/>
    <mergeCell ref="B41:E41"/>
    <mergeCell ref="A42:E42"/>
    <mergeCell ref="B44:C44"/>
    <mergeCell ref="D44:E44"/>
    <mergeCell ref="B51:C51"/>
    <mergeCell ref="D51:E51"/>
    <mergeCell ref="B52:C52"/>
    <mergeCell ref="D52:E52"/>
    <mergeCell ref="A18:E18"/>
    <mergeCell ref="A19:F19"/>
    <mergeCell ref="B20:E20"/>
    <mergeCell ref="B21:E21"/>
    <mergeCell ref="B33:E33"/>
    <mergeCell ref="B34:E34"/>
    <mergeCell ref="B35:E35"/>
    <mergeCell ref="A36:E36"/>
    <mergeCell ref="A38:F38"/>
    <mergeCell ref="B11:E11"/>
    <mergeCell ref="B12:E12"/>
    <mergeCell ref="B13:E13"/>
    <mergeCell ref="A14:F14"/>
    <mergeCell ref="A15:F15"/>
    <mergeCell ref="A16:B16"/>
    <mergeCell ref="C16:E16"/>
    <mergeCell ref="A17:B17"/>
    <mergeCell ref="C17:E17"/>
    <mergeCell ref="A1:F1"/>
    <mergeCell ref="A3:F3"/>
    <mergeCell ref="A4:F4"/>
    <mergeCell ref="A5:F5"/>
    <mergeCell ref="A6:E6"/>
    <mergeCell ref="A7:E7"/>
    <mergeCell ref="A8:F8"/>
    <mergeCell ref="A9:F9"/>
    <mergeCell ref="B10:E10"/>
    <mergeCell ref="B28:E28"/>
    <mergeCell ref="B29:E29"/>
    <mergeCell ref="B30:E30"/>
    <mergeCell ref="B31:E31"/>
    <mergeCell ref="B32:E32"/>
    <mergeCell ref="B22:E22"/>
    <mergeCell ref="B23:E23"/>
    <mergeCell ref="B24:E24"/>
    <mergeCell ref="A25:F26"/>
    <mergeCell ref="A27:F27"/>
    <mergeCell ref="B48:C48"/>
    <mergeCell ref="D48:E48"/>
    <mergeCell ref="B49:C49"/>
    <mergeCell ref="D49:E49"/>
    <mergeCell ref="B50:C50"/>
    <mergeCell ref="D50:E50"/>
    <mergeCell ref="B45:C45"/>
    <mergeCell ref="D45:E45"/>
    <mergeCell ref="B46:C46"/>
    <mergeCell ref="D46:E46"/>
    <mergeCell ref="B47:C47"/>
    <mergeCell ref="D47:E47"/>
    <mergeCell ref="A65:F65"/>
    <mergeCell ref="B66:E66"/>
    <mergeCell ref="B67:E67"/>
    <mergeCell ref="B68:E68"/>
    <mergeCell ref="B69:E69"/>
    <mergeCell ref="G57:I57"/>
    <mergeCell ref="B58:E58"/>
    <mergeCell ref="G58:I58"/>
    <mergeCell ref="B59:E59"/>
    <mergeCell ref="B60:E60"/>
    <mergeCell ref="G60:I60"/>
    <mergeCell ref="A94:F94"/>
    <mergeCell ref="B95:E95"/>
    <mergeCell ref="B96:E96"/>
    <mergeCell ref="A97:E97"/>
    <mergeCell ref="A98:F98"/>
    <mergeCell ref="A70:E70"/>
    <mergeCell ref="A72:F72"/>
    <mergeCell ref="B73:E73"/>
    <mergeCell ref="B74:E74"/>
    <mergeCell ref="B75:E75"/>
    <mergeCell ref="B78:E78"/>
    <mergeCell ref="B79:E79"/>
    <mergeCell ref="A80:E80"/>
    <mergeCell ref="A82:F82"/>
    <mergeCell ref="A83:F83"/>
    <mergeCell ref="A84:F84"/>
    <mergeCell ref="B85:E85"/>
    <mergeCell ref="B86:E86"/>
    <mergeCell ref="B87:E87"/>
    <mergeCell ref="B88:E88"/>
    <mergeCell ref="B89:E89"/>
    <mergeCell ref="B90:E90"/>
    <mergeCell ref="B91:E91"/>
    <mergeCell ref="A92:E92"/>
    <mergeCell ref="A113:F113"/>
    <mergeCell ref="B114:C114"/>
    <mergeCell ref="D114:E114"/>
    <mergeCell ref="B115:C115"/>
    <mergeCell ref="D115:E115"/>
    <mergeCell ref="A99:F99"/>
    <mergeCell ref="B100:E100"/>
    <mergeCell ref="B101:E101"/>
    <mergeCell ref="B102:E102"/>
    <mergeCell ref="A103:E103"/>
    <mergeCell ref="B119:C119"/>
    <mergeCell ref="D119:E119"/>
    <mergeCell ref="B120:C120"/>
    <mergeCell ref="D120:E120"/>
    <mergeCell ref="A121:C121"/>
    <mergeCell ref="D121:E121"/>
    <mergeCell ref="B116:C116"/>
    <mergeCell ref="D116:E116"/>
    <mergeCell ref="B117:C117"/>
    <mergeCell ref="D117:E117"/>
    <mergeCell ref="B118:C118"/>
    <mergeCell ref="D118:E118"/>
    <mergeCell ref="A135:E135"/>
    <mergeCell ref="A136:E136"/>
    <mergeCell ref="B130:E130"/>
    <mergeCell ref="B131:E131"/>
    <mergeCell ref="A132:E132"/>
    <mergeCell ref="B133:E133"/>
    <mergeCell ref="A134:E134"/>
    <mergeCell ref="A125:F125"/>
    <mergeCell ref="A126:E126"/>
    <mergeCell ref="B127:E127"/>
    <mergeCell ref="B128:E128"/>
    <mergeCell ref="B129:E129"/>
  </mergeCells>
  <pageMargins left="0.511811024" right="0.511811024" top="0.78740157499999996" bottom="0.78740157499999996" header="0" footer="0"/>
  <pageSetup paperSize="9" orientation="portrait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D1000"/>
  <sheetViews>
    <sheetView workbookViewId="0">
      <selection activeCell="G32" sqref="G32"/>
    </sheetView>
  </sheetViews>
  <sheetFormatPr defaultRowHeight="15" customHeight="1" x14ac:dyDescent="0.2"/>
  <cols>
    <col min="1" max="1" width="4" style="186" bestFit="1" customWidth="1"/>
    <col min="2" max="2" width="38.83203125" style="194" customWidth="1"/>
    <col min="3" max="3" width="12.83203125" style="186" customWidth="1"/>
    <col min="4" max="4" width="10.1640625" style="186" customWidth="1"/>
    <col min="5" max="5" width="16.5" style="186" customWidth="1"/>
    <col min="6" max="6" width="25.5" style="188" customWidth="1"/>
    <col min="7" max="9" width="26.83203125" style="186" customWidth="1"/>
    <col min="10" max="1017" width="11.6640625" style="186" customWidth="1"/>
    <col min="1018" max="1022" width="11.6640625" style="187" customWidth="1"/>
    <col min="1023" max="16384" width="9.33203125" style="187"/>
  </cols>
  <sheetData>
    <row r="1" spans="1:6" ht="14.25" x14ac:dyDescent="0.2">
      <c r="A1" s="329" t="s">
        <v>136</v>
      </c>
      <c r="B1" s="329"/>
      <c r="C1" s="329"/>
      <c r="D1" s="329"/>
      <c r="E1" s="329"/>
      <c r="F1" s="329"/>
    </row>
    <row r="2" spans="1:6" ht="14.25" x14ac:dyDescent="0.2">
      <c r="A2" s="231" t="s">
        <v>206</v>
      </c>
      <c r="B2" s="230"/>
      <c r="C2" s="230"/>
      <c r="D2" s="230"/>
      <c r="E2" s="232"/>
      <c r="F2" s="233"/>
    </row>
    <row r="3" spans="1:6" ht="16.5" customHeight="1" x14ac:dyDescent="0.2">
      <c r="A3" s="330"/>
      <c r="B3" s="330"/>
      <c r="C3" s="330"/>
      <c r="D3" s="330"/>
      <c r="E3" s="330"/>
      <c r="F3" s="330"/>
    </row>
    <row r="4" spans="1:6" ht="12.75" x14ac:dyDescent="0.2">
      <c r="A4" s="331" t="s">
        <v>207</v>
      </c>
      <c r="B4" s="331"/>
      <c r="C4" s="331"/>
      <c r="D4" s="331"/>
      <c r="E4" s="331"/>
      <c r="F4" s="331"/>
    </row>
    <row r="5" spans="1:6" ht="12.75" x14ac:dyDescent="0.2">
      <c r="A5" s="318"/>
      <c r="B5" s="318"/>
      <c r="C5" s="318"/>
      <c r="D5" s="318"/>
      <c r="E5" s="318"/>
      <c r="F5" s="318"/>
    </row>
    <row r="6" spans="1:6" ht="12.75" x14ac:dyDescent="0.2">
      <c r="A6" s="316" t="s">
        <v>208</v>
      </c>
      <c r="B6" s="316"/>
      <c r="C6" s="316"/>
      <c r="D6" s="316"/>
      <c r="E6" s="316"/>
      <c r="F6" s="189"/>
    </row>
    <row r="7" spans="1:6" ht="12.75" x14ac:dyDescent="0.2">
      <c r="A7" s="316" t="s">
        <v>209</v>
      </c>
      <c r="B7" s="316"/>
      <c r="C7" s="316"/>
      <c r="D7" s="316"/>
      <c r="E7" s="316"/>
      <c r="F7" s="189"/>
    </row>
    <row r="8" spans="1:6" ht="12.75" x14ac:dyDescent="0.2">
      <c r="A8" s="318"/>
      <c r="B8" s="318"/>
      <c r="C8" s="318"/>
      <c r="D8" s="318"/>
      <c r="E8" s="318"/>
      <c r="F8" s="318"/>
    </row>
    <row r="9" spans="1:6" ht="12.75" x14ac:dyDescent="0.2">
      <c r="A9" s="309" t="s">
        <v>210</v>
      </c>
      <c r="B9" s="309"/>
      <c r="C9" s="309"/>
      <c r="D9" s="309"/>
      <c r="E9" s="309"/>
      <c r="F9" s="309"/>
    </row>
    <row r="10" spans="1:6" ht="12.75" x14ac:dyDescent="0.2">
      <c r="A10" s="190" t="s">
        <v>137</v>
      </c>
      <c r="B10" s="332" t="s">
        <v>211</v>
      </c>
      <c r="C10" s="332"/>
      <c r="D10" s="332"/>
      <c r="E10" s="332"/>
      <c r="F10" s="191"/>
    </row>
    <row r="11" spans="1:6" ht="12.75" x14ac:dyDescent="0.2">
      <c r="A11" s="190" t="s">
        <v>138</v>
      </c>
      <c r="B11" s="332" t="s">
        <v>212</v>
      </c>
      <c r="C11" s="332"/>
      <c r="D11" s="332"/>
      <c r="E11" s="332"/>
      <c r="F11" s="189"/>
    </row>
    <row r="12" spans="1:6" ht="12.75" x14ac:dyDescent="0.2">
      <c r="A12" s="190" t="s">
        <v>139</v>
      </c>
      <c r="B12" s="332" t="s">
        <v>213</v>
      </c>
      <c r="C12" s="332"/>
      <c r="D12" s="332"/>
      <c r="E12" s="332"/>
      <c r="F12" s="189"/>
    </row>
    <row r="13" spans="1:6" ht="12.75" x14ac:dyDescent="0.2">
      <c r="A13" s="190" t="s">
        <v>140</v>
      </c>
      <c r="B13" s="332" t="s">
        <v>214</v>
      </c>
      <c r="C13" s="332"/>
      <c r="D13" s="332"/>
      <c r="E13" s="332"/>
      <c r="F13" s="189"/>
    </row>
    <row r="14" spans="1:6" ht="12.75" x14ac:dyDescent="0.2">
      <c r="A14" s="318"/>
      <c r="B14" s="318"/>
      <c r="C14" s="318"/>
      <c r="D14" s="318"/>
      <c r="E14" s="318"/>
      <c r="F14" s="318"/>
    </row>
    <row r="15" spans="1:6" ht="12.75" x14ac:dyDescent="0.2">
      <c r="A15" s="309" t="s">
        <v>215</v>
      </c>
      <c r="B15" s="309"/>
      <c r="C15" s="309"/>
      <c r="D15" s="309"/>
      <c r="E15" s="309"/>
      <c r="F15" s="309"/>
    </row>
    <row r="16" spans="1:6" ht="12.75" x14ac:dyDescent="0.2">
      <c r="A16" s="316" t="s">
        <v>216</v>
      </c>
      <c r="B16" s="316"/>
      <c r="C16" s="333" t="s">
        <v>217</v>
      </c>
      <c r="D16" s="333"/>
      <c r="E16" s="333"/>
      <c r="F16" s="192" t="s">
        <v>218</v>
      </c>
    </row>
    <row r="17" spans="1:9" ht="58.5" customHeight="1" x14ac:dyDescent="0.2">
      <c r="A17" s="326" t="s">
        <v>219</v>
      </c>
      <c r="B17" s="326"/>
      <c r="C17" s="333" t="s">
        <v>220</v>
      </c>
      <c r="D17" s="333"/>
      <c r="E17" s="333"/>
      <c r="F17" s="229" t="s">
        <v>327</v>
      </c>
    </row>
    <row r="18" spans="1:9" ht="12.75" x14ac:dyDescent="0.2">
      <c r="A18" s="316" t="s">
        <v>221</v>
      </c>
      <c r="B18" s="316"/>
      <c r="C18" s="316"/>
      <c r="D18" s="316"/>
      <c r="E18" s="316"/>
      <c r="F18" s="192">
        <v>2</v>
      </c>
    </row>
    <row r="19" spans="1:9" ht="12.75" x14ac:dyDescent="0.2">
      <c r="A19" s="319" t="s">
        <v>222</v>
      </c>
      <c r="B19" s="319"/>
      <c r="C19" s="319"/>
      <c r="D19" s="319"/>
      <c r="E19" s="319"/>
      <c r="F19" s="319"/>
    </row>
    <row r="20" spans="1:9" ht="12.75" x14ac:dyDescent="0.2">
      <c r="A20" s="189">
        <v>1</v>
      </c>
      <c r="B20" s="306" t="s">
        <v>223</v>
      </c>
      <c r="C20" s="306"/>
      <c r="D20" s="306"/>
      <c r="E20" s="306"/>
      <c r="F20" s="192"/>
    </row>
    <row r="21" spans="1:9" ht="12.75" x14ac:dyDescent="0.2">
      <c r="A21" s="189">
        <v>2</v>
      </c>
      <c r="B21" s="306" t="s">
        <v>224</v>
      </c>
      <c r="C21" s="306"/>
      <c r="D21" s="306"/>
      <c r="E21" s="306"/>
      <c r="F21" s="192"/>
    </row>
    <row r="22" spans="1:9" ht="12.75" x14ac:dyDescent="0.2">
      <c r="A22" s="189">
        <v>3</v>
      </c>
      <c r="B22" s="316" t="s">
        <v>225</v>
      </c>
      <c r="C22" s="316"/>
      <c r="D22" s="316"/>
      <c r="E22" s="316"/>
      <c r="F22" s="193">
        <v>0</v>
      </c>
      <c r="G22" s="194"/>
      <c r="H22" s="195"/>
      <c r="I22" s="195"/>
    </row>
    <row r="23" spans="1:9" ht="12.75" x14ac:dyDescent="0.2">
      <c r="A23" s="189">
        <v>4</v>
      </c>
      <c r="B23" s="306" t="s">
        <v>141</v>
      </c>
      <c r="C23" s="306"/>
      <c r="D23" s="306"/>
      <c r="E23" s="306"/>
      <c r="F23" s="192"/>
    </row>
    <row r="24" spans="1:9" ht="12.75" x14ac:dyDescent="0.2">
      <c r="A24" s="189">
        <v>5</v>
      </c>
      <c r="B24" s="306" t="s">
        <v>226</v>
      </c>
      <c r="C24" s="306"/>
      <c r="D24" s="306"/>
      <c r="E24" s="306"/>
      <c r="F24" s="196"/>
    </row>
    <row r="25" spans="1:9" ht="12.75" x14ac:dyDescent="0.2">
      <c r="A25" s="318"/>
      <c r="B25" s="318"/>
      <c r="C25" s="318"/>
      <c r="D25" s="318"/>
      <c r="E25" s="318"/>
      <c r="F25" s="318"/>
    </row>
    <row r="26" spans="1:9" ht="12.75" x14ac:dyDescent="0.2">
      <c r="A26" s="318"/>
      <c r="B26" s="318"/>
      <c r="C26" s="318"/>
      <c r="D26" s="318"/>
      <c r="E26" s="318"/>
      <c r="F26" s="318"/>
    </row>
    <row r="27" spans="1:9" ht="12.75" x14ac:dyDescent="0.2">
      <c r="A27" s="309" t="s">
        <v>227</v>
      </c>
      <c r="B27" s="309"/>
      <c r="C27" s="309"/>
      <c r="D27" s="309"/>
      <c r="E27" s="309"/>
      <c r="F27" s="309"/>
    </row>
    <row r="28" spans="1:9" ht="12.75" x14ac:dyDescent="0.2">
      <c r="A28" s="197">
        <v>1</v>
      </c>
      <c r="B28" s="309" t="s">
        <v>228</v>
      </c>
      <c r="C28" s="309"/>
      <c r="D28" s="309"/>
      <c r="E28" s="309"/>
      <c r="F28" s="198" t="s">
        <v>229</v>
      </c>
    </row>
    <row r="29" spans="1:9" ht="12.75" x14ac:dyDescent="0.2">
      <c r="A29" s="190" t="s">
        <v>137</v>
      </c>
      <c r="B29" s="306" t="s">
        <v>230</v>
      </c>
      <c r="C29" s="306"/>
      <c r="D29" s="306"/>
      <c r="E29" s="306"/>
      <c r="F29" s="199">
        <f>F22</f>
        <v>0</v>
      </c>
      <c r="G29" s="200"/>
    </row>
    <row r="30" spans="1:9" ht="12.75" x14ac:dyDescent="0.2">
      <c r="A30" s="190" t="s">
        <v>138</v>
      </c>
      <c r="B30" s="306" t="s">
        <v>231</v>
      </c>
      <c r="C30" s="306"/>
      <c r="D30" s="306"/>
      <c r="E30" s="306"/>
      <c r="F30" s="199"/>
      <c r="G30" s="194"/>
    </row>
    <row r="31" spans="1:9" ht="12.75" x14ac:dyDescent="0.2">
      <c r="A31" s="197" t="s">
        <v>139</v>
      </c>
      <c r="B31" s="326" t="s">
        <v>232</v>
      </c>
      <c r="C31" s="326"/>
      <c r="D31" s="326"/>
      <c r="E31" s="326"/>
      <c r="F31" s="201"/>
      <c r="G31" s="194"/>
    </row>
    <row r="32" spans="1:9" ht="12.75" x14ac:dyDescent="0.2">
      <c r="A32" s="190" t="s">
        <v>140</v>
      </c>
      <c r="B32" s="306" t="s">
        <v>233</v>
      </c>
      <c r="C32" s="306"/>
      <c r="D32" s="306"/>
      <c r="E32" s="306"/>
      <c r="F32" s="199"/>
    </row>
    <row r="33" spans="1:7" ht="12.75" x14ac:dyDescent="0.2">
      <c r="A33" s="190" t="s">
        <v>146</v>
      </c>
      <c r="B33" s="306" t="s">
        <v>234</v>
      </c>
      <c r="C33" s="306"/>
      <c r="D33" s="306"/>
      <c r="E33" s="306"/>
      <c r="F33" s="199"/>
    </row>
    <row r="34" spans="1:7" ht="12.75" x14ac:dyDescent="0.2">
      <c r="A34" s="190" t="s">
        <v>235</v>
      </c>
      <c r="B34" s="306" t="s">
        <v>236</v>
      </c>
      <c r="C34" s="306"/>
      <c r="D34" s="306"/>
      <c r="E34" s="306"/>
      <c r="F34" s="199"/>
    </row>
    <row r="35" spans="1:7" ht="12.75" x14ac:dyDescent="0.2">
      <c r="A35" s="190" t="s">
        <v>144</v>
      </c>
      <c r="B35" s="306" t="s">
        <v>237</v>
      </c>
      <c r="C35" s="306"/>
      <c r="D35" s="306"/>
      <c r="E35" s="306"/>
      <c r="F35" s="199"/>
    </row>
    <row r="36" spans="1:7" ht="14.25" x14ac:dyDescent="0.2">
      <c r="A36" s="309" t="s">
        <v>238</v>
      </c>
      <c r="B36" s="309"/>
      <c r="C36" s="309"/>
      <c r="D36" s="309"/>
      <c r="E36" s="309"/>
      <c r="F36" s="202">
        <f>SUM(F29:F35)</f>
        <v>0</v>
      </c>
    </row>
    <row r="37" spans="1:7" ht="12.75" x14ac:dyDescent="0.2">
      <c r="B37" s="186"/>
      <c r="D37" s="186" t="s">
        <v>239</v>
      </c>
      <c r="F37" s="203"/>
    </row>
    <row r="38" spans="1:7" ht="12.75" x14ac:dyDescent="0.2">
      <c r="A38" s="309" t="s">
        <v>240</v>
      </c>
      <c r="B38" s="309"/>
      <c r="C38" s="309"/>
      <c r="D38" s="309"/>
      <c r="E38" s="309"/>
      <c r="F38" s="309"/>
    </row>
    <row r="39" spans="1:7" ht="12.75" x14ac:dyDescent="0.2">
      <c r="A39" s="204" t="s">
        <v>241</v>
      </c>
      <c r="B39" s="334" t="s">
        <v>242</v>
      </c>
      <c r="C39" s="335"/>
      <c r="D39" s="335"/>
      <c r="E39" s="336"/>
      <c r="F39" s="198" t="s">
        <v>229</v>
      </c>
    </row>
    <row r="40" spans="1:7" ht="12.75" x14ac:dyDescent="0.2">
      <c r="A40" s="190" t="s">
        <v>137</v>
      </c>
      <c r="B40" s="316" t="s">
        <v>147</v>
      </c>
      <c r="C40" s="316"/>
      <c r="D40" s="316"/>
      <c r="E40" s="316"/>
      <c r="F40" s="205">
        <f>F36/12</f>
        <v>0</v>
      </c>
    </row>
    <row r="41" spans="1:7" ht="12.75" x14ac:dyDescent="0.2">
      <c r="A41" s="197" t="s">
        <v>138</v>
      </c>
      <c r="B41" s="323" t="s">
        <v>243</v>
      </c>
      <c r="C41" s="323"/>
      <c r="D41" s="323"/>
      <c r="E41" s="323"/>
      <c r="F41" s="193">
        <f>((F36/3)/12)</f>
        <v>0</v>
      </c>
      <c r="G41" s="206"/>
    </row>
    <row r="42" spans="1:7" ht="12.75" x14ac:dyDescent="0.2">
      <c r="A42" s="319" t="s">
        <v>238</v>
      </c>
      <c r="B42" s="319"/>
      <c r="C42" s="319"/>
      <c r="D42" s="319"/>
      <c r="E42" s="319"/>
      <c r="F42" s="193">
        <f>SUM(F40:F41)</f>
        <v>0</v>
      </c>
    </row>
    <row r="43" spans="1:7" ht="12.75" x14ac:dyDescent="0.2">
      <c r="A43" s="207"/>
      <c r="B43" s="208"/>
      <c r="C43" s="208"/>
      <c r="D43" s="208"/>
      <c r="E43" s="208"/>
      <c r="F43" s="209"/>
    </row>
    <row r="44" spans="1:7" ht="12.75" x14ac:dyDescent="0.2">
      <c r="A44" s="204" t="s">
        <v>244</v>
      </c>
      <c r="B44" s="334" t="s">
        <v>245</v>
      </c>
      <c r="C44" s="336"/>
      <c r="D44" s="319" t="s">
        <v>246</v>
      </c>
      <c r="E44" s="319"/>
      <c r="F44" s="198" t="s">
        <v>229</v>
      </c>
    </row>
    <row r="45" spans="1:7" ht="12.75" x14ac:dyDescent="0.2">
      <c r="A45" s="189" t="s">
        <v>137</v>
      </c>
      <c r="B45" s="316" t="s">
        <v>247</v>
      </c>
      <c r="C45" s="316"/>
      <c r="D45" s="311">
        <v>0.2</v>
      </c>
      <c r="E45" s="311"/>
      <c r="F45" s="205">
        <f>D45*F36</f>
        <v>0</v>
      </c>
    </row>
    <row r="46" spans="1:7" ht="12.75" x14ac:dyDescent="0.2">
      <c r="A46" s="189" t="s">
        <v>138</v>
      </c>
      <c r="B46" s="316" t="s">
        <v>248</v>
      </c>
      <c r="C46" s="316"/>
      <c r="D46" s="311">
        <v>2.5000000000000001E-2</v>
      </c>
      <c r="E46" s="311"/>
      <c r="F46" s="205">
        <f>D46*F36</f>
        <v>0</v>
      </c>
    </row>
    <row r="47" spans="1:7" ht="12.75" x14ac:dyDescent="0.2">
      <c r="A47" s="204" t="s">
        <v>139</v>
      </c>
      <c r="B47" s="323" t="s">
        <v>249</v>
      </c>
      <c r="C47" s="323"/>
      <c r="D47" s="312">
        <v>0.01</v>
      </c>
      <c r="E47" s="312"/>
      <c r="F47" s="193">
        <f>D47*F36</f>
        <v>0</v>
      </c>
    </row>
    <row r="48" spans="1:7" ht="12.75" x14ac:dyDescent="0.2">
      <c r="A48" s="189" t="s">
        <v>140</v>
      </c>
      <c r="B48" s="316" t="s">
        <v>250</v>
      </c>
      <c r="C48" s="316"/>
      <c r="D48" s="311">
        <v>1.4999999999999999E-2</v>
      </c>
      <c r="E48" s="311"/>
      <c r="F48" s="205">
        <f>D48*F36</f>
        <v>0</v>
      </c>
    </row>
    <row r="49" spans="1:9" ht="12.75" x14ac:dyDescent="0.2">
      <c r="A49" s="189" t="s">
        <v>146</v>
      </c>
      <c r="B49" s="316" t="s">
        <v>251</v>
      </c>
      <c r="C49" s="316"/>
      <c r="D49" s="311">
        <v>0.01</v>
      </c>
      <c r="E49" s="311"/>
      <c r="F49" s="205">
        <f>D49*F36</f>
        <v>0</v>
      </c>
    </row>
    <row r="50" spans="1:9" ht="12.75" x14ac:dyDescent="0.2">
      <c r="A50" s="189" t="s">
        <v>235</v>
      </c>
      <c r="B50" s="316" t="s">
        <v>252</v>
      </c>
      <c r="C50" s="316"/>
      <c r="D50" s="311">
        <v>6.0000000000000001E-3</v>
      </c>
      <c r="E50" s="311"/>
      <c r="F50" s="205">
        <f>D50*F36</f>
        <v>0</v>
      </c>
    </row>
    <row r="51" spans="1:9" ht="12.75" x14ac:dyDescent="0.2">
      <c r="A51" s="189" t="s">
        <v>144</v>
      </c>
      <c r="B51" s="316" t="s">
        <v>253</v>
      </c>
      <c r="C51" s="316"/>
      <c r="D51" s="311">
        <v>2E-3</v>
      </c>
      <c r="E51" s="311"/>
      <c r="F51" s="205">
        <f>D51*F36</f>
        <v>0</v>
      </c>
    </row>
    <row r="52" spans="1:9" ht="12.75" x14ac:dyDescent="0.2">
      <c r="A52" s="189" t="s">
        <v>254</v>
      </c>
      <c r="B52" s="316" t="s">
        <v>255</v>
      </c>
      <c r="C52" s="316"/>
      <c r="D52" s="311">
        <v>0.08</v>
      </c>
      <c r="E52" s="311"/>
      <c r="F52" s="205">
        <f>D52*F36</f>
        <v>0</v>
      </c>
    </row>
    <row r="53" spans="1:9" ht="12.75" x14ac:dyDescent="0.2">
      <c r="A53" s="319" t="s">
        <v>238</v>
      </c>
      <c r="B53" s="319"/>
      <c r="C53" s="319"/>
      <c r="D53" s="312">
        <f>SUM(D45:E52)</f>
        <v>0.34800000000000003</v>
      </c>
      <c r="E53" s="312"/>
      <c r="F53" s="193">
        <f>SUM(F45:F52)</f>
        <v>0</v>
      </c>
    </row>
    <row r="54" spans="1:9" ht="12.75" x14ac:dyDescent="0.2">
      <c r="A54" s="316" t="s">
        <v>256</v>
      </c>
      <c r="B54" s="316"/>
      <c r="C54" s="316"/>
      <c r="D54" s="316"/>
      <c r="E54" s="316"/>
      <c r="F54" s="316"/>
    </row>
    <row r="55" spans="1:9" ht="12.75" x14ac:dyDescent="0.2">
      <c r="A55" s="210"/>
      <c r="B55" s="208"/>
      <c r="C55" s="208"/>
      <c r="D55" s="208"/>
      <c r="E55" s="208"/>
      <c r="F55" s="209"/>
    </row>
    <row r="56" spans="1:9" ht="12.75" x14ac:dyDescent="0.2">
      <c r="A56" s="204" t="s">
        <v>257</v>
      </c>
      <c r="B56" s="319" t="s">
        <v>145</v>
      </c>
      <c r="C56" s="319"/>
      <c r="D56" s="319"/>
      <c r="E56" s="319"/>
      <c r="F56" s="198" t="s">
        <v>229</v>
      </c>
      <c r="G56" s="194"/>
    </row>
    <row r="57" spans="1:9" ht="12.75" x14ac:dyDescent="0.2">
      <c r="A57" s="204" t="s">
        <v>137</v>
      </c>
      <c r="B57" s="326" t="s">
        <v>142</v>
      </c>
      <c r="C57" s="326"/>
      <c r="D57" s="326"/>
      <c r="E57" s="326"/>
      <c r="F57" s="205">
        <v>0</v>
      </c>
      <c r="G57" s="324"/>
      <c r="H57" s="325"/>
      <c r="I57" s="325"/>
    </row>
    <row r="58" spans="1:9" ht="12.75" x14ac:dyDescent="0.2">
      <c r="A58" s="204" t="s">
        <v>138</v>
      </c>
      <c r="B58" s="326" t="s">
        <v>258</v>
      </c>
      <c r="C58" s="326"/>
      <c r="D58" s="326"/>
      <c r="E58" s="326"/>
      <c r="F58" s="201">
        <v>0</v>
      </c>
      <c r="G58" s="327"/>
      <c r="H58" s="328"/>
      <c r="I58" s="328"/>
    </row>
    <row r="59" spans="1:9" ht="12.75" x14ac:dyDescent="0.2">
      <c r="A59" s="189" t="s">
        <v>139</v>
      </c>
      <c r="B59" s="306" t="s">
        <v>143</v>
      </c>
      <c r="C59" s="306"/>
      <c r="D59" s="306"/>
      <c r="E59" s="306"/>
      <c r="F59" s="199">
        <v>0</v>
      </c>
    </row>
    <row r="60" spans="1:9" ht="12.75" x14ac:dyDescent="0.2">
      <c r="A60" s="204" t="s">
        <v>235</v>
      </c>
      <c r="B60" s="326" t="s">
        <v>259</v>
      </c>
      <c r="C60" s="326"/>
      <c r="D60" s="326"/>
      <c r="E60" s="326"/>
      <c r="F60" s="201">
        <v>0</v>
      </c>
      <c r="G60" s="327"/>
      <c r="H60" s="328"/>
      <c r="I60" s="328"/>
    </row>
    <row r="61" spans="1:9" ht="12.75" x14ac:dyDescent="0.2">
      <c r="A61" s="319" t="s">
        <v>238</v>
      </c>
      <c r="B61" s="319"/>
      <c r="C61" s="319"/>
      <c r="D61" s="319"/>
      <c r="E61" s="319"/>
      <c r="F61" s="201">
        <f>SUM(F57:F60)</f>
        <v>0</v>
      </c>
    </row>
    <row r="62" spans="1:9" ht="12.75" x14ac:dyDescent="0.2">
      <c r="A62" s="337"/>
      <c r="B62" s="338"/>
      <c r="C62" s="338"/>
      <c r="D62" s="338"/>
      <c r="E62" s="338"/>
      <c r="F62" s="338"/>
    </row>
    <row r="63" spans="1:9" ht="12.75" x14ac:dyDescent="0.2">
      <c r="A63" s="210"/>
      <c r="B63" s="211"/>
      <c r="C63" s="211"/>
      <c r="D63" s="211"/>
      <c r="E63" s="211"/>
      <c r="F63" s="212"/>
    </row>
    <row r="64" spans="1:9" ht="12.75" x14ac:dyDescent="0.2">
      <c r="A64" s="210"/>
      <c r="B64" s="211"/>
      <c r="C64" s="211"/>
      <c r="D64" s="211"/>
      <c r="E64" s="211"/>
      <c r="F64" s="212"/>
    </row>
    <row r="65" spans="1:1018" ht="12.75" x14ac:dyDescent="0.2">
      <c r="A65" s="309" t="s">
        <v>260</v>
      </c>
      <c r="B65" s="309"/>
      <c r="C65" s="309"/>
      <c r="D65" s="309"/>
      <c r="E65" s="309"/>
      <c r="F65" s="309"/>
    </row>
    <row r="66" spans="1:1018" ht="30.75" customHeight="1" x14ac:dyDescent="0.2">
      <c r="A66" s="213">
        <v>2</v>
      </c>
      <c r="B66" s="313" t="s">
        <v>261</v>
      </c>
      <c r="C66" s="314"/>
      <c r="D66" s="314"/>
      <c r="E66" s="315"/>
      <c r="F66" s="198" t="s">
        <v>229</v>
      </c>
    </row>
    <row r="67" spans="1:1018" ht="29.25" customHeight="1" x14ac:dyDescent="0.2">
      <c r="A67" s="204" t="s">
        <v>241</v>
      </c>
      <c r="B67" s="320" t="s">
        <v>262</v>
      </c>
      <c r="C67" s="321"/>
      <c r="D67" s="321"/>
      <c r="E67" s="322"/>
      <c r="F67" s="199">
        <f>F42</f>
        <v>0</v>
      </c>
    </row>
    <row r="68" spans="1:1018" ht="12.75" x14ac:dyDescent="0.2">
      <c r="A68" s="204" t="s">
        <v>244</v>
      </c>
      <c r="B68" s="323" t="s">
        <v>263</v>
      </c>
      <c r="C68" s="323"/>
      <c r="D68" s="323"/>
      <c r="E68" s="323"/>
      <c r="F68" s="199">
        <f>F53</f>
        <v>0</v>
      </c>
    </row>
    <row r="69" spans="1:1018" ht="12.75" x14ac:dyDescent="0.2">
      <c r="A69" s="204" t="s">
        <v>257</v>
      </c>
      <c r="B69" s="323" t="s">
        <v>145</v>
      </c>
      <c r="C69" s="323"/>
      <c r="D69" s="323"/>
      <c r="E69" s="323"/>
      <c r="F69" s="199">
        <f>F61</f>
        <v>0</v>
      </c>
    </row>
    <row r="70" spans="1:1018" ht="12.75" x14ac:dyDescent="0.2">
      <c r="A70" s="319" t="s">
        <v>238</v>
      </c>
      <c r="B70" s="319"/>
      <c r="C70" s="319"/>
      <c r="D70" s="319"/>
      <c r="E70" s="319"/>
      <c r="F70" s="201">
        <f>SUM(F67:F69)</f>
        <v>0</v>
      </c>
    </row>
    <row r="71" spans="1:1018" ht="12.75" x14ac:dyDescent="0.2">
      <c r="A71" s="214"/>
      <c r="B71" s="215"/>
      <c r="C71" s="215"/>
      <c r="D71" s="215"/>
      <c r="E71" s="215"/>
      <c r="F71" s="216"/>
    </row>
    <row r="72" spans="1:1018" ht="12.75" x14ac:dyDescent="0.2">
      <c r="A72" s="309" t="s">
        <v>264</v>
      </c>
      <c r="B72" s="309"/>
      <c r="C72" s="309"/>
      <c r="D72" s="309"/>
      <c r="E72" s="309"/>
      <c r="F72" s="309"/>
    </row>
    <row r="73" spans="1:1018" ht="12.75" x14ac:dyDescent="0.2">
      <c r="A73" s="197">
        <v>3</v>
      </c>
      <c r="B73" s="309" t="s">
        <v>265</v>
      </c>
      <c r="C73" s="309"/>
      <c r="D73" s="309"/>
      <c r="E73" s="309"/>
      <c r="F73" s="198" t="s">
        <v>229</v>
      </c>
    </row>
    <row r="74" spans="1:1018" ht="12.75" x14ac:dyDescent="0.2">
      <c r="A74" s="190" t="s">
        <v>137</v>
      </c>
      <c r="B74" s="306" t="s">
        <v>266</v>
      </c>
      <c r="C74" s="306"/>
      <c r="D74" s="306"/>
      <c r="E74" s="306"/>
      <c r="F74" s="199">
        <f>(F29/12)*10%</f>
        <v>0</v>
      </c>
    </row>
    <row r="75" spans="1:1018" ht="12.75" x14ac:dyDescent="0.2">
      <c r="A75" s="190" t="s">
        <v>138</v>
      </c>
      <c r="B75" s="306" t="s">
        <v>267</v>
      </c>
      <c r="C75" s="306"/>
      <c r="D75" s="306"/>
      <c r="E75" s="306"/>
      <c r="F75" s="199">
        <f>F74*8%</f>
        <v>0</v>
      </c>
    </row>
    <row r="76" spans="1:1018" ht="12.75" x14ac:dyDescent="0.2">
      <c r="A76" s="197" t="s">
        <v>139</v>
      </c>
      <c r="B76" s="326" t="s">
        <v>268</v>
      </c>
      <c r="C76" s="326"/>
      <c r="D76" s="326"/>
      <c r="E76" s="326"/>
      <c r="F76" s="193">
        <f>((((F29*40%))*8%)*10%)+(((F29*10%)*8%)*10%)</f>
        <v>0</v>
      </c>
      <c r="G76" s="206"/>
      <c r="H76" s="206"/>
    </row>
    <row r="77" spans="1:1018" ht="12.75" x14ac:dyDescent="0.2">
      <c r="A77" s="190" t="s">
        <v>140</v>
      </c>
      <c r="B77" s="306" t="s">
        <v>269</v>
      </c>
      <c r="C77" s="306"/>
      <c r="D77" s="306"/>
      <c r="E77" s="306"/>
      <c r="F77" s="205">
        <f>(((F29/30)/12)*7)*10%</f>
        <v>0</v>
      </c>
    </row>
    <row r="78" spans="1:1018" ht="12.75" x14ac:dyDescent="0.2">
      <c r="A78" s="190" t="s">
        <v>146</v>
      </c>
      <c r="B78" s="306" t="s">
        <v>270</v>
      </c>
      <c r="C78" s="306"/>
      <c r="D78" s="306"/>
      <c r="E78" s="306"/>
      <c r="F78" s="199">
        <f>F77*D53</f>
        <v>0</v>
      </c>
    </row>
    <row r="79" spans="1:1018" ht="12.75" x14ac:dyDescent="0.2">
      <c r="A79" s="197" t="s">
        <v>235</v>
      </c>
      <c r="B79" s="339" t="s">
        <v>271</v>
      </c>
      <c r="C79" s="339"/>
      <c r="D79" s="339"/>
      <c r="E79" s="339"/>
      <c r="F79" s="201">
        <f>(((F29*40%)*8%)*2%)+(((F29*10%)*8%)*2%)</f>
        <v>0</v>
      </c>
      <c r="G79" s="206"/>
    </row>
    <row r="80" spans="1:1018" ht="12.75" x14ac:dyDescent="0.2">
      <c r="A80" s="309" t="s">
        <v>238</v>
      </c>
      <c r="B80" s="309"/>
      <c r="C80" s="309"/>
      <c r="D80" s="309"/>
      <c r="E80" s="309"/>
      <c r="F80" s="201">
        <f>SUM(F74:F79)</f>
        <v>0</v>
      </c>
      <c r="AMD80" s="186"/>
    </row>
    <row r="81" spans="1:7" ht="12.75" x14ac:dyDescent="0.2">
      <c r="A81" s="214"/>
      <c r="B81" s="215"/>
      <c r="C81" s="215"/>
      <c r="D81" s="215"/>
      <c r="E81" s="215"/>
      <c r="F81" s="217"/>
    </row>
    <row r="82" spans="1:7" ht="12.75" x14ac:dyDescent="0.2">
      <c r="A82" s="309" t="s">
        <v>272</v>
      </c>
      <c r="B82" s="309"/>
      <c r="C82" s="309"/>
      <c r="D82" s="309"/>
      <c r="E82" s="309"/>
      <c r="F82" s="309"/>
    </row>
    <row r="83" spans="1:7" ht="12.75" x14ac:dyDescent="0.2">
      <c r="A83" s="318"/>
      <c r="B83" s="318"/>
      <c r="C83" s="318"/>
      <c r="D83" s="318"/>
      <c r="E83" s="318"/>
      <c r="F83" s="318"/>
    </row>
    <row r="84" spans="1:7" ht="12.75" x14ac:dyDescent="0.2">
      <c r="A84" s="309" t="s">
        <v>273</v>
      </c>
      <c r="B84" s="309"/>
      <c r="C84" s="309"/>
      <c r="D84" s="309"/>
      <c r="E84" s="309"/>
      <c r="F84" s="309"/>
    </row>
    <row r="85" spans="1:7" ht="12.75" x14ac:dyDescent="0.2">
      <c r="A85" s="197" t="s">
        <v>274</v>
      </c>
      <c r="B85" s="317" t="s">
        <v>275</v>
      </c>
      <c r="C85" s="317"/>
      <c r="D85" s="317"/>
      <c r="E85" s="317"/>
      <c r="F85" s="198" t="s">
        <v>229</v>
      </c>
    </row>
    <row r="86" spans="1:7" ht="12.75" x14ac:dyDescent="0.2">
      <c r="A86" s="197" t="s">
        <v>137</v>
      </c>
      <c r="B86" s="323" t="s">
        <v>276</v>
      </c>
      <c r="C86" s="323"/>
      <c r="D86" s="323"/>
      <c r="E86" s="323"/>
      <c r="F86" s="193">
        <f>F36/12</f>
        <v>0</v>
      </c>
      <c r="G86" s="206"/>
    </row>
    <row r="87" spans="1:7" ht="12.75" x14ac:dyDescent="0.2">
      <c r="A87" s="190" t="s">
        <v>138</v>
      </c>
      <c r="B87" s="316" t="s">
        <v>275</v>
      </c>
      <c r="C87" s="316"/>
      <c r="D87" s="316"/>
      <c r="E87" s="316"/>
      <c r="F87" s="205">
        <f>F36*0.278%</f>
        <v>0</v>
      </c>
    </row>
    <row r="88" spans="1:7" ht="12.75" x14ac:dyDescent="0.2">
      <c r="A88" s="190" t="s">
        <v>139</v>
      </c>
      <c r="B88" s="316" t="s">
        <v>277</v>
      </c>
      <c r="C88" s="316"/>
      <c r="D88" s="316"/>
      <c r="E88" s="316"/>
      <c r="F88" s="205">
        <f>((((F36/30)/12)*5)*1.5%)*93.33%</f>
        <v>0</v>
      </c>
    </row>
    <row r="89" spans="1:7" ht="12.75" x14ac:dyDescent="0.2">
      <c r="A89" s="190" t="s">
        <v>140</v>
      </c>
      <c r="B89" s="316" t="s">
        <v>278</v>
      </c>
      <c r="C89" s="316"/>
      <c r="D89" s="316"/>
      <c r="E89" s="316"/>
      <c r="F89" s="205">
        <f>F36*0.03%</f>
        <v>0</v>
      </c>
    </row>
    <row r="90" spans="1:7" ht="12.75" x14ac:dyDescent="0.2">
      <c r="A90" s="190" t="s">
        <v>146</v>
      </c>
      <c r="B90" s="316" t="s">
        <v>279</v>
      </c>
      <c r="C90" s="316"/>
      <c r="D90" s="316"/>
      <c r="E90" s="316"/>
      <c r="F90" s="205">
        <v>0</v>
      </c>
    </row>
    <row r="91" spans="1:7" ht="12.75" x14ac:dyDescent="0.2">
      <c r="A91" s="190" t="s">
        <v>235</v>
      </c>
      <c r="B91" s="316" t="s">
        <v>280</v>
      </c>
      <c r="C91" s="316"/>
      <c r="D91" s="316"/>
      <c r="E91" s="316"/>
      <c r="F91" s="205">
        <v>0</v>
      </c>
    </row>
    <row r="92" spans="1:7" ht="12.75" x14ac:dyDescent="0.2">
      <c r="A92" s="309" t="s">
        <v>281</v>
      </c>
      <c r="B92" s="309"/>
      <c r="C92" s="309"/>
      <c r="D92" s="309"/>
      <c r="E92" s="309"/>
      <c r="F92" s="193">
        <f>SUM(F86:F91)</f>
        <v>0</v>
      </c>
    </row>
    <row r="93" spans="1:7" ht="12.75" x14ac:dyDescent="0.2">
      <c r="A93" s="214"/>
      <c r="B93" s="215"/>
      <c r="C93" s="215"/>
      <c r="D93" s="215"/>
      <c r="E93" s="215"/>
      <c r="F93" s="216"/>
    </row>
    <row r="94" spans="1:7" ht="12.75" x14ac:dyDescent="0.2">
      <c r="A94" s="309" t="s">
        <v>282</v>
      </c>
      <c r="B94" s="309"/>
      <c r="C94" s="309"/>
      <c r="D94" s="309"/>
      <c r="E94" s="309"/>
      <c r="F94" s="309"/>
    </row>
    <row r="95" spans="1:7" ht="12.75" x14ac:dyDescent="0.2">
      <c r="A95" s="197" t="s">
        <v>283</v>
      </c>
      <c r="B95" s="317" t="s">
        <v>284</v>
      </c>
      <c r="C95" s="317"/>
      <c r="D95" s="317"/>
      <c r="E95" s="317"/>
      <c r="F95" s="198" t="s">
        <v>229</v>
      </c>
    </row>
    <row r="96" spans="1:7" ht="12.75" x14ac:dyDescent="0.2">
      <c r="A96" s="190" t="s">
        <v>137</v>
      </c>
      <c r="B96" s="306" t="s">
        <v>285</v>
      </c>
      <c r="C96" s="306"/>
      <c r="D96" s="306"/>
      <c r="E96" s="306"/>
      <c r="F96" s="205">
        <v>0</v>
      </c>
    </row>
    <row r="97" spans="1:7" ht="12.75" x14ac:dyDescent="0.2">
      <c r="A97" s="309" t="s">
        <v>286</v>
      </c>
      <c r="B97" s="309"/>
      <c r="C97" s="309"/>
      <c r="D97" s="309"/>
      <c r="E97" s="309"/>
      <c r="F97" s="193">
        <f>F96</f>
        <v>0</v>
      </c>
    </row>
    <row r="98" spans="1:7" ht="12.75" x14ac:dyDescent="0.2">
      <c r="A98" s="318"/>
      <c r="B98" s="318"/>
      <c r="C98" s="318"/>
      <c r="D98" s="318"/>
      <c r="E98" s="318"/>
      <c r="F98" s="318"/>
    </row>
    <row r="99" spans="1:7" ht="12.75" x14ac:dyDescent="0.2">
      <c r="A99" s="309" t="s">
        <v>287</v>
      </c>
      <c r="B99" s="309"/>
      <c r="C99" s="309"/>
      <c r="D99" s="309"/>
      <c r="E99" s="309"/>
      <c r="F99" s="309"/>
    </row>
    <row r="100" spans="1:7" ht="32.25" customHeight="1" x14ac:dyDescent="0.2">
      <c r="A100" s="197">
        <v>4</v>
      </c>
      <c r="B100" s="313" t="s">
        <v>288</v>
      </c>
      <c r="C100" s="314"/>
      <c r="D100" s="314"/>
      <c r="E100" s="315"/>
      <c r="F100" s="198" t="s">
        <v>229</v>
      </c>
    </row>
    <row r="101" spans="1:7" ht="12.75" x14ac:dyDescent="0.2">
      <c r="A101" s="190" t="s">
        <v>274</v>
      </c>
      <c r="B101" s="316" t="s">
        <v>275</v>
      </c>
      <c r="C101" s="316"/>
      <c r="D101" s="316"/>
      <c r="E101" s="316"/>
      <c r="F101" s="205">
        <f>F92</f>
        <v>0</v>
      </c>
    </row>
    <row r="102" spans="1:7" ht="12.75" x14ac:dyDescent="0.2">
      <c r="A102" s="190" t="s">
        <v>283</v>
      </c>
      <c r="B102" s="306" t="s">
        <v>284</v>
      </c>
      <c r="C102" s="306"/>
      <c r="D102" s="306"/>
      <c r="E102" s="306"/>
      <c r="F102" s="205">
        <f>F96</f>
        <v>0</v>
      </c>
    </row>
    <row r="103" spans="1:7" ht="12.75" x14ac:dyDescent="0.2">
      <c r="A103" s="309" t="s">
        <v>286</v>
      </c>
      <c r="B103" s="309"/>
      <c r="C103" s="309"/>
      <c r="D103" s="309"/>
      <c r="E103" s="309"/>
      <c r="F103" s="193">
        <f>F101</f>
        <v>0</v>
      </c>
    </row>
    <row r="104" spans="1:7" ht="12.75" x14ac:dyDescent="0.2">
      <c r="A104" s="214"/>
      <c r="B104" s="215"/>
      <c r="C104" s="215"/>
      <c r="D104" s="215"/>
      <c r="E104" s="215"/>
      <c r="F104" s="217"/>
    </row>
    <row r="105" spans="1:7" ht="12.75" x14ac:dyDescent="0.2">
      <c r="A105" s="309" t="s">
        <v>289</v>
      </c>
      <c r="B105" s="309"/>
      <c r="C105" s="309"/>
      <c r="D105" s="309"/>
      <c r="E105" s="309"/>
      <c r="F105" s="309"/>
    </row>
    <row r="106" spans="1:7" ht="12.75" x14ac:dyDescent="0.2">
      <c r="A106" s="197" t="s">
        <v>290</v>
      </c>
      <c r="B106" s="319" t="s">
        <v>291</v>
      </c>
      <c r="C106" s="319"/>
      <c r="D106" s="319"/>
      <c r="E106" s="319"/>
      <c r="F106" s="198" t="s">
        <v>229</v>
      </c>
    </row>
    <row r="107" spans="1:7" ht="12.75" x14ac:dyDescent="0.2">
      <c r="A107" s="190" t="s">
        <v>137</v>
      </c>
      <c r="B107" s="316" t="s">
        <v>292</v>
      </c>
      <c r="C107" s="316"/>
      <c r="D107" s="316"/>
      <c r="E107" s="316"/>
      <c r="F107" s="205">
        <v>0</v>
      </c>
      <c r="G107" s="218"/>
    </row>
    <row r="108" spans="1:7" ht="12.75" x14ac:dyDescent="0.2">
      <c r="A108" s="197" t="s">
        <v>138</v>
      </c>
      <c r="B108" s="323" t="s">
        <v>293</v>
      </c>
      <c r="C108" s="323"/>
      <c r="D108" s="323"/>
      <c r="E108" s="323"/>
      <c r="F108" s="193">
        <v>0</v>
      </c>
      <c r="G108" s="194"/>
    </row>
    <row r="109" spans="1:7" ht="12.75" x14ac:dyDescent="0.2">
      <c r="A109" s="197" t="s">
        <v>139</v>
      </c>
      <c r="B109" s="323" t="s">
        <v>294</v>
      </c>
      <c r="C109" s="323"/>
      <c r="D109" s="323"/>
      <c r="E109" s="323"/>
      <c r="F109" s="193">
        <v>0</v>
      </c>
      <c r="G109" s="194"/>
    </row>
    <row r="110" spans="1:7" ht="12.75" x14ac:dyDescent="0.2">
      <c r="A110" s="190" t="s">
        <v>140</v>
      </c>
      <c r="B110" s="316" t="s">
        <v>280</v>
      </c>
      <c r="C110" s="316"/>
      <c r="D110" s="316"/>
      <c r="E110" s="316"/>
      <c r="F110" s="205">
        <v>0</v>
      </c>
    </row>
    <row r="111" spans="1:7" ht="12.75" x14ac:dyDescent="0.2">
      <c r="A111" s="309" t="s">
        <v>295</v>
      </c>
      <c r="B111" s="309"/>
      <c r="C111" s="309"/>
      <c r="D111" s="309"/>
      <c r="E111" s="309"/>
      <c r="F111" s="193">
        <f>SUM(F107:F110)</f>
        <v>0</v>
      </c>
    </row>
    <row r="112" spans="1:7" ht="12.75" x14ac:dyDescent="0.2">
      <c r="A112" s="214"/>
      <c r="B112" s="215"/>
      <c r="C112" s="215"/>
      <c r="D112" s="219"/>
      <c r="E112" s="219"/>
      <c r="F112" s="209"/>
    </row>
    <row r="113" spans="1:7" ht="12.75" x14ac:dyDescent="0.2">
      <c r="A113" s="309" t="s">
        <v>296</v>
      </c>
      <c r="B113" s="309"/>
      <c r="C113" s="309"/>
      <c r="D113" s="309"/>
      <c r="E113" s="309"/>
      <c r="F113" s="309"/>
    </row>
    <row r="114" spans="1:7" ht="12.75" x14ac:dyDescent="0.2">
      <c r="A114" s="197">
        <v>6</v>
      </c>
      <c r="B114" s="309" t="s">
        <v>297</v>
      </c>
      <c r="C114" s="309"/>
      <c r="D114" s="312" t="s">
        <v>246</v>
      </c>
      <c r="E114" s="312"/>
      <c r="F114" s="198" t="s">
        <v>229</v>
      </c>
    </row>
    <row r="115" spans="1:7" ht="12.75" x14ac:dyDescent="0.2">
      <c r="A115" s="190" t="s">
        <v>137</v>
      </c>
      <c r="B115" s="310" t="s">
        <v>298</v>
      </c>
      <c r="C115" s="310"/>
      <c r="D115" s="311">
        <v>0.04</v>
      </c>
      <c r="E115" s="311"/>
      <c r="F115" s="205">
        <f>D115*F132</f>
        <v>0</v>
      </c>
      <c r="G115" s="220"/>
    </row>
    <row r="116" spans="1:7" ht="12.75" x14ac:dyDescent="0.2">
      <c r="A116" s="190" t="s">
        <v>138</v>
      </c>
      <c r="B116" s="310" t="s">
        <v>299</v>
      </c>
      <c r="C116" s="310"/>
      <c r="D116" s="311">
        <v>7.2322150000000002E-2</v>
      </c>
      <c r="E116" s="311"/>
      <c r="F116" s="205">
        <v>0</v>
      </c>
      <c r="G116" s="220"/>
    </row>
    <row r="117" spans="1:7" ht="12.75" x14ac:dyDescent="0.2">
      <c r="A117" s="190" t="s">
        <v>139</v>
      </c>
      <c r="B117" s="310" t="s">
        <v>300</v>
      </c>
      <c r="C117" s="310"/>
      <c r="D117" s="311">
        <f>D118+D120</f>
        <v>8.6499999999999994E-2</v>
      </c>
      <c r="E117" s="311"/>
      <c r="F117" s="205"/>
    </row>
    <row r="118" spans="1:7" ht="12.75" x14ac:dyDescent="0.2">
      <c r="A118" s="190"/>
      <c r="B118" s="310" t="s">
        <v>301</v>
      </c>
      <c r="C118" s="310"/>
      <c r="D118" s="311">
        <v>3.6499999999999998E-2</v>
      </c>
      <c r="E118" s="311"/>
      <c r="F118" s="205">
        <v>0</v>
      </c>
    </row>
    <row r="119" spans="1:7" ht="12.75" x14ac:dyDescent="0.2">
      <c r="A119" s="190"/>
      <c r="B119" s="310" t="s">
        <v>302</v>
      </c>
      <c r="C119" s="310"/>
      <c r="D119" s="311">
        <v>0</v>
      </c>
      <c r="E119" s="311"/>
      <c r="F119" s="205"/>
    </row>
    <row r="120" spans="1:7" ht="12.75" x14ac:dyDescent="0.2">
      <c r="A120" s="190"/>
      <c r="B120" s="310" t="s">
        <v>303</v>
      </c>
      <c r="C120" s="310"/>
      <c r="D120" s="311">
        <v>0.05</v>
      </c>
      <c r="E120" s="311"/>
      <c r="F120" s="205">
        <f>D120*F134</f>
        <v>0</v>
      </c>
    </row>
    <row r="121" spans="1:7" ht="12.75" x14ac:dyDescent="0.2">
      <c r="A121" s="309" t="s">
        <v>238</v>
      </c>
      <c r="B121" s="309"/>
      <c r="C121" s="309"/>
      <c r="D121" s="312">
        <f>SUM(D115:E117)</f>
        <v>0.19882215</v>
      </c>
      <c r="E121" s="312"/>
      <c r="F121" s="193">
        <f>SUM(F115:F120)</f>
        <v>0</v>
      </c>
    </row>
    <row r="122" spans="1:7" ht="12.75" x14ac:dyDescent="0.2">
      <c r="A122" s="214"/>
      <c r="B122" s="215"/>
      <c r="C122" s="215"/>
      <c r="D122" s="215"/>
      <c r="E122" s="212"/>
      <c r="F122" s="221"/>
    </row>
    <row r="123" spans="1:7" ht="12.75" x14ac:dyDescent="0.2">
      <c r="A123" s="214"/>
      <c r="B123" s="215"/>
      <c r="C123" s="215"/>
      <c r="D123" s="215"/>
      <c r="E123" s="212"/>
      <c r="F123" s="221"/>
    </row>
    <row r="124" spans="1:7" ht="12.75" x14ac:dyDescent="0.2">
      <c r="A124" s="340"/>
      <c r="B124" s="340"/>
      <c r="C124" s="340"/>
      <c r="D124" s="340"/>
      <c r="E124" s="340"/>
      <c r="F124" s="217"/>
    </row>
    <row r="125" spans="1:7" ht="12.75" x14ac:dyDescent="0.2">
      <c r="A125" s="309" t="s">
        <v>304</v>
      </c>
      <c r="B125" s="309"/>
      <c r="C125" s="309"/>
      <c r="D125" s="309"/>
      <c r="E125" s="309"/>
      <c r="F125" s="309"/>
    </row>
    <row r="126" spans="1:7" ht="12.75" x14ac:dyDescent="0.2">
      <c r="A126" s="309" t="s">
        <v>305</v>
      </c>
      <c r="B126" s="309"/>
      <c r="C126" s="309"/>
      <c r="D126" s="309"/>
      <c r="E126" s="309"/>
      <c r="F126" s="222" t="s">
        <v>229</v>
      </c>
    </row>
    <row r="127" spans="1:7" ht="12.75" x14ac:dyDescent="0.2">
      <c r="A127" s="190" t="s">
        <v>137</v>
      </c>
      <c r="B127" s="306" t="s">
        <v>306</v>
      </c>
      <c r="C127" s="306"/>
      <c r="D127" s="306"/>
      <c r="E127" s="306"/>
      <c r="F127" s="205">
        <f>F36</f>
        <v>0</v>
      </c>
    </row>
    <row r="128" spans="1:7" ht="12.75" x14ac:dyDescent="0.2">
      <c r="A128" s="190" t="s">
        <v>138</v>
      </c>
      <c r="B128" s="306" t="s">
        <v>307</v>
      </c>
      <c r="C128" s="306"/>
      <c r="D128" s="306"/>
      <c r="E128" s="306"/>
      <c r="F128" s="205">
        <f>F70</f>
        <v>0</v>
      </c>
    </row>
    <row r="129" spans="1:6" ht="12.75" x14ac:dyDescent="0.2">
      <c r="A129" s="190" t="s">
        <v>139</v>
      </c>
      <c r="B129" s="306" t="s">
        <v>308</v>
      </c>
      <c r="C129" s="306"/>
      <c r="D129" s="306"/>
      <c r="E129" s="306"/>
      <c r="F129" s="205">
        <f>F80</f>
        <v>0</v>
      </c>
    </row>
    <row r="130" spans="1:6" ht="12.75" x14ac:dyDescent="0.2">
      <c r="A130" s="190" t="s">
        <v>140</v>
      </c>
      <c r="B130" s="306" t="s">
        <v>309</v>
      </c>
      <c r="C130" s="306"/>
      <c r="D130" s="306"/>
      <c r="E130" s="306"/>
      <c r="F130" s="205">
        <f>F103</f>
        <v>0</v>
      </c>
    </row>
    <row r="131" spans="1:6" ht="12.75" x14ac:dyDescent="0.2">
      <c r="A131" s="190" t="s">
        <v>146</v>
      </c>
      <c r="B131" s="306" t="s">
        <v>310</v>
      </c>
      <c r="C131" s="306"/>
      <c r="D131" s="306"/>
      <c r="E131" s="306"/>
      <c r="F131" s="205">
        <f>F111</f>
        <v>0</v>
      </c>
    </row>
    <row r="132" spans="1:6" ht="12.75" x14ac:dyDescent="0.2">
      <c r="A132" s="307" t="s">
        <v>311</v>
      </c>
      <c r="B132" s="307"/>
      <c r="C132" s="307"/>
      <c r="D132" s="307"/>
      <c r="E132" s="307"/>
      <c r="F132" s="193">
        <f>SUM(F127:F131)</f>
        <v>0</v>
      </c>
    </row>
    <row r="133" spans="1:6" ht="12.75" x14ac:dyDescent="0.2">
      <c r="A133" s="190" t="s">
        <v>146</v>
      </c>
      <c r="B133" s="306" t="s">
        <v>312</v>
      </c>
      <c r="C133" s="306"/>
      <c r="D133" s="306"/>
      <c r="E133" s="306"/>
      <c r="F133" s="205">
        <f>F121</f>
        <v>0</v>
      </c>
    </row>
    <row r="134" spans="1:6" ht="19.5" customHeight="1" x14ac:dyDescent="0.2">
      <c r="A134" s="308" t="s">
        <v>313</v>
      </c>
      <c r="B134" s="308"/>
      <c r="C134" s="308"/>
      <c r="D134" s="308"/>
      <c r="E134" s="308"/>
      <c r="F134" s="223">
        <f>(F115+F116+F132)/(1-D117)</f>
        <v>0</v>
      </c>
    </row>
    <row r="135" spans="1:6" ht="12.75" x14ac:dyDescent="0.2">
      <c r="A135" s="304" t="s">
        <v>314</v>
      </c>
      <c r="B135" s="304"/>
      <c r="C135" s="304"/>
      <c r="D135" s="304"/>
      <c r="E135" s="304"/>
      <c r="F135" s="224">
        <f>(F115+F132)*3.9095%</f>
        <v>0</v>
      </c>
    </row>
    <row r="136" spans="1:6" ht="27" customHeight="1" x14ac:dyDescent="0.2">
      <c r="A136" s="305" t="s">
        <v>315</v>
      </c>
      <c r="B136" s="305"/>
      <c r="C136" s="305"/>
      <c r="D136" s="305"/>
      <c r="E136" s="305"/>
      <c r="F136" s="225"/>
    </row>
    <row r="137" spans="1:6" ht="12.75" x14ac:dyDescent="0.2">
      <c r="B137" s="226"/>
      <c r="C137" s="227"/>
      <c r="D137" s="227"/>
    </row>
    <row r="138" spans="1:6" ht="12.75" x14ac:dyDescent="0.2">
      <c r="B138" s="226"/>
      <c r="C138" s="227"/>
      <c r="D138" s="227"/>
    </row>
    <row r="139" spans="1:6" ht="12.75" x14ac:dyDescent="0.2">
      <c r="B139" s="226"/>
      <c r="C139" s="227"/>
      <c r="D139" s="227"/>
    </row>
    <row r="140" spans="1:6" ht="12.75" x14ac:dyDescent="0.2">
      <c r="B140" s="226"/>
      <c r="C140" s="227"/>
      <c r="D140" s="227"/>
    </row>
    <row r="141" spans="1:6" ht="12.75" x14ac:dyDescent="0.2">
      <c r="B141" s="226"/>
      <c r="C141" s="227"/>
      <c r="D141" s="227"/>
    </row>
    <row r="142" spans="1:6" ht="12.75" x14ac:dyDescent="0.2">
      <c r="B142" s="226"/>
      <c r="C142" s="227"/>
      <c r="D142" s="227"/>
    </row>
    <row r="143" spans="1:6" ht="12.75" x14ac:dyDescent="0.2">
      <c r="B143" s="226"/>
      <c r="C143" s="227"/>
      <c r="D143" s="227"/>
    </row>
    <row r="144" spans="1:6" ht="12.75" x14ac:dyDescent="0.2">
      <c r="B144" s="226"/>
      <c r="C144" s="227"/>
      <c r="D144" s="227"/>
    </row>
    <row r="145" spans="2:8" ht="12.75" x14ac:dyDescent="0.2">
      <c r="B145" s="226"/>
      <c r="C145" s="227"/>
      <c r="D145" s="227"/>
    </row>
    <row r="146" spans="2:8" ht="12.75" x14ac:dyDescent="0.2">
      <c r="B146" s="226"/>
      <c r="C146" s="227"/>
      <c r="D146" s="227"/>
    </row>
    <row r="147" spans="2:8" ht="12.75" x14ac:dyDescent="0.2">
      <c r="B147" s="226"/>
      <c r="C147" s="227"/>
      <c r="D147" s="227"/>
      <c r="H147" s="228"/>
    </row>
    <row r="148" spans="2:8" ht="12.75" x14ac:dyDescent="0.2">
      <c r="B148" s="226"/>
      <c r="C148" s="227"/>
      <c r="D148" s="227"/>
    </row>
    <row r="149" spans="2:8" ht="12.75" x14ac:dyDescent="0.2">
      <c r="B149" s="226"/>
      <c r="C149" s="227"/>
      <c r="D149" s="227"/>
    </row>
    <row r="150" spans="2:8" ht="12.75" x14ac:dyDescent="0.2"/>
    <row r="151" spans="2:8" ht="12.75" x14ac:dyDescent="0.2"/>
    <row r="152" spans="2:8" ht="12.75" x14ac:dyDescent="0.2"/>
    <row r="153" spans="2:8" ht="12.75" x14ac:dyDescent="0.2"/>
    <row r="154" spans="2:8" ht="12.75" x14ac:dyDescent="0.2"/>
    <row r="155" spans="2:8" ht="12.75" x14ac:dyDescent="0.2"/>
    <row r="156" spans="2:8" ht="12.75" x14ac:dyDescent="0.2"/>
    <row r="157" spans="2:8" ht="12.75" x14ac:dyDescent="0.2"/>
    <row r="158" spans="2:8" ht="12.75" x14ac:dyDescent="0.2"/>
    <row r="159" spans="2:8" ht="12.75" x14ac:dyDescent="0.2"/>
    <row r="160" spans="2:8" ht="12.75" x14ac:dyDescent="0.2"/>
    <row r="161" ht="12.75" x14ac:dyDescent="0.2"/>
    <row r="162" ht="12.75" x14ac:dyDescent="0.2"/>
    <row r="163" ht="12.75" x14ac:dyDescent="0.2"/>
    <row r="164" ht="12.75" x14ac:dyDescent="0.2"/>
    <row r="165" ht="12.75" x14ac:dyDescent="0.2"/>
    <row r="166" ht="12.75" x14ac:dyDescent="0.2"/>
    <row r="167" ht="12.75" x14ac:dyDescent="0.2"/>
    <row r="168" ht="12.75" x14ac:dyDescent="0.2"/>
    <row r="169" ht="12.75" x14ac:dyDescent="0.2"/>
    <row r="170" ht="12.75" x14ac:dyDescent="0.2"/>
    <row r="171" ht="12.75" x14ac:dyDescent="0.2"/>
    <row r="172" ht="12.75" x14ac:dyDescent="0.2"/>
    <row r="173" ht="12.75" x14ac:dyDescent="0.2"/>
    <row r="174" ht="12.75" x14ac:dyDescent="0.2"/>
    <row r="175" ht="12.75" x14ac:dyDescent="0.2"/>
    <row r="176" ht="12.75" x14ac:dyDescent="0.2"/>
    <row r="177" ht="12.75" x14ac:dyDescent="0.2"/>
    <row r="178" ht="12.75" x14ac:dyDescent="0.2"/>
    <row r="179" ht="12.75" x14ac:dyDescent="0.2"/>
    <row r="180" ht="12.75" x14ac:dyDescent="0.2"/>
    <row r="181" ht="12.75" x14ac:dyDescent="0.2"/>
    <row r="182" ht="12.75" x14ac:dyDescent="0.2"/>
    <row r="183" ht="12.75" x14ac:dyDescent="0.2"/>
    <row r="184" ht="12.75" x14ac:dyDescent="0.2"/>
    <row r="185" ht="12.75" x14ac:dyDescent="0.2"/>
    <row r="186" ht="12.75" x14ac:dyDescent="0.2"/>
    <row r="187" ht="12.75" x14ac:dyDescent="0.2"/>
    <row r="188" ht="12.75" x14ac:dyDescent="0.2"/>
    <row r="189" ht="12.75" x14ac:dyDescent="0.2"/>
    <row r="190" ht="12.75" x14ac:dyDescent="0.2"/>
    <row r="191" ht="12.75" x14ac:dyDescent="0.2"/>
    <row r="192" ht="12.75" x14ac:dyDescent="0.2"/>
    <row r="193" ht="12.75" x14ac:dyDescent="0.2"/>
    <row r="194" ht="12.75" x14ac:dyDescent="0.2"/>
    <row r="195" ht="12.75" x14ac:dyDescent="0.2"/>
    <row r="196" ht="12.75" x14ac:dyDescent="0.2"/>
    <row r="197" ht="12.75" x14ac:dyDescent="0.2"/>
    <row r="198" ht="12.75" x14ac:dyDescent="0.2"/>
    <row r="199" ht="12.75" x14ac:dyDescent="0.2"/>
    <row r="200" ht="12.75" x14ac:dyDescent="0.2"/>
    <row r="201" ht="12.75" x14ac:dyDescent="0.2"/>
    <row r="202" ht="12.75" x14ac:dyDescent="0.2"/>
    <row r="203" ht="12.75" x14ac:dyDescent="0.2"/>
    <row r="204" ht="12.75" x14ac:dyDescent="0.2"/>
    <row r="205" ht="12.75" x14ac:dyDescent="0.2"/>
    <row r="206" ht="12.75" x14ac:dyDescent="0.2"/>
    <row r="207" ht="12.75" x14ac:dyDescent="0.2"/>
    <row r="208" ht="12.75" x14ac:dyDescent="0.2"/>
    <row r="209" ht="12.75" x14ac:dyDescent="0.2"/>
    <row r="210" ht="12.75" x14ac:dyDescent="0.2"/>
    <row r="211" ht="12.75" x14ac:dyDescent="0.2"/>
    <row r="212" ht="12.75" x14ac:dyDescent="0.2"/>
    <row r="213" ht="12.75" x14ac:dyDescent="0.2"/>
    <row r="214" ht="12.75" x14ac:dyDescent="0.2"/>
    <row r="215" ht="12.75" x14ac:dyDescent="0.2"/>
    <row r="216" ht="12.75" x14ac:dyDescent="0.2"/>
    <row r="217" ht="12.75" x14ac:dyDescent="0.2"/>
    <row r="218" ht="12.75" x14ac:dyDescent="0.2"/>
    <row r="219" ht="12.75" x14ac:dyDescent="0.2"/>
    <row r="220" ht="12.75" x14ac:dyDescent="0.2"/>
    <row r="221" ht="12.75" x14ac:dyDescent="0.2"/>
    <row r="222" ht="12.75" x14ac:dyDescent="0.2"/>
    <row r="223" ht="12.75" x14ac:dyDescent="0.2"/>
    <row r="224" ht="12.75" x14ac:dyDescent="0.2"/>
    <row r="225" ht="12.75" x14ac:dyDescent="0.2"/>
    <row r="226" ht="12.75" x14ac:dyDescent="0.2"/>
    <row r="227" ht="12.75" x14ac:dyDescent="0.2"/>
    <row r="228" ht="12.75" x14ac:dyDescent="0.2"/>
    <row r="229" ht="12.75" x14ac:dyDescent="0.2"/>
    <row r="230" ht="12.75" x14ac:dyDescent="0.2"/>
    <row r="231" ht="12.75" x14ac:dyDescent="0.2"/>
    <row r="232" ht="12.75" x14ac:dyDescent="0.2"/>
    <row r="233" ht="12.75" x14ac:dyDescent="0.2"/>
    <row r="234" ht="12.75" x14ac:dyDescent="0.2"/>
    <row r="235" ht="12.75" x14ac:dyDescent="0.2"/>
    <row r="236" ht="12.75" x14ac:dyDescent="0.2"/>
    <row r="237" ht="12.75" x14ac:dyDescent="0.2"/>
    <row r="238" ht="12.75" x14ac:dyDescent="0.2"/>
    <row r="239" ht="12.75" x14ac:dyDescent="0.2"/>
    <row r="240" ht="12.75" x14ac:dyDescent="0.2"/>
    <row r="241" ht="12.75" x14ac:dyDescent="0.2"/>
    <row r="242" ht="12.75" x14ac:dyDescent="0.2"/>
    <row r="243" ht="12.75" x14ac:dyDescent="0.2"/>
    <row r="244" ht="12.75" x14ac:dyDescent="0.2"/>
    <row r="245" ht="12.75" x14ac:dyDescent="0.2"/>
    <row r="246" ht="12.75" x14ac:dyDescent="0.2"/>
    <row r="247" ht="12.75" x14ac:dyDescent="0.2"/>
    <row r="248" ht="12.75" x14ac:dyDescent="0.2"/>
    <row r="249" ht="12.75" x14ac:dyDescent="0.2"/>
    <row r="250" ht="12.75" x14ac:dyDescent="0.2"/>
    <row r="251" ht="12.75" x14ac:dyDescent="0.2"/>
    <row r="252" ht="12.75" x14ac:dyDescent="0.2"/>
    <row r="253" ht="12.75" x14ac:dyDescent="0.2"/>
    <row r="254" ht="12.75" x14ac:dyDescent="0.2"/>
    <row r="255" ht="12.75" x14ac:dyDescent="0.2"/>
    <row r="256" ht="12.75" x14ac:dyDescent="0.2"/>
    <row r="257" ht="12.75" x14ac:dyDescent="0.2"/>
    <row r="258" ht="12.75" x14ac:dyDescent="0.2"/>
    <row r="259" ht="12.75" x14ac:dyDescent="0.2"/>
    <row r="260" ht="12.75" x14ac:dyDescent="0.2"/>
    <row r="261" ht="12.75" x14ac:dyDescent="0.2"/>
    <row r="262" ht="12.75" x14ac:dyDescent="0.2"/>
    <row r="263" ht="12.75" x14ac:dyDescent="0.2"/>
    <row r="264" ht="12.75" x14ac:dyDescent="0.2"/>
    <row r="265" ht="12.75" x14ac:dyDescent="0.2"/>
    <row r="266" ht="12.75" x14ac:dyDescent="0.2"/>
    <row r="267" ht="12.75" x14ac:dyDescent="0.2"/>
    <row r="268" ht="12.75" x14ac:dyDescent="0.2"/>
    <row r="269" ht="12.75" x14ac:dyDescent="0.2"/>
    <row r="270" ht="12.75" x14ac:dyDescent="0.2"/>
    <row r="271" ht="12.75" x14ac:dyDescent="0.2"/>
    <row r="272" ht="12.75" x14ac:dyDescent="0.2"/>
    <row r="273" ht="12.75" x14ac:dyDescent="0.2"/>
    <row r="274" ht="12.75" x14ac:dyDescent="0.2"/>
    <row r="275" ht="12.75" x14ac:dyDescent="0.2"/>
    <row r="276" ht="12.75" x14ac:dyDescent="0.2"/>
    <row r="277" ht="12.75" x14ac:dyDescent="0.2"/>
    <row r="278" ht="12.75" x14ac:dyDescent="0.2"/>
    <row r="279" ht="12.75" x14ac:dyDescent="0.2"/>
    <row r="280" ht="12.75" x14ac:dyDescent="0.2"/>
    <row r="281" ht="12.75" x14ac:dyDescent="0.2"/>
    <row r="282" ht="12.75" x14ac:dyDescent="0.2"/>
    <row r="283" ht="12.75" x14ac:dyDescent="0.2"/>
    <row r="284" ht="12.75" x14ac:dyDescent="0.2"/>
    <row r="285" ht="12.75" x14ac:dyDescent="0.2"/>
    <row r="286" ht="12.75" x14ac:dyDescent="0.2"/>
    <row r="287" ht="12.75" x14ac:dyDescent="0.2"/>
    <row r="288" ht="12.75" x14ac:dyDescent="0.2"/>
    <row r="289" ht="12.75" x14ac:dyDescent="0.2"/>
    <row r="290" ht="12.75" x14ac:dyDescent="0.2"/>
    <row r="291" ht="12.75" x14ac:dyDescent="0.2"/>
    <row r="292" ht="12.75" x14ac:dyDescent="0.2"/>
    <row r="293" ht="12.75" x14ac:dyDescent="0.2"/>
    <row r="294" ht="12.75" x14ac:dyDescent="0.2"/>
    <row r="295" ht="12.75" x14ac:dyDescent="0.2"/>
    <row r="296" ht="12.75" x14ac:dyDescent="0.2"/>
    <row r="297" ht="12.75" x14ac:dyDescent="0.2"/>
    <row r="298" ht="12.75" x14ac:dyDescent="0.2"/>
    <row r="299" ht="12.75" x14ac:dyDescent="0.2"/>
    <row r="300" ht="12.75" x14ac:dyDescent="0.2"/>
    <row r="301" ht="12.75" x14ac:dyDescent="0.2"/>
    <row r="302" ht="12.75" x14ac:dyDescent="0.2"/>
    <row r="303" ht="12.75" x14ac:dyDescent="0.2"/>
    <row r="304" ht="12.75" x14ac:dyDescent="0.2"/>
    <row r="305" ht="12.75" x14ac:dyDescent="0.2"/>
    <row r="306" ht="12.75" x14ac:dyDescent="0.2"/>
    <row r="307" ht="12.75" x14ac:dyDescent="0.2"/>
    <row r="308" ht="12.75" x14ac:dyDescent="0.2"/>
    <row r="309" ht="12.75" x14ac:dyDescent="0.2"/>
    <row r="310" ht="12.75" x14ac:dyDescent="0.2"/>
    <row r="311" ht="12.75" x14ac:dyDescent="0.2"/>
    <row r="312" ht="12.75" x14ac:dyDescent="0.2"/>
    <row r="313" ht="12.75" x14ac:dyDescent="0.2"/>
    <row r="314" ht="12.75" x14ac:dyDescent="0.2"/>
    <row r="315" ht="12.75" x14ac:dyDescent="0.2"/>
    <row r="316" ht="12.75" x14ac:dyDescent="0.2"/>
    <row r="317" ht="12.75" x14ac:dyDescent="0.2"/>
    <row r="318" ht="12.75" x14ac:dyDescent="0.2"/>
    <row r="319" ht="12.75" x14ac:dyDescent="0.2"/>
    <row r="320" ht="12.75" x14ac:dyDescent="0.2"/>
    <row r="321" ht="12.75" x14ac:dyDescent="0.2"/>
    <row r="322" ht="12.75" x14ac:dyDescent="0.2"/>
    <row r="323" ht="12.75" x14ac:dyDescent="0.2"/>
    <row r="324" ht="12.75" x14ac:dyDescent="0.2"/>
    <row r="325" ht="12.75" x14ac:dyDescent="0.2"/>
    <row r="326" ht="12.75" x14ac:dyDescent="0.2"/>
    <row r="327" ht="12.75" x14ac:dyDescent="0.2"/>
    <row r="328" ht="12.75" x14ac:dyDescent="0.2"/>
    <row r="329" ht="12.75" x14ac:dyDescent="0.2"/>
    <row r="330" ht="12.75" x14ac:dyDescent="0.2"/>
    <row r="331" ht="12.75" x14ac:dyDescent="0.2"/>
    <row r="332" ht="12.75" x14ac:dyDescent="0.2"/>
    <row r="333" ht="12.75" x14ac:dyDescent="0.2"/>
    <row r="334" ht="12.75" x14ac:dyDescent="0.2"/>
    <row r="335" ht="12.75" x14ac:dyDescent="0.2"/>
    <row r="336" ht="12.75" x14ac:dyDescent="0.2"/>
    <row r="337" ht="12.75" x14ac:dyDescent="0.2"/>
    <row r="338" ht="12.75" x14ac:dyDescent="0.2"/>
    <row r="339" ht="12.75" x14ac:dyDescent="0.2"/>
    <row r="340" ht="12.75" x14ac:dyDescent="0.2"/>
    <row r="341" ht="12.75" x14ac:dyDescent="0.2"/>
    <row r="342" ht="12.75" x14ac:dyDescent="0.2"/>
    <row r="343" ht="12.75" x14ac:dyDescent="0.2"/>
    <row r="344" ht="12.75" x14ac:dyDescent="0.2"/>
    <row r="345" ht="12.75" x14ac:dyDescent="0.2"/>
    <row r="346" ht="12.75" x14ac:dyDescent="0.2"/>
    <row r="347" ht="12.75" x14ac:dyDescent="0.2"/>
    <row r="348" ht="12.75" x14ac:dyDescent="0.2"/>
    <row r="349" ht="12.75" x14ac:dyDescent="0.2"/>
    <row r="350" ht="12.75" x14ac:dyDescent="0.2"/>
    <row r="351" ht="12.75" x14ac:dyDescent="0.2"/>
    <row r="352" ht="12.75" x14ac:dyDescent="0.2"/>
    <row r="353" ht="12.75" x14ac:dyDescent="0.2"/>
    <row r="354" ht="12.75" x14ac:dyDescent="0.2"/>
    <row r="355" ht="12.75" x14ac:dyDescent="0.2"/>
    <row r="356" ht="12.75" x14ac:dyDescent="0.2"/>
    <row r="357" ht="12.75" x14ac:dyDescent="0.2"/>
    <row r="358" ht="12.75" x14ac:dyDescent="0.2"/>
    <row r="359" ht="12.75" x14ac:dyDescent="0.2"/>
    <row r="360" ht="12.75" x14ac:dyDescent="0.2"/>
    <row r="361" ht="12.75" x14ac:dyDescent="0.2"/>
    <row r="362" ht="12.75" x14ac:dyDescent="0.2"/>
    <row r="363" ht="12.75" x14ac:dyDescent="0.2"/>
    <row r="364" ht="12.75" x14ac:dyDescent="0.2"/>
    <row r="365" ht="12.75" x14ac:dyDescent="0.2"/>
    <row r="366" ht="12.75" x14ac:dyDescent="0.2"/>
    <row r="367" ht="12.75" x14ac:dyDescent="0.2"/>
    <row r="368" ht="12.75" x14ac:dyDescent="0.2"/>
    <row r="369" ht="12.75" x14ac:dyDescent="0.2"/>
    <row r="370" ht="12.75" x14ac:dyDescent="0.2"/>
    <row r="371" ht="12.75" x14ac:dyDescent="0.2"/>
    <row r="372" ht="12.75" x14ac:dyDescent="0.2"/>
    <row r="373" ht="12.75" x14ac:dyDescent="0.2"/>
    <row r="374" ht="12.75" x14ac:dyDescent="0.2"/>
    <row r="375" ht="12.75" x14ac:dyDescent="0.2"/>
    <row r="376" ht="12.75" x14ac:dyDescent="0.2"/>
    <row r="377" ht="12.75" x14ac:dyDescent="0.2"/>
    <row r="378" ht="12.75" x14ac:dyDescent="0.2"/>
    <row r="379" ht="12.75" x14ac:dyDescent="0.2"/>
    <row r="380" ht="12.75" x14ac:dyDescent="0.2"/>
    <row r="381" ht="12.75" x14ac:dyDescent="0.2"/>
    <row r="382" ht="12.75" x14ac:dyDescent="0.2"/>
    <row r="383" ht="12.75" x14ac:dyDescent="0.2"/>
    <row r="384" ht="12.75" x14ac:dyDescent="0.2"/>
    <row r="385" ht="12.75" x14ac:dyDescent="0.2"/>
    <row r="386" ht="12.75" x14ac:dyDescent="0.2"/>
    <row r="387" ht="12.75" x14ac:dyDescent="0.2"/>
    <row r="388" ht="12.75" x14ac:dyDescent="0.2"/>
    <row r="389" ht="12.75" x14ac:dyDescent="0.2"/>
    <row r="390" ht="12.75" x14ac:dyDescent="0.2"/>
    <row r="391" ht="12.75" x14ac:dyDescent="0.2"/>
    <row r="392" ht="12.75" x14ac:dyDescent="0.2"/>
    <row r="393" ht="12.75" x14ac:dyDescent="0.2"/>
    <row r="394" ht="12.75" x14ac:dyDescent="0.2"/>
    <row r="395" ht="12.75" x14ac:dyDescent="0.2"/>
    <row r="396" ht="12.75" x14ac:dyDescent="0.2"/>
    <row r="397" ht="12.75" x14ac:dyDescent="0.2"/>
    <row r="398" ht="12.75" x14ac:dyDescent="0.2"/>
    <row r="399" ht="12.75" x14ac:dyDescent="0.2"/>
    <row r="400" ht="12.75" x14ac:dyDescent="0.2"/>
    <row r="401" ht="12.75" x14ac:dyDescent="0.2"/>
    <row r="402" ht="12.75" x14ac:dyDescent="0.2"/>
    <row r="403" ht="12.75" x14ac:dyDescent="0.2"/>
    <row r="404" ht="12.75" x14ac:dyDescent="0.2"/>
    <row r="405" ht="12.75" x14ac:dyDescent="0.2"/>
    <row r="406" ht="12.75" x14ac:dyDescent="0.2"/>
    <row r="407" ht="12.75" x14ac:dyDescent="0.2"/>
    <row r="408" ht="12.75" x14ac:dyDescent="0.2"/>
    <row r="409" ht="12.75" x14ac:dyDescent="0.2"/>
    <row r="410" ht="12.75" x14ac:dyDescent="0.2"/>
    <row r="411" ht="12.75" x14ac:dyDescent="0.2"/>
    <row r="412" ht="12.75" x14ac:dyDescent="0.2"/>
    <row r="413" ht="12.75" x14ac:dyDescent="0.2"/>
    <row r="414" ht="12.75" x14ac:dyDescent="0.2"/>
    <row r="415" ht="12.75" x14ac:dyDescent="0.2"/>
    <row r="416" ht="12.75" x14ac:dyDescent="0.2"/>
    <row r="417" ht="12.75" x14ac:dyDescent="0.2"/>
    <row r="418" ht="12.75" x14ac:dyDescent="0.2"/>
    <row r="419" ht="12.75" x14ac:dyDescent="0.2"/>
    <row r="420" ht="12.75" x14ac:dyDescent="0.2"/>
    <row r="421" ht="12.75" x14ac:dyDescent="0.2"/>
    <row r="422" ht="12.75" x14ac:dyDescent="0.2"/>
    <row r="423" ht="12.75" x14ac:dyDescent="0.2"/>
    <row r="424" ht="12.75" x14ac:dyDescent="0.2"/>
    <row r="425" ht="12.75" x14ac:dyDescent="0.2"/>
    <row r="426" ht="12.75" x14ac:dyDescent="0.2"/>
    <row r="427" ht="12.75" x14ac:dyDescent="0.2"/>
    <row r="428" ht="12.75" x14ac:dyDescent="0.2"/>
    <row r="429" ht="12.75" x14ac:dyDescent="0.2"/>
    <row r="430" ht="12.75" x14ac:dyDescent="0.2"/>
    <row r="431" ht="12.75" x14ac:dyDescent="0.2"/>
    <row r="432" ht="12.75" x14ac:dyDescent="0.2"/>
    <row r="433" ht="12.75" x14ac:dyDescent="0.2"/>
    <row r="434" ht="12.75" x14ac:dyDescent="0.2"/>
    <row r="435" ht="12.75" x14ac:dyDescent="0.2"/>
    <row r="436" ht="12.75" x14ac:dyDescent="0.2"/>
    <row r="437" ht="12.75" x14ac:dyDescent="0.2"/>
    <row r="438" ht="12.75" x14ac:dyDescent="0.2"/>
    <row r="439" ht="12.75" x14ac:dyDescent="0.2"/>
    <row r="440" ht="12.75" x14ac:dyDescent="0.2"/>
    <row r="441" ht="12.75" x14ac:dyDescent="0.2"/>
    <row r="442" ht="12.75" x14ac:dyDescent="0.2"/>
    <row r="443" ht="12.75" x14ac:dyDescent="0.2"/>
    <row r="444" ht="12.75" x14ac:dyDescent="0.2"/>
    <row r="445" ht="12.75" x14ac:dyDescent="0.2"/>
    <row r="446" ht="12.75" x14ac:dyDescent="0.2"/>
    <row r="447" ht="12.75" x14ac:dyDescent="0.2"/>
    <row r="448" ht="12.75" x14ac:dyDescent="0.2"/>
    <row r="449" ht="12.75" x14ac:dyDescent="0.2"/>
    <row r="450" ht="12.75" x14ac:dyDescent="0.2"/>
    <row r="451" ht="12.75" x14ac:dyDescent="0.2"/>
    <row r="452" ht="12.75" x14ac:dyDescent="0.2"/>
    <row r="453" ht="12.75" x14ac:dyDescent="0.2"/>
    <row r="454" ht="12.75" x14ac:dyDescent="0.2"/>
    <row r="455" ht="12.75" x14ac:dyDescent="0.2"/>
    <row r="456" ht="12.75" x14ac:dyDescent="0.2"/>
    <row r="457" ht="12.75" x14ac:dyDescent="0.2"/>
    <row r="458" ht="12.75" x14ac:dyDescent="0.2"/>
    <row r="459" ht="12.75" x14ac:dyDescent="0.2"/>
    <row r="460" ht="12.75" x14ac:dyDescent="0.2"/>
    <row r="461" ht="12.75" x14ac:dyDescent="0.2"/>
    <row r="462" ht="12.75" x14ac:dyDescent="0.2"/>
    <row r="463" ht="12.75" x14ac:dyDescent="0.2"/>
    <row r="464" ht="12.75" x14ac:dyDescent="0.2"/>
    <row r="465" ht="12.75" x14ac:dyDescent="0.2"/>
    <row r="466" ht="12.75" x14ac:dyDescent="0.2"/>
    <row r="467" ht="12.75" x14ac:dyDescent="0.2"/>
    <row r="468" ht="12.75" x14ac:dyDescent="0.2"/>
    <row r="469" ht="12.75" x14ac:dyDescent="0.2"/>
    <row r="470" ht="12.75" x14ac:dyDescent="0.2"/>
    <row r="471" ht="12.75" x14ac:dyDescent="0.2"/>
    <row r="472" ht="12.75" x14ac:dyDescent="0.2"/>
    <row r="473" ht="12.75" x14ac:dyDescent="0.2"/>
    <row r="474" ht="12.75" x14ac:dyDescent="0.2"/>
    <row r="475" ht="12.75" x14ac:dyDescent="0.2"/>
    <row r="476" ht="12.75" x14ac:dyDescent="0.2"/>
    <row r="477" ht="12.75" x14ac:dyDescent="0.2"/>
    <row r="478" ht="12.75" x14ac:dyDescent="0.2"/>
    <row r="479" ht="12.75" x14ac:dyDescent="0.2"/>
    <row r="480" ht="12.75" x14ac:dyDescent="0.2"/>
    <row r="481" ht="12.75" x14ac:dyDescent="0.2"/>
    <row r="482" ht="12.75" x14ac:dyDescent="0.2"/>
    <row r="483" ht="12.75" x14ac:dyDescent="0.2"/>
    <row r="484" ht="12.75" x14ac:dyDescent="0.2"/>
    <row r="485" ht="12.75" x14ac:dyDescent="0.2"/>
    <row r="486" ht="12.75" x14ac:dyDescent="0.2"/>
    <row r="487" ht="12.75" x14ac:dyDescent="0.2"/>
    <row r="488" ht="12.75" x14ac:dyDescent="0.2"/>
    <row r="489" ht="12.75" x14ac:dyDescent="0.2"/>
    <row r="490" ht="12.75" x14ac:dyDescent="0.2"/>
    <row r="491" ht="12.75" x14ac:dyDescent="0.2"/>
    <row r="492" ht="12.75" x14ac:dyDescent="0.2"/>
    <row r="493" ht="12.75" x14ac:dyDescent="0.2"/>
    <row r="494" ht="12.75" x14ac:dyDescent="0.2"/>
    <row r="495" ht="12.75" x14ac:dyDescent="0.2"/>
    <row r="496" ht="12.75" x14ac:dyDescent="0.2"/>
    <row r="497" ht="12.75" x14ac:dyDescent="0.2"/>
    <row r="498" ht="12.75" x14ac:dyDescent="0.2"/>
    <row r="499" ht="12.75" x14ac:dyDescent="0.2"/>
    <row r="500" ht="12.75" x14ac:dyDescent="0.2"/>
    <row r="501" ht="12.75" x14ac:dyDescent="0.2"/>
    <row r="502" ht="12.75" x14ac:dyDescent="0.2"/>
    <row r="503" ht="12.75" x14ac:dyDescent="0.2"/>
    <row r="504" ht="12.75" x14ac:dyDescent="0.2"/>
    <row r="505" ht="12.75" x14ac:dyDescent="0.2"/>
    <row r="506" ht="12.75" x14ac:dyDescent="0.2"/>
    <row r="507" ht="12.75" x14ac:dyDescent="0.2"/>
    <row r="508" ht="12.75" x14ac:dyDescent="0.2"/>
    <row r="509" ht="12.75" x14ac:dyDescent="0.2"/>
    <row r="510" ht="12.75" x14ac:dyDescent="0.2"/>
    <row r="511" ht="12.75" x14ac:dyDescent="0.2"/>
    <row r="512" ht="12.75" x14ac:dyDescent="0.2"/>
    <row r="513" ht="12.75" x14ac:dyDescent="0.2"/>
    <row r="514" ht="12.75" x14ac:dyDescent="0.2"/>
    <row r="515" ht="12.75" x14ac:dyDescent="0.2"/>
    <row r="516" ht="12.75" x14ac:dyDescent="0.2"/>
    <row r="517" ht="12.75" x14ac:dyDescent="0.2"/>
    <row r="518" ht="12.75" x14ac:dyDescent="0.2"/>
    <row r="519" ht="12.75" x14ac:dyDescent="0.2"/>
    <row r="520" ht="12.75" x14ac:dyDescent="0.2"/>
    <row r="521" ht="12.75" x14ac:dyDescent="0.2"/>
    <row r="522" ht="12.75" x14ac:dyDescent="0.2"/>
    <row r="523" ht="12.75" x14ac:dyDescent="0.2"/>
    <row r="524" ht="12.75" x14ac:dyDescent="0.2"/>
    <row r="525" ht="12.75" x14ac:dyDescent="0.2"/>
    <row r="526" ht="12.75" x14ac:dyDescent="0.2"/>
    <row r="527" ht="12.75" x14ac:dyDescent="0.2"/>
    <row r="528" ht="12.75" x14ac:dyDescent="0.2"/>
    <row r="529" ht="12.75" x14ac:dyDescent="0.2"/>
    <row r="530" ht="12.75" x14ac:dyDescent="0.2"/>
    <row r="531" ht="12.75" x14ac:dyDescent="0.2"/>
    <row r="532" ht="12.75" x14ac:dyDescent="0.2"/>
    <row r="533" ht="12.75" x14ac:dyDescent="0.2"/>
    <row r="534" ht="12.75" x14ac:dyDescent="0.2"/>
    <row r="535" ht="12.75" x14ac:dyDescent="0.2"/>
    <row r="536" ht="12.75" x14ac:dyDescent="0.2"/>
    <row r="537" ht="12.75" x14ac:dyDescent="0.2"/>
    <row r="538" ht="12.75" x14ac:dyDescent="0.2"/>
    <row r="539" ht="12.75" x14ac:dyDescent="0.2"/>
    <row r="540" ht="12.75" x14ac:dyDescent="0.2"/>
    <row r="541" ht="12.75" x14ac:dyDescent="0.2"/>
    <row r="542" ht="12.75" x14ac:dyDescent="0.2"/>
    <row r="543" ht="12.75" x14ac:dyDescent="0.2"/>
    <row r="544" ht="12.75" x14ac:dyDescent="0.2"/>
    <row r="545" ht="12.75" x14ac:dyDescent="0.2"/>
    <row r="546" ht="12.75" x14ac:dyDescent="0.2"/>
    <row r="547" ht="12.75" x14ac:dyDescent="0.2"/>
    <row r="548" ht="12.75" x14ac:dyDescent="0.2"/>
    <row r="549" ht="12.75" x14ac:dyDescent="0.2"/>
    <row r="550" ht="12.75" x14ac:dyDescent="0.2"/>
    <row r="551" ht="12.75" x14ac:dyDescent="0.2"/>
    <row r="552" ht="12.75" x14ac:dyDescent="0.2"/>
    <row r="553" ht="12.75" x14ac:dyDescent="0.2"/>
    <row r="554" ht="12.75" x14ac:dyDescent="0.2"/>
    <row r="555" ht="12.75" x14ac:dyDescent="0.2"/>
    <row r="556" ht="12.75" x14ac:dyDescent="0.2"/>
    <row r="557" ht="12.75" x14ac:dyDescent="0.2"/>
    <row r="558" ht="12.75" x14ac:dyDescent="0.2"/>
    <row r="559" ht="12.75" x14ac:dyDescent="0.2"/>
    <row r="560" ht="12.75" x14ac:dyDescent="0.2"/>
    <row r="561" ht="12.75" x14ac:dyDescent="0.2"/>
    <row r="562" ht="12.75" x14ac:dyDescent="0.2"/>
    <row r="563" ht="12.75" x14ac:dyDescent="0.2"/>
    <row r="564" ht="12.75" x14ac:dyDescent="0.2"/>
    <row r="565" ht="12.75" x14ac:dyDescent="0.2"/>
    <row r="566" ht="12.75" x14ac:dyDescent="0.2"/>
    <row r="567" ht="12.75" x14ac:dyDescent="0.2"/>
    <row r="568" ht="12.75" x14ac:dyDescent="0.2"/>
    <row r="569" ht="12.75" x14ac:dyDescent="0.2"/>
    <row r="570" ht="12.75" x14ac:dyDescent="0.2"/>
    <row r="571" ht="12.75" x14ac:dyDescent="0.2"/>
    <row r="572" ht="12.75" x14ac:dyDescent="0.2"/>
    <row r="573" ht="12.75" x14ac:dyDescent="0.2"/>
    <row r="574" ht="12.75" x14ac:dyDescent="0.2"/>
    <row r="575" ht="12.75" x14ac:dyDescent="0.2"/>
    <row r="576" ht="12.75" x14ac:dyDescent="0.2"/>
    <row r="577" ht="12.75" x14ac:dyDescent="0.2"/>
    <row r="578" ht="12.75" x14ac:dyDescent="0.2"/>
    <row r="579" ht="12.75" x14ac:dyDescent="0.2"/>
    <row r="580" ht="12.75" x14ac:dyDescent="0.2"/>
    <row r="581" ht="12.75" x14ac:dyDescent="0.2"/>
    <row r="582" ht="12.75" x14ac:dyDescent="0.2"/>
    <row r="583" ht="12.75" x14ac:dyDescent="0.2"/>
    <row r="584" ht="12.75" x14ac:dyDescent="0.2"/>
    <row r="585" ht="12.75" x14ac:dyDescent="0.2"/>
    <row r="586" ht="12.75" x14ac:dyDescent="0.2"/>
    <row r="587" ht="12.75" x14ac:dyDescent="0.2"/>
    <row r="588" ht="12.75" x14ac:dyDescent="0.2"/>
    <row r="589" ht="12.75" x14ac:dyDescent="0.2"/>
    <row r="590" ht="12.75" x14ac:dyDescent="0.2"/>
    <row r="591" ht="12.75" x14ac:dyDescent="0.2"/>
    <row r="592" ht="12.75" x14ac:dyDescent="0.2"/>
    <row r="593" ht="12.75" x14ac:dyDescent="0.2"/>
    <row r="594" ht="12.75" x14ac:dyDescent="0.2"/>
    <row r="595" ht="12.75" x14ac:dyDescent="0.2"/>
    <row r="596" ht="12.75" x14ac:dyDescent="0.2"/>
    <row r="597" ht="12.75" x14ac:dyDescent="0.2"/>
    <row r="598" ht="12.75" x14ac:dyDescent="0.2"/>
    <row r="599" ht="12.75" x14ac:dyDescent="0.2"/>
    <row r="600" ht="12.75" x14ac:dyDescent="0.2"/>
    <row r="601" ht="12.75" x14ac:dyDescent="0.2"/>
    <row r="602" ht="12.75" x14ac:dyDescent="0.2"/>
    <row r="603" ht="12.75" x14ac:dyDescent="0.2"/>
    <row r="604" ht="12.75" x14ac:dyDescent="0.2"/>
    <row r="605" ht="12.75" x14ac:dyDescent="0.2"/>
    <row r="606" ht="12.75" x14ac:dyDescent="0.2"/>
    <row r="607" ht="12.75" x14ac:dyDescent="0.2"/>
    <row r="608" ht="12.75" x14ac:dyDescent="0.2"/>
    <row r="609" ht="12.75" x14ac:dyDescent="0.2"/>
    <row r="610" ht="12.75" x14ac:dyDescent="0.2"/>
    <row r="611" ht="12.75" x14ac:dyDescent="0.2"/>
    <row r="612" ht="12.75" x14ac:dyDescent="0.2"/>
    <row r="613" ht="12.75" x14ac:dyDescent="0.2"/>
    <row r="614" ht="12.75" x14ac:dyDescent="0.2"/>
    <row r="615" ht="12.75" x14ac:dyDescent="0.2"/>
    <row r="616" ht="12.75" x14ac:dyDescent="0.2"/>
    <row r="617" ht="12.75" x14ac:dyDescent="0.2"/>
    <row r="618" ht="12.75" x14ac:dyDescent="0.2"/>
    <row r="619" ht="12.75" x14ac:dyDescent="0.2"/>
    <row r="620" ht="12.75" x14ac:dyDescent="0.2"/>
    <row r="621" ht="12.75" x14ac:dyDescent="0.2"/>
    <row r="622" ht="12.75" x14ac:dyDescent="0.2"/>
    <row r="623" ht="12.75" x14ac:dyDescent="0.2"/>
    <row r="624" ht="12.75" x14ac:dyDescent="0.2"/>
    <row r="625" ht="12.75" x14ac:dyDescent="0.2"/>
    <row r="626" ht="12.75" x14ac:dyDescent="0.2"/>
    <row r="627" ht="12.75" x14ac:dyDescent="0.2"/>
    <row r="628" ht="12.75" x14ac:dyDescent="0.2"/>
    <row r="629" ht="12.75" x14ac:dyDescent="0.2"/>
    <row r="630" ht="12.75" x14ac:dyDescent="0.2"/>
    <row r="631" ht="12.75" x14ac:dyDescent="0.2"/>
    <row r="632" ht="12.75" x14ac:dyDescent="0.2"/>
    <row r="633" ht="12.75" x14ac:dyDescent="0.2"/>
    <row r="634" ht="12.75" x14ac:dyDescent="0.2"/>
    <row r="635" ht="12.75" x14ac:dyDescent="0.2"/>
    <row r="636" ht="12.75" x14ac:dyDescent="0.2"/>
    <row r="637" ht="12.75" x14ac:dyDescent="0.2"/>
    <row r="638" ht="12.75" x14ac:dyDescent="0.2"/>
    <row r="639" ht="12.75" x14ac:dyDescent="0.2"/>
    <row r="640" ht="12.75" x14ac:dyDescent="0.2"/>
    <row r="641" ht="12.75" x14ac:dyDescent="0.2"/>
    <row r="642" ht="12.75" x14ac:dyDescent="0.2"/>
    <row r="643" ht="12.75" x14ac:dyDescent="0.2"/>
    <row r="644" ht="12.75" x14ac:dyDescent="0.2"/>
    <row r="645" ht="12.75" x14ac:dyDescent="0.2"/>
    <row r="646" ht="12.75" x14ac:dyDescent="0.2"/>
    <row r="647" ht="12.75" x14ac:dyDescent="0.2"/>
    <row r="648" ht="12.75" x14ac:dyDescent="0.2"/>
    <row r="649" ht="12.75" x14ac:dyDescent="0.2"/>
    <row r="650" ht="12.75" x14ac:dyDescent="0.2"/>
    <row r="651" ht="12.75" x14ac:dyDescent="0.2"/>
    <row r="652" ht="12.75" x14ac:dyDescent="0.2"/>
    <row r="653" ht="12.75" x14ac:dyDescent="0.2"/>
    <row r="654" ht="12.75" x14ac:dyDescent="0.2"/>
    <row r="655" ht="12.75" x14ac:dyDescent="0.2"/>
    <row r="656" ht="12.75" x14ac:dyDescent="0.2"/>
    <row r="657" ht="12.75" x14ac:dyDescent="0.2"/>
    <row r="658" ht="12.75" x14ac:dyDescent="0.2"/>
    <row r="659" ht="12.75" x14ac:dyDescent="0.2"/>
    <row r="660" ht="12.75" x14ac:dyDescent="0.2"/>
    <row r="661" ht="12.75" x14ac:dyDescent="0.2"/>
    <row r="662" ht="12.75" x14ac:dyDescent="0.2"/>
    <row r="663" ht="12.75" x14ac:dyDescent="0.2"/>
    <row r="664" ht="12.75" x14ac:dyDescent="0.2"/>
    <row r="665" ht="12.75" x14ac:dyDescent="0.2"/>
    <row r="666" ht="12.75" x14ac:dyDescent="0.2"/>
    <row r="667" ht="12.75" x14ac:dyDescent="0.2"/>
    <row r="668" ht="12.75" x14ac:dyDescent="0.2"/>
    <row r="669" ht="12.75" x14ac:dyDescent="0.2"/>
    <row r="670" ht="12.75" x14ac:dyDescent="0.2"/>
    <row r="671" ht="12.75" x14ac:dyDescent="0.2"/>
    <row r="672" ht="12.75" x14ac:dyDescent="0.2"/>
    <row r="673" ht="12.75" x14ac:dyDescent="0.2"/>
    <row r="674" ht="12.75" x14ac:dyDescent="0.2"/>
    <row r="675" ht="12.75" x14ac:dyDescent="0.2"/>
    <row r="676" ht="12.75" x14ac:dyDescent="0.2"/>
    <row r="677" ht="12.75" x14ac:dyDescent="0.2"/>
    <row r="678" ht="12.75" x14ac:dyDescent="0.2"/>
    <row r="679" ht="12.75" x14ac:dyDescent="0.2"/>
    <row r="680" ht="12.75" x14ac:dyDescent="0.2"/>
    <row r="681" ht="12.75" x14ac:dyDescent="0.2"/>
    <row r="682" ht="12.75" x14ac:dyDescent="0.2"/>
    <row r="683" ht="12.75" x14ac:dyDescent="0.2"/>
    <row r="684" ht="12.75" x14ac:dyDescent="0.2"/>
    <row r="685" ht="12.75" x14ac:dyDescent="0.2"/>
    <row r="686" ht="12.75" x14ac:dyDescent="0.2"/>
    <row r="687" ht="12.75" x14ac:dyDescent="0.2"/>
    <row r="688" ht="12.75" x14ac:dyDescent="0.2"/>
    <row r="689" ht="12.75" x14ac:dyDescent="0.2"/>
    <row r="690" ht="12.75" x14ac:dyDescent="0.2"/>
    <row r="691" ht="12.75" x14ac:dyDescent="0.2"/>
    <row r="692" ht="12.75" x14ac:dyDescent="0.2"/>
    <row r="693" ht="12.75" x14ac:dyDescent="0.2"/>
    <row r="694" ht="12.75" x14ac:dyDescent="0.2"/>
    <row r="695" ht="12.75" x14ac:dyDescent="0.2"/>
    <row r="696" ht="12.75" x14ac:dyDescent="0.2"/>
    <row r="697" ht="12.75" x14ac:dyDescent="0.2"/>
    <row r="698" ht="12.75" x14ac:dyDescent="0.2"/>
    <row r="699" ht="12.75" x14ac:dyDescent="0.2"/>
    <row r="700" ht="12.75" x14ac:dyDescent="0.2"/>
    <row r="701" ht="12.75" x14ac:dyDescent="0.2"/>
    <row r="702" ht="12.75" x14ac:dyDescent="0.2"/>
    <row r="703" ht="12.75" x14ac:dyDescent="0.2"/>
    <row r="704" ht="12.75" x14ac:dyDescent="0.2"/>
    <row r="705" ht="12.75" x14ac:dyDescent="0.2"/>
    <row r="706" ht="12.75" x14ac:dyDescent="0.2"/>
    <row r="707" ht="12.75" x14ac:dyDescent="0.2"/>
    <row r="708" ht="12.75" x14ac:dyDescent="0.2"/>
    <row r="709" ht="12.75" x14ac:dyDescent="0.2"/>
    <row r="710" ht="12.75" x14ac:dyDescent="0.2"/>
    <row r="711" ht="12.75" x14ac:dyDescent="0.2"/>
    <row r="712" ht="12.75" x14ac:dyDescent="0.2"/>
    <row r="713" ht="12.75" x14ac:dyDescent="0.2"/>
    <row r="714" ht="12.75" x14ac:dyDescent="0.2"/>
    <row r="715" ht="12.75" x14ac:dyDescent="0.2"/>
    <row r="716" ht="12.75" x14ac:dyDescent="0.2"/>
    <row r="717" ht="12.75" x14ac:dyDescent="0.2"/>
    <row r="718" ht="12.75" x14ac:dyDescent="0.2"/>
    <row r="719" ht="12.75" x14ac:dyDescent="0.2"/>
    <row r="720" ht="12.75" x14ac:dyDescent="0.2"/>
    <row r="721" ht="12.75" x14ac:dyDescent="0.2"/>
    <row r="722" ht="12.75" x14ac:dyDescent="0.2"/>
    <row r="723" ht="12.75" x14ac:dyDescent="0.2"/>
    <row r="724" ht="12.75" x14ac:dyDescent="0.2"/>
    <row r="725" ht="12.75" x14ac:dyDescent="0.2"/>
    <row r="726" ht="12.75" x14ac:dyDescent="0.2"/>
    <row r="727" ht="12.75" x14ac:dyDescent="0.2"/>
    <row r="728" ht="12.75" x14ac:dyDescent="0.2"/>
    <row r="729" ht="12.75" x14ac:dyDescent="0.2"/>
    <row r="730" ht="12.75" x14ac:dyDescent="0.2"/>
    <row r="731" ht="12.75" x14ac:dyDescent="0.2"/>
    <row r="732" ht="12.75" x14ac:dyDescent="0.2"/>
    <row r="733" ht="12.75" x14ac:dyDescent="0.2"/>
    <row r="734" ht="12.75" x14ac:dyDescent="0.2"/>
    <row r="735" ht="12.75" x14ac:dyDescent="0.2"/>
    <row r="736" ht="12.75" x14ac:dyDescent="0.2"/>
    <row r="737" ht="12.75" x14ac:dyDescent="0.2"/>
    <row r="738" ht="12.75" x14ac:dyDescent="0.2"/>
    <row r="739" ht="12.75" x14ac:dyDescent="0.2"/>
    <row r="740" ht="12.75" x14ac:dyDescent="0.2"/>
    <row r="741" ht="12.75" x14ac:dyDescent="0.2"/>
    <row r="742" ht="12.75" x14ac:dyDescent="0.2"/>
    <row r="743" ht="12.75" x14ac:dyDescent="0.2"/>
    <row r="744" ht="12.75" x14ac:dyDescent="0.2"/>
    <row r="745" ht="12.75" x14ac:dyDescent="0.2"/>
    <row r="746" ht="12.75" x14ac:dyDescent="0.2"/>
    <row r="747" ht="12.75" x14ac:dyDescent="0.2"/>
    <row r="748" ht="12.75" x14ac:dyDescent="0.2"/>
    <row r="749" ht="12.75" x14ac:dyDescent="0.2"/>
    <row r="750" ht="12.75" x14ac:dyDescent="0.2"/>
    <row r="751" ht="12.75" x14ac:dyDescent="0.2"/>
    <row r="752" ht="12.75" x14ac:dyDescent="0.2"/>
    <row r="753" ht="12.75" x14ac:dyDescent="0.2"/>
    <row r="754" ht="12.75" x14ac:dyDescent="0.2"/>
    <row r="755" ht="12.75" x14ac:dyDescent="0.2"/>
    <row r="756" ht="12.75" x14ac:dyDescent="0.2"/>
    <row r="757" ht="12.75" x14ac:dyDescent="0.2"/>
    <row r="758" ht="12.75" x14ac:dyDescent="0.2"/>
    <row r="759" ht="12.75" x14ac:dyDescent="0.2"/>
    <row r="760" ht="12.75" x14ac:dyDescent="0.2"/>
    <row r="761" ht="12.75" x14ac:dyDescent="0.2"/>
    <row r="762" ht="12.75" x14ac:dyDescent="0.2"/>
    <row r="763" ht="12.75" x14ac:dyDescent="0.2"/>
    <row r="764" ht="12.75" x14ac:dyDescent="0.2"/>
    <row r="765" ht="12.75" x14ac:dyDescent="0.2"/>
    <row r="766" ht="12.75" x14ac:dyDescent="0.2"/>
    <row r="767" ht="12.75" x14ac:dyDescent="0.2"/>
    <row r="768" ht="12.75" x14ac:dyDescent="0.2"/>
    <row r="769" ht="12.75" x14ac:dyDescent="0.2"/>
    <row r="770" ht="12.75" x14ac:dyDescent="0.2"/>
    <row r="771" ht="12.75" x14ac:dyDescent="0.2"/>
    <row r="772" ht="12.75" x14ac:dyDescent="0.2"/>
    <row r="773" ht="12.75" x14ac:dyDescent="0.2"/>
    <row r="774" ht="12.75" x14ac:dyDescent="0.2"/>
    <row r="775" ht="12.75" x14ac:dyDescent="0.2"/>
    <row r="776" ht="12.75" x14ac:dyDescent="0.2"/>
    <row r="777" ht="12.75" x14ac:dyDescent="0.2"/>
    <row r="778" ht="12.75" x14ac:dyDescent="0.2"/>
    <row r="779" ht="12.75" x14ac:dyDescent="0.2"/>
    <row r="780" ht="12.75" x14ac:dyDescent="0.2"/>
    <row r="781" ht="12.75" x14ac:dyDescent="0.2"/>
    <row r="782" ht="12.75" x14ac:dyDescent="0.2"/>
    <row r="783" ht="12.75" x14ac:dyDescent="0.2"/>
    <row r="784" ht="12.75" x14ac:dyDescent="0.2"/>
    <row r="785" ht="12.75" x14ac:dyDescent="0.2"/>
    <row r="786" ht="12.75" x14ac:dyDescent="0.2"/>
    <row r="787" ht="12.75" x14ac:dyDescent="0.2"/>
    <row r="788" ht="12.75" x14ac:dyDescent="0.2"/>
    <row r="789" ht="12.75" x14ac:dyDescent="0.2"/>
    <row r="790" ht="12.75" x14ac:dyDescent="0.2"/>
    <row r="791" ht="12.75" x14ac:dyDescent="0.2"/>
    <row r="792" ht="12.75" x14ac:dyDescent="0.2"/>
    <row r="793" ht="12.75" x14ac:dyDescent="0.2"/>
    <row r="794" ht="12.75" x14ac:dyDescent="0.2"/>
    <row r="795" ht="12.75" x14ac:dyDescent="0.2"/>
    <row r="796" ht="12.75" x14ac:dyDescent="0.2"/>
    <row r="797" ht="12.75" x14ac:dyDescent="0.2"/>
    <row r="798" ht="12.75" x14ac:dyDescent="0.2"/>
    <row r="799" ht="12.75" x14ac:dyDescent="0.2"/>
    <row r="800" ht="12.75" x14ac:dyDescent="0.2"/>
    <row r="801" ht="12.75" x14ac:dyDescent="0.2"/>
    <row r="802" ht="12.75" x14ac:dyDescent="0.2"/>
    <row r="803" ht="12.75" x14ac:dyDescent="0.2"/>
    <row r="804" ht="12.75" x14ac:dyDescent="0.2"/>
    <row r="805" ht="12.75" x14ac:dyDescent="0.2"/>
    <row r="806" ht="12.75" x14ac:dyDescent="0.2"/>
    <row r="807" ht="12.75" x14ac:dyDescent="0.2"/>
    <row r="808" ht="12.75" x14ac:dyDescent="0.2"/>
    <row r="809" ht="12.75" x14ac:dyDescent="0.2"/>
    <row r="810" ht="12.75" x14ac:dyDescent="0.2"/>
    <row r="811" ht="12.75" x14ac:dyDescent="0.2"/>
    <row r="812" ht="12.75" x14ac:dyDescent="0.2"/>
    <row r="813" ht="12.75" x14ac:dyDescent="0.2"/>
    <row r="814" ht="12.75" x14ac:dyDescent="0.2"/>
    <row r="815" ht="12.75" x14ac:dyDescent="0.2"/>
    <row r="816" ht="12.75" x14ac:dyDescent="0.2"/>
    <row r="817" ht="12.75" x14ac:dyDescent="0.2"/>
    <row r="818" ht="12.75" x14ac:dyDescent="0.2"/>
    <row r="819" ht="12.75" x14ac:dyDescent="0.2"/>
    <row r="820" ht="12.75" x14ac:dyDescent="0.2"/>
    <row r="821" ht="12.75" x14ac:dyDescent="0.2"/>
    <row r="822" ht="12.75" x14ac:dyDescent="0.2"/>
    <row r="823" ht="12.75" x14ac:dyDescent="0.2"/>
    <row r="824" ht="12.75" x14ac:dyDescent="0.2"/>
    <row r="825" ht="12.75" x14ac:dyDescent="0.2"/>
    <row r="826" ht="12.75" x14ac:dyDescent="0.2"/>
    <row r="827" ht="12.75" x14ac:dyDescent="0.2"/>
    <row r="828" ht="12.75" x14ac:dyDescent="0.2"/>
    <row r="829" ht="12.75" x14ac:dyDescent="0.2"/>
    <row r="830" ht="12.75" x14ac:dyDescent="0.2"/>
    <row r="831" ht="12.75" x14ac:dyDescent="0.2"/>
    <row r="832" ht="12.75" x14ac:dyDescent="0.2"/>
    <row r="833" ht="12.75" x14ac:dyDescent="0.2"/>
    <row r="834" ht="12.75" x14ac:dyDescent="0.2"/>
    <row r="835" ht="12.75" x14ac:dyDescent="0.2"/>
    <row r="836" ht="12.75" x14ac:dyDescent="0.2"/>
    <row r="837" ht="12.75" x14ac:dyDescent="0.2"/>
    <row r="838" ht="12.75" x14ac:dyDescent="0.2"/>
    <row r="839" ht="12.75" x14ac:dyDescent="0.2"/>
    <row r="840" ht="12.75" x14ac:dyDescent="0.2"/>
    <row r="841" ht="12.75" x14ac:dyDescent="0.2"/>
    <row r="842" ht="12.75" x14ac:dyDescent="0.2"/>
    <row r="843" ht="12.75" x14ac:dyDescent="0.2"/>
    <row r="844" ht="12.75" x14ac:dyDescent="0.2"/>
    <row r="845" ht="12.75" x14ac:dyDescent="0.2"/>
    <row r="846" ht="12.75" x14ac:dyDescent="0.2"/>
    <row r="847" ht="12.75" x14ac:dyDescent="0.2"/>
    <row r="848" ht="12.75" x14ac:dyDescent="0.2"/>
    <row r="849" ht="12.75" x14ac:dyDescent="0.2"/>
    <row r="850" ht="12.75" x14ac:dyDescent="0.2"/>
    <row r="851" ht="12.75" x14ac:dyDescent="0.2"/>
    <row r="852" ht="12.75" x14ac:dyDescent="0.2"/>
    <row r="853" ht="12.75" x14ac:dyDescent="0.2"/>
    <row r="854" ht="12.75" x14ac:dyDescent="0.2"/>
    <row r="855" ht="12.75" x14ac:dyDescent="0.2"/>
    <row r="856" ht="12.75" x14ac:dyDescent="0.2"/>
    <row r="857" ht="12.75" x14ac:dyDescent="0.2"/>
    <row r="858" ht="12.75" x14ac:dyDescent="0.2"/>
    <row r="859" ht="12.75" x14ac:dyDescent="0.2"/>
    <row r="860" ht="12.75" x14ac:dyDescent="0.2"/>
    <row r="861" ht="12.75" x14ac:dyDescent="0.2"/>
    <row r="862" ht="12.75" x14ac:dyDescent="0.2"/>
    <row r="863" ht="12.75" x14ac:dyDescent="0.2"/>
    <row r="864" ht="12.75" x14ac:dyDescent="0.2"/>
    <row r="865" ht="12.75" x14ac:dyDescent="0.2"/>
    <row r="866" ht="12.75" x14ac:dyDescent="0.2"/>
    <row r="867" ht="12.75" x14ac:dyDescent="0.2"/>
    <row r="868" ht="12.75" x14ac:dyDescent="0.2"/>
    <row r="869" ht="12.75" x14ac:dyDescent="0.2"/>
    <row r="870" ht="12.75" x14ac:dyDescent="0.2"/>
    <row r="871" ht="12.75" x14ac:dyDescent="0.2"/>
    <row r="872" ht="12.75" x14ac:dyDescent="0.2"/>
    <row r="873" ht="12.75" x14ac:dyDescent="0.2"/>
    <row r="874" ht="12.75" x14ac:dyDescent="0.2"/>
    <row r="875" ht="12.75" x14ac:dyDescent="0.2"/>
    <row r="876" ht="12.75" x14ac:dyDescent="0.2"/>
    <row r="877" ht="12.75" x14ac:dyDescent="0.2"/>
    <row r="878" ht="12.75" x14ac:dyDescent="0.2"/>
    <row r="879" ht="12.75" x14ac:dyDescent="0.2"/>
    <row r="880" ht="12.75" x14ac:dyDescent="0.2"/>
    <row r="881" ht="12.75" x14ac:dyDescent="0.2"/>
    <row r="882" ht="12.75" x14ac:dyDescent="0.2"/>
    <row r="883" ht="12.75" x14ac:dyDescent="0.2"/>
    <row r="884" ht="12.75" x14ac:dyDescent="0.2"/>
    <row r="885" ht="12.75" x14ac:dyDescent="0.2"/>
    <row r="886" ht="12.75" x14ac:dyDescent="0.2"/>
    <row r="887" ht="12.75" x14ac:dyDescent="0.2"/>
    <row r="888" ht="12.75" x14ac:dyDescent="0.2"/>
    <row r="889" ht="12.75" x14ac:dyDescent="0.2"/>
    <row r="890" ht="12.75" x14ac:dyDescent="0.2"/>
    <row r="891" ht="12.75" x14ac:dyDescent="0.2"/>
    <row r="892" ht="12.75" x14ac:dyDescent="0.2"/>
    <row r="893" ht="12.75" x14ac:dyDescent="0.2"/>
    <row r="894" ht="12.75" x14ac:dyDescent="0.2"/>
    <row r="895" ht="12.75" x14ac:dyDescent="0.2"/>
    <row r="896" ht="12.75" x14ac:dyDescent="0.2"/>
    <row r="897" ht="12.75" x14ac:dyDescent="0.2"/>
    <row r="898" ht="12.75" x14ac:dyDescent="0.2"/>
    <row r="899" ht="12.75" x14ac:dyDescent="0.2"/>
    <row r="900" ht="12.75" x14ac:dyDescent="0.2"/>
    <row r="901" ht="12.75" x14ac:dyDescent="0.2"/>
    <row r="902" ht="12.75" x14ac:dyDescent="0.2"/>
    <row r="903" ht="12.75" x14ac:dyDescent="0.2"/>
    <row r="904" ht="12.75" x14ac:dyDescent="0.2"/>
    <row r="905" ht="12.75" x14ac:dyDescent="0.2"/>
    <row r="906" ht="12.75" x14ac:dyDescent="0.2"/>
    <row r="907" ht="12.75" x14ac:dyDescent="0.2"/>
    <row r="908" ht="12.75" x14ac:dyDescent="0.2"/>
    <row r="909" ht="12.75" x14ac:dyDescent="0.2"/>
    <row r="910" ht="12.75" x14ac:dyDescent="0.2"/>
    <row r="911" ht="12.75" x14ac:dyDescent="0.2"/>
    <row r="912" ht="12.75" x14ac:dyDescent="0.2"/>
    <row r="913" ht="12.75" x14ac:dyDescent="0.2"/>
    <row r="914" ht="12.75" x14ac:dyDescent="0.2"/>
    <row r="915" ht="12.75" x14ac:dyDescent="0.2"/>
    <row r="916" ht="12.75" x14ac:dyDescent="0.2"/>
    <row r="917" ht="12.75" x14ac:dyDescent="0.2"/>
    <row r="918" ht="12.75" x14ac:dyDescent="0.2"/>
    <row r="919" ht="12.75" x14ac:dyDescent="0.2"/>
    <row r="920" ht="12.75" x14ac:dyDescent="0.2"/>
    <row r="921" ht="12.75" x14ac:dyDescent="0.2"/>
    <row r="922" ht="12.75" x14ac:dyDescent="0.2"/>
    <row r="923" ht="12.75" x14ac:dyDescent="0.2"/>
    <row r="924" ht="12.75" x14ac:dyDescent="0.2"/>
    <row r="925" ht="12.75" x14ac:dyDescent="0.2"/>
    <row r="926" ht="12.75" x14ac:dyDescent="0.2"/>
    <row r="927" ht="12.75" x14ac:dyDescent="0.2"/>
    <row r="928" ht="12.75" x14ac:dyDescent="0.2"/>
    <row r="929" ht="12.75" x14ac:dyDescent="0.2"/>
    <row r="930" ht="12.75" x14ac:dyDescent="0.2"/>
    <row r="931" ht="12.75" x14ac:dyDescent="0.2"/>
    <row r="932" ht="12.75" x14ac:dyDescent="0.2"/>
    <row r="933" ht="12.75" x14ac:dyDescent="0.2"/>
    <row r="934" ht="12.75" x14ac:dyDescent="0.2"/>
    <row r="935" ht="12.75" x14ac:dyDescent="0.2"/>
    <row r="936" ht="12.75" x14ac:dyDescent="0.2"/>
    <row r="937" ht="12.75" x14ac:dyDescent="0.2"/>
    <row r="938" ht="12.75" x14ac:dyDescent="0.2"/>
    <row r="939" ht="12.75" x14ac:dyDescent="0.2"/>
    <row r="940" ht="12.75" x14ac:dyDescent="0.2"/>
    <row r="941" ht="12.75" x14ac:dyDescent="0.2"/>
    <row r="942" ht="12.75" x14ac:dyDescent="0.2"/>
    <row r="943" ht="12.75" x14ac:dyDescent="0.2"/>
    <row r="944" ht="12.75" x14ac:dyDescent="0.2"/>
    <row r="945" ht="12.75" x14ac:dyDescent="0.2"/>
    <row r="946" ht="12.75" x14ac:dyDescent="0.2"/>
    <row r="947" ht="12.75" x14ac:dyDescent="0.2"/>
    <row r="948" ht="12.75" x14ac:dyDescent="0.2"/>
    <row r="949" ht="12.75" x14ac:dyDescent="0.2"/>
    <row r="950" ht="12.75" x14ac:dyDescent="0.2"/>
    <row r="951" ht="12.75" x14ac:dyDescent="0.2"/>
    <row r="952" ht="12.75" x14ac:dyDescent="0.2"/>
    <row r="953" ht="12.75" x14ac:dyDescent="0.2"/>
    <row r="954" ht="12.75" x14ac:dyDescent="0.2"/>
    <row r="955" ht="12.75" x14ac:dyDescent="0.2"/>
    <row r="956" ht="12.75" x14ac:dyDescent="0.2"/>
    <row r="957" ht="12.75" x14ac:dyDescent="0.2"/>
    <row r="958" ht="12.75" x14ac:dyDescent="0.2"/>
    <row r="959" ht="12.75" x14ac:dyDescent="0.2"/>
    <row r="960" ht="12.75" x14ac:dyDescent="0.2"/>
    <row r="961" ht="12.75" x14ac:dyDescent="0.2"/>
    <row r="962" ht="12.75" x14ac:dyDescent="0.2"/>
    <row r="963" ht="12.75" x14ac:dyDescent="0.2"/>
    <row r="964" ht="12.75" x14ac:dyDescent="0.2"/>
    <row r="965" ht="12.75" x14ac:dyDescent="0.2"/>
    <row r="966" ht="12.75" x14ac:dyDescent="0.2"/>
    <row r="967" ht="12.75" x14ac:dyDescent="0.2"/>
    <row r="968" ht="12.75" x14ac:dyDescent="0.2"/>
    <row r="969" ht="12.75" x14ac:dyDescent="0.2"/>
    <row r="970" ht="12.75" x14ac:dyDescent="0.2"/>
    <row r="971" ht="12.75" x14ac:dyDescent="0.2"/>
    <row r="972" ht="12.75" x14ac:dyDescent="0.2"/>
    <row r="973" ht="12.75" x14ac:dyDescent="0.2"/>
    <row r="974" ht="12.75" x14ac:dyDescent="0.2"/>
    <row r="975" ht="12.75" x14ac:dyDescent="0.2"/>
    <row r="976" ht="12.75" x14ac:dyDescent="0.2"/>
    <row r="977" ht="12.75" x14ac:dyDescent="0.2"/>
    <row r="978" ht="12.75" x14ac:dyDescent="0.2"/>
    <row r="979" ht="12.75" x14ac:dyDescent="0.2"/>
    <row r="980" ht="12.75" x14ac:dyDescent="0.2"/>
    <row r="981" ht="12.75" x14ac:dyDescent="0.2"/>
    <row r="982" ht="12.75" x14ac:dyDescent="0.2"/>
    <row r="983" ht="12.75" x14ac:dyDescent="0.2"/>
    <row r="984" ht="12.75" x14ac:dyDescent="0.2"/>
    <row r="985" ht="12.75" x14ac:dyDescent="0.2"/>
    <row r="986" ht="12.75" x14ac:dyDescent="0.2"/>
    <row r="987" ht="12.75" x14ac:dyDescent="0.2"/>
    <row r="988" ht="12.75" x14ac:dyDescent="0.2"/>
    <row r="989" ht="12.75" x14ac:dyDescent="0.2"/>
    <row r="990" ht="12.75" x14ac:dyDescent="0.2"/>
    <row r="991" ht="12.75" x14ac:dyDescent="0.2"/>
    <row r="992" ht="12.75" x14ac:dyDescent="0.2"/>
    <row r="993" ht="12.75" x14ac:dyDescent="0.2"/>
    <row r="994" ht="12.75" x14ac:dyDescent="0.2"/>
    <row r="995" ht="12.75" x14ac:dyDescent="0.2"/>
    <row r="996" ht="12.75" x14ac:dyDescent="0.2"/>
    <row r="997" ht="12.75" x14ac:dyDescent="0.2"/>
    <row r="998" ht="12.75" x14ac:dyDescent="0.2"/>
    <row r="999" ht="12.75" x14ac:dyDescent="0.2"/>
    <row r="1000" ht="12.75" x14ac:dyDescent="0.2"/>
  </sheetData>
  <mergeCells count="145">
    <mergeCell ref="A8:F8"/>
    <mergeCell ref="A9:F9"/>
    <mergeCell ref="B10:E10"/>
    <mergeCell ref="B11:E11"/>
    <mergeCell ref="B12:E12"/>
    <mergeCell ref="B13:E13"/>
    <mergeCell ref="A1:F1"/>
    <mergeCell ref="A3:F3"/>
    <mergeCell ref="A4:F4"/>
    <mergeCell ref="A5:F5"/>
    <mergeCell ref="A6:E6"/>
    <mergeCell ref="A7:E7"/>
    <mergeCell ref="A18:E18"/>
    <mergeCell ref="A19:F19"/>
    <mergeCell ref="B20:E20"/>
    <mergeCell ref="B21:E21"/>
    <mergeCell ref="B22:E22"/>
    <mergeCell ref="B23:E23"/>
    <mergeCell ref="A14:F14"/>
    <mergeCell ref="A15:F15"/>
    <mergeCell ref="A16:B16"/>
    <mergeCell ref="C16:E16"/>
    <mergeCell ref="A17:B17"/>
    <mergeCell ref="C17:E17"/>
    <mergeCell ref="B31:E31"/>
    <mergeCell ref="B32:E32"/>
    <mergeCell ref="B33:E33"/>
    <mergeCell ref="B34:E34"/>
    <mergeCell ref="B35:E35"/>
    <mergeCell ref="A36:E36"/>
    <mergeCell ref="B24:E24"/>
    <mergeCell ref="A25:F26"/>
    <mergeCell ref="A27:F27"/>
    <mergeCell ref="B28:E28"/>
    <mergeCell ref="B29:E29"/>
    <mergeCell ref="B30:E30"/>
    <mergeCell ref="B45:C45"/>
    <mergeCell ref="D45:E45"/>
    <mergeCell ref="B46:C46"/>
    <mergeCell ref="D46:E46"/>
    <mergeCell ref="B47:C47"/>
    <mergeCell ref="D47:E47"/>
    <mergeCell ref="A38:F38"/>
    <mergeCell ref="B39:E39"/>
    <mergeCell ref="B40:E40"/>
    <mergeCell ref="B41:E41"/>
    <mergeCell ref="A42:E42"/>
    <mergeCell ref="B44:C44"/>
    <mergeCell ref="D44:E44"/>
    <mergeCell ref="B51:C51"/>
    <mergeCell ref="D51:E51"/>
    <mergeCell ref="B52:C52"/>
    <mergeCell ref="D52:E52"/>
    <mergeCell ref="A53:C53"/>
    <mergeCell ref="D53:E53"/>
    <mergeCell ref="B48:C48"/>
    <mergeCell ref="D48:E48"/>
    <mergeCell ref="B49:C49"/>
    <mergeCell ref="D49:E49"/>
    <mergeCell ref="B50:C50"/>
    <mergeCell ref="D50:E50"/>
    <mergeCell ref="B59:E59"/>
    <mergeCell ref="B60:E60"/>
    <mergeCell ref="G60:I60"/>
    <mergeCell ref="A61:E61"/>
    <mergeCell ref="A62:F62"/>
    <mergeCell ref="A65:F65"/>
    <mergeCell ref="A54:F54"/>
    <mergeCell ref="B56:E56"/>
    <mergeCell ref="B57:E57"/>
    <mergeCell ref="G57:I57"/>
    <mergeCell ref="B58:E58"/>
    <mergeCell ref="G58:I58"/>
    <mergeCell ref="B73:E73"/>
    <mergeCell ref="B74:E74"/>
    <mergeCell ref="B75:E75"/>
    <mergeCell ref="B76:E76"/>
    <mergeCell ref="B77:E77"/>
    <mergeCell ref="B78:E78"/>
    <mergeCell ref="B66:E66"/>
    <mergeCell ref="B67:E67"/>
    <mergeCell ref="B68:E68"/>
    <mergeCell ref="B69:E69"/>
    <mergeCell ref="A70:E70"/>
    <mergeCell ref="A72:F72"/>
    <mergeCell ref="B86:E86"/>
    <mergeCell ref="B87:E87"/>
    <mergeCell ref="B88:E88"/>
    <mergeCell ref="B89:E89"/>
    <mergeCell ref="B90:E90"/>
    <mergeCell ref="B91:E91"/>
    <mergeCell ref="B79:E79"/>
    <mergeCell ref="A80:E80"/>
    <mergeCell ref="A82:F82"/>
    <mergeCell ref="A83:F83"/>
    <mergeCell ref="A84:F84"/>
    <mergeCell ref="B85:E85"/>
    <mergeCell ref="A99:F99"/>
    <mergeCell ref="B100:E100"/>
    <mergeCell ref="B101:E101"/>
    <mergeCell ref="B102:E102"/>
    <mergeCell ref="A103:E103"/>
    <mergeCell ref="A105:F105"/>
    <mergeCell ref="A92:E92"/>
    <mergeCell ref="A94:F94"/>
    <mergeCell ref="B95:E95"/>
    <mergeCell ref="B96:E96"/>
    <mergeCell ref="A97:E97"/>
    <mergeCell ref="A98:F98"/>
    <mergeCell ref="A113:F113"/>
    <mergeCell ref="B114:C114"/>
    <mergeCell ref="D114:E114"/>
    <mergeCell ref="B115:C115"/>
    <mergeCell ref="D115:E115"/>
    <mergeCell ref="B116:C116"/>
    <mergeCell ref="D116:E116"/>
    <mergeCell ref="B106:E106"/>
    <mergeCell ref="B107:E107"/>
    <mergeCell ref="B108:E108"/>
    <mergeCell ref="B109:E109"/>
    <mergeCell ref="B110:E110"/>
    <mergeCell ref="A111:E111"/>
    <mergeCell ref="B120:C120"/>
    <mergeCell ref="D120:E120"/>
    <mergeCell ref="A121:C121"/>
    <mergeCell ref="D121:E121"/>
    <mergeCell ref="A124:E124"/>
    <mergeCell ref="A125:F125"/>
    <mergeCell ref="B117:C117"/>
    <mergeCell ref="D117:E117"/>
    <mergeCell ref="B118:C118"/>
    <mergeCell ref="D118:E118"/>
    <mergeCell ref="B119:C119"/>
    <mergeCell ref="D119:E119"/>
    <mergeCell ref="A132:E132"/>
    <mergeCell ref="B133:E133"/>
    <mergeCell ref="A134:E134"/>
    <mergeCell ref="A135:E135"/>
    <mergeCell ref="A136:E136"/>
    <mergeCell ref="A126:E126"/>
    <mergeCell ref="B127:E127"/>
    <mergeCell ref="B128:E128"/>
    <mergeCell ref="B129:E129"/>
    <mergeCell ref="B130:E130"/>
    <mergeCell ref="B131:E131"/>
  </mergeCells>
  <pageMargins left="0.511811024" right="0.511811024" top="0.78740157499999996" bottom="0.78740157499999996" header="0" footer="0"/>
  <pageSetup paperSize="9" orientation="portrait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D1000"/>
  <sheetViews>
    <sheetView workbookViewId="0">
      <selection activeCell="F42" sqref="F42"/>
    </sheetView>
  </sheetViews>
  <sheetFormatPr defaultRowHeight="15" customHeight="1" x14ac:dyDescent="0.2"/>
  <cols>
    <col min="1" max="1" width="4" style="186" bestFit="1" customWidth="1"/>
    <col min="2" max="2" width="38.83203125" style="194" customWidth="1"/>
    <col min="3" max="3" width="12.83203125" style="186" customWidth="1"/>
    <col min="4" max="4" width="10.1640625" style="186" customWidth="1"/>
    <col min="5" max="5" width="16.5" style="186" customWidth="1"/>
    <col min="6" max="6" width="25.5" style="188" customWidth="1"/>
    <col min="7" max="9" width="26.83203125" style="186" customWidth="1"/>
    <col min="10" max="1017" width="11.6640625" style="186" customWidth="1"/>
    <col min="1018" max="1022" width="11.6640625" style="187" customWidth="1"/>
    <col min="1023" max="16384" width="9.33203125" style="187"/>
  </cols>
  <sheetData>
    <row r="1" spans="1:6" ht="14.25" x14ac:dyDescent="0.2">
      <c r="A1" s="329" t="s">
        <v>136</v>
      </c>
      <c r="B1" s="329"/>
      <c r="C1" s="329"/>
      <c r="D1" s="329"/>
      <c r="E1" s="329"/>
      <c r="F1" s="329"/>
    </row>
    <row r="2" spans="1:6" ht="14.25" x14ac:dyDescent="0.2">
      <c r="A2" s="231" t="s">
        <v>206</v>
      </c>
      <c r="B2" s="230"/>
      <c r="C2" s="230"/>
      <c r="D2" s="230"/>
      <c r="E2" s="232"/>
      <c r="F2" s="233"/>
    </row>
    <row r="3" spans="1:6" ht="16.5" customHeight="1" x14ac:dyDescent="0.2">
      <c r="A3" s="330"/>
      <c r="B3" s="330"/>
      <c r="C3" s="330"/>
      <c r="D3" s="330"/>
      <c r="E3" s="330"/>
      <c r="F3" s="330"/>
    </row>
    <row r="4" spans="1:6" ht="12.75" x14ac:dyDescent="0.2">
      <c r="A4" s="331" t="s">
        <v>207</v>
      </c>
      <c r="B4" s="331"/>
      <c r="C4" s="331"/>
      <c r="D4" s="331"/>
      <c r="E4" s="331"/>
      <c r="F4" s="331"/>
    </row>
    <row r="5" spans="1:6" ht="12.75" x14ac:dyDescent="0.2">
      <c r="A5" s="318"/>
      <c r="B5" s="318"/>
      <c r="C5" s="318"/>
      <c r="D5" s="318"/>
      <c r="E5" s="318"/>
      <c r="F5" s="318"/>
    </row>
    <row r="6" spans="1:6" ht="12.75" x14ac:dyDescent="0.2">
      <c r="A6" s="316" t="s">
        <v>208</v>
      </c>
      <c r="B6" s="316"/>
      <c r="C6" s="316"/>
      <c r="D6" s="316"/>
      <c r="E6" s="316"/>
      <c r="F6" s="189"/>
    </row>
    <row r="7" spans="1:6" ht="12.75" x14ac:dyDescent="0.2">
      <c r="A7" s="316" t="s">
        <v>209</v>
      </c>
      <c r="B7" s="316"/>
      <c r="C7" s="316"/>
      <c r="D7" s="316"/>
      <c r="E7" s="316"/>
      <c r="F7" s="189"/>
    </row>
    <row r="8" spans="1:6" ht="12.75" x14ac:dyDescent="0.2">
      <c r="A8" s="318"/>
      <c r="B8" s="318"/>
      <c r="C8" s="318"/>
      <c r="D8" s="318"/>
      <c r="E8" s="318"/>
      <c r="F8" s="318"/>
    </row>
    <row r="9" spans="1:6" ht="12.75" x14ac:dyDescent="0.2">
      <c r="A9" s="309" t="s">
        <v>210</v>
      </c>
      <c r="B9" s="309"/>
      <c r="C9" s="309"/>
      <c r="D9" s="309"/>
      <c r="E9" s="309"/>
      <c r="F9" s="309"/>
    </row>
    <row r="10" spans="1:6" ht="12.75" x14ac:dyDescent="0.2">
      <c r="A10" s="190" t="s">
        <v>137</v>
      </c>
      <c r="B10" s="332" t="s">
        <v>211</v>
      </c>
      <c r="C10" s="332"/>
      <c r="D10" s="332"/>
      <c r="E10" s="332"/>
      <c r="F10" s="191"/>
    </row>
    <row r="11" spans="1:6" ht="12.75" x14ac:dyDescent="0.2">
      <c r="A11" s="190" t="s">
        <v>138</v>
      </c>
      <c r="B11" s="332" t="s">
        <v>212</v>
      </c>
      <c r="C11" s="332"/>
      <c r="D11" s="332"/>
      <c r="E11" s="332"/>
      <c r="F11" s="189"/>
    </row>
    <row r="12" spans="1:6" ht="12.75" x14ac:dyDescent="0.2">
      <c r="A12" s="190" t="s">
        <v>139</v>
      </c>
      <c r="B12" s="332" t="s">
        <v>213</v>
      </c>
      <c r="C12" s="332"/>
      <c r="D12" s="332"/>
      <c r="E12" s="332"/>
      <c r="F12" s="189"/>
    </row>
    <row r="13" spans="1:6" ht="12.75" x14ac:dyDescent="0.2">
      <c r="A13" s="190" t="s">
        <v>140</v>
      </c>
      <c r="B13" s="332" t="s">
        <v>214</v>
      </c>
      <c r="C13" s="332"/>
      <c r="D13" s="332"/>
      <c r="E13" s="332"/>
      <c r="F13" s="189"/>
    </row>
    <row r="14" spans="1:6" ht="12.75" x14ac:dyDescent="0.2">
      <c r="A14" s="318"/>
      <c r="B14" s="318"/>
      <c r="C14" s="318"/>
      <c r="D14" s="318"/>
      <c r="E14" s="318"/>
      <c r="F14" s="318"/>
    </row>
    <row r="15" spans="1:6" ht="12.75" x14ac:dyDescent="0.2">
      <c r="A15" s="309" t="s">
        <v>215</v>
      </c>
      <c r="B15" s="309"/>
      <c r="C15" s="309"/>
      <c r="D15" s="309"/>
      <c r="E15" s="309"/>
      <c r="F15" s="309"/>
    </row>
    <row r="16" spans="1:6" ht="12.75" x14ac:dyDescent="0.2">
      <c r="A16" s="316" t="s">
        <v>216</v>
      </c>
      <c r="B16" s="316"/>
      <c r="C16" s="333" t="s">
        <v>217</v>
      </c>
      <c r="D16" s="333"/>
      <c r="E16" s="333"/>
      <c r="F16" s="192" t="s">
        <v>218</v>
      </c>
    </row>
    <row r="17" spans="1:9" ht="58.5" customHeight="1" x14ac:dyDescent="0.2">
      <c r="A17" s="326" t="s">
        <v>219</v>
      </c>
      <c r="B17" s="326"/>
      <c r="C17" s="333" t="s">
        <v>220</v>
      </c>
      <c r="D17" s="333"/>
      <c r="E17" s="333"/>
      <c r="F17" s="229" t="s">
        <v>321</v>
      </c>
    </row>
    <row r="18" spans="1:9" ht="12.75" x14ac:dyDescent="0.2">
      <c r="A18" s="316" t="s">
        <v>221</v>
      </c>
      <c r="B18" s="316"/>
      <c r="C18" s="316"/>
      <c r="D18" s="316"/>
      <c r="E18" s="316"/>
      <c r="F18" s="192">
        <v>4</v>
      </c>
    </row>
    <row r="19" spans="1:9" ht="12.75" x14ac:dyDescent="0.2">
      <c r="A19" s="319" t="s">
        <v>222</v>
      </c>
      <c r="B19" s="319"/>
      <c r="C19" s="319"/>
      <c r="D19" s="319"/>
      <c r="E19" s="319"/>
      <c r="F19" s="319"/>
    </row>
    <row r="20" spans="1:9" ht="12.75" x14ac:dyDescent="0.2">
      <c r="A20" s="189">
        <v>1</v>
      </c>
      <c r="B20" s="306" t="s">
        <v>223</v>
      </c>
      <c r="C20" s="306"/>
      <c r="D20" s="306"/>
      <c r="E20" s="306"/>
      <c r="F20" s="192"/>
    </row>
    <row r="21" spans="1:9" ht="12.75" x14ac:dyDescent="0.2">
      <c r="A21" s="189">
        <v>2</v>
      </c>
      <c r="B21" s="306" t="s">
        <v>224</v>
      </c>
      <c r="C21" s="306"/>
      <c r="D21" s="306"/>
      <c r="E21" s="306"/>
      <c r="F21" s="192"/>
    </row>
    <row r="22" spans="1:9" ht="12.75" x14ac:dyDescent="0.2">
      <c r="A22" s="189">
        <v>3</v>
      </c>
      <c r="B22" s="316" t="s">
        <v>225</v>
      </c>
      <c r="C22" s="316"/>
      <c r="D22" s="316"/>
      <c r="E22" s="316"/>
      <c r="F22" s="193">
        <v>0</v>
      </c>
      <c r="G22" s="194"/>
      <c r="H22" s="195"/>
      <c r="I22" s="195"/>
    </row>
    <row r="23" spans="1:9" ht="12.75" x14ac:dyDescent="0.2">
      <c r="A23" s="189">
        <v>4</v>
      </c>
      <c r="B23" s="306" t="s">
        <v>141</v>
      </c>
      <c r="C23" s="306"/>
      <c r="D23" s="306"/>
      <c r="E23" s="306"/>
      <c r="F23" s="192"/>
    </row>
    <row r="24" spans="1:9" ht="12.75" x14ac:dyDescent="0.2">
      <c r="A24" s="189">
        <v>5</v>
      </c>
      <c r="B24" s="306" t="s">
        <v>226</v>
      </c>
      <c r="C24" s="306"/>
      <c r="D24" s="306"/>
      <c r="E24" s="306"/>
      <c r="F24" s="196"/>
    </row>
    <row r="25" spans="1:9" ht="12.75" x14ac:dyDescent="0.2">
      <c r="A25" s="318"/>
      <c r="B25" s="318"/>
      <c r="C25" s="318"/>
      <c r="D25" s="318"/>
      <c r="E25" s="318"/>
      <c r="F25" s="318"/>
    </row>
    <row r="26" spans="1:9" ht="12.75" x14ac:dyDescent="0.2">
      <c r="A26" s="318"/>
      <c r="B26" s="318"/>
      <c r="C26" s="318"/>
      <c r="D26" s="318"/>
      <c r="E26" s="318"/>
      <c r="F26" s="318"/>
    </row>
    <row r="27" spans="1:9" ht="12.75" x14ac:dyDescent="0.2">
      <c r="A27" s="309" t="s">
        <v>227</v>
      </c>
      <c r="B27" s="309"/>
      <c r="C27" s="309"/>
      <c r="D27" s="309"/>
      <c r="E27" s="309"/>
      <c r="F27" s="309"/>
    </row>
    <row r="28" spans="1:9" ht="12.75" x14ac:dyDescent="0.2">
      <c r="A28" s="197">
        <v>1</v>
      </c>
      <c r="B28" s="309" t="s">
        <v>228</v>
      </c>
      <c r="C28" s="309"/>
      <c r="D28" s="309"/>
      <c r="E28" s="309"/>
      <c r="F28" s="198" t="s">
        <v>229</v>
      </c>
    </row>
    <row r="29" spans="1:9" ht="12.75" x14ac:dyDescent="0.2">
      <c r="A29" s="190" t="s">
        <v>137</v>
      </c>
      <c r="B29" s="306" t="s">
        <v>230</v>
      </c>
      <c r="C29" s="306"/>
      <c r="D29" s="306"/>
      <c r="E29" s="306"/>
      <c r="F29" s="199">
        <f>F22</f>
        <v>0</v>
      </c>
      <c r="G29" s="200"/>
    </row>
    <row r="30" spans="1:9" ht="12.75" x14ac:dyDescent="0.2">
      <c r="A30" s="190" t="s">
        <v>138</v>
      </c>
      <c r="B30" s="306" t="s">
        <v>231</v>
      </c>
      <c r="C30" s="306"/>
      <c r="D30" s="306"/>
      <c r="E30" s="306"/>
      <c r="F30" s="199"/>
      <c r="G30" s="194"/>
    </row>
    <row r="31" spans="1:9" ht="12.75" x14ac:dyDescent="0.2">
      <c r="A31" s="197" t="s">
        <v>139</v>
      </c>
      <c r="B31" s="326" t="s">
        <v>232</v>
      </c>
      <c r="C31" s="326"/>
      <c r="D31" s="326"/>
      <c r="E31" s="326"/>
      <c r="F31" s="201"/>
      <c r="G31" s="194"/>
    </row>
    <row r="32" spans="1:9" ht="12.75" x14ac:dyDescent="0.2">
      <c r="A32" s="190" t="s">
        <v>140</v>
      </c>
      <c r="B32" s="306" t="s">
        <v>233</v>
      </c>
      <c r="C32" s="306"/>
      <c r="D32" s="306"/>
      <c r="E32" s="306"/>
      <c r="F32" s="199"/>
    </row>
    <row r="33" spans="1:7" ht="12.75" x14ac:dyDescent="0.2">
      <c r="A33" s="190" t="s">
        <v>146</v>
      </c>
      <c r="B33" s="306" t="s">
        <v>234</v>
      </c>
      <c r="C33" s="306"/>
      <c r="D33" s="306"/>
      <c r="E33" s="306"/>
      <c r="F33" s="199"/>
    </row>
    <row r="34" spans="1:7" ht="12.75" x14ac:dyDescent="0.2">
      <c r="A34" s="190" t="s">
        <v>235</v>
      </c>
      <c r="B34" s="306" t="s">
        <v>236</v>
      </c>
      <c r="C34" s="306"/>
      <c r="D34" s="306"/>
      <c r="E34" s="306"/>
      <c r="F34" s="199"/>
    </row>
    <row r="35" spans="1:7" ht="12.75" x14ac:dyDescent="0.2">
      <c r="A35" s="190" t="s">
        <v>144</v>
      </c>
      <c r="B35" s="306" t="s">
        <v>237</v>
      </c>
      <c r="C35" s="306"/>
      <c r="D35" s="306"/>
      <c r="E35" s="306"/>
      <c r="F35" s="199"/>
    </row>
    <row r="36" spans="1:7" ht="14.25" x14ac:dyDescent="0.2">
      <c r="A36" s="309" t="s">
        <v>238</v>
      </c>
      <c r="B36" s="309"/>
      <c r="C36" s="309"/>
      <c r="D36" s="309"/>
      <c r="E36" s="309"/>
      <c r="F36" s="202">
        <f>SUM(F29:F35)</f>
        <v>0</v>
      </c>
    </row>
    <row r="37" spans="1:7" ht="12.75" x14ac:dyDescent="0.2">
      <c r="B37" s="186"/>
      <c r="D37" s="186" t="s">
        <v>239</v>
      </c>
      <c r="F37" s="203"/>
    </row>
    <row r="38" spans="1:7" ht="12.75" x14ac:dyDescent="0.2">
      <c r="A38" s="309" t="s">
        <v>240</v>
      </c>
      <c r="B38" s="309"/>
      <c r="C38" s="309"/>
      <c r="D38" s="309"/>
      <c r="E38" s="309"/>
      <c r="F38" s="309"/>
    </row>
    <row r="39" spans="1:7" ht="12.75" x14ac:dyDescent="0.2">
      <c r="A39" s="204" t="s">
        <v>241</v>
      </c>
      <c r="B39" s="334" t="s">
        <v>242</v>
      </c>
      <c r="C39" s="335"/>
      <c r="D39" s="335"/>
      <c r="E39" s="336"/>
      <c r="F39" s="198" t="s">
        <v>229</v>
      </c>
    </row>
    <row r="40" spans="1:7" ht="12.75" x14ac:dyDescent="0.2">
      <c r="A40" s="190" t="s">
        <v>137</v>
      </c>
      <c r="B40" s="316" t="s">
        <v>147</v>
      </c>
      <c r="C40" s="316"/>
      <c r="D40" s="316"/>
      <c r="E40" s="316"/>
      <c r="F40" s="205">
        <f>F36/12</f>
        <v>0</v>
      </c>
    </row>
    <row r="41" spans="1:7" ht="12.75" x14ac:dyDescent="0.2">
      <c r="A41" s="197" t="s">
        <v>138</v>
      </c>
      <c r="B41" s="323" t="s">
        <v>243</v>
      </c>
      <c r="C41" s="323"/>
      <c r="D41" s="323"/>
      <c r="E41" s="323"/>
      <c r="F41" s="193">
        <f>((F36/3)/12)</f>
        <v>0</v>
      </c>
      <c r="G41" s="206"/>
    </row>
    <row r="42" spans="1:7" ht="12.75" x14ac:dyDescent="0.2">
      <c r="A42" s="319" t="s">
        <v>238</v>
      </c>
      <c r="B42" s="319"/>
      <c r="C42" s="319"/>
      <c r="D42" s="319"/>
      <c r="E42" s="319"/>
      <c r="F42" s="193">
        <f>SUM(F40:F41)</f>
        <v>0</v>
      </c>
    </row>
    <row r="43" spans="1:7" ht="12.75" x14ac:dyDescent="0.2">
      <c r="A43" s="207"/>
      <c r="B43" s="208"/>
      <c r="C43" s="208"/>
      <c r="D43" s="208"/>
      <c r="E43" s="208"/>
      <c r="F43" s="209"/>
    </row>
    <row r="44" spans="1:7" ht="12.75" x14ac:dyDescent="0.2">
      <c r="A44" s="204" t="s">
        <v>244</v>
      </c>
      <c r="B44" s="334" t="s">
        <v>245</v>
      </c>
      <c r="C44" s="336"/>
      <c r="D44" s="319" t="s">
        <v>246</v>
      </c>
      <c r="E44" s="319"/>
      <c r="F44" s="198" t="s">
        <v>229</v>
      </c>
    </row>
    <row r="45" spans="1:7" ht="12.75" x14ac:dyDescent="0.2">
      <c r="A45" s="189" t="s">
        <v>137</v>
      </c>
      <c r="B45" s="316" t="s">
        <v>247</v>
      </c>
      <c r="C45" s="316"/>
      <c r="D45" s="311">
        <v>0.2</v>
      </c>
      <c r="E45" s="311"/>
      <c r="F45" s="205">
        <f>D45*F36</f>
        <v>0</v>
      </c>
    </row>
    <row r="46" spans="1:7" ht="12.75" x14ac:dyDescent="0.2">
      <c r="A46" s="189" t="s">
        <v>138</v>
      </c>
      <c r="B46" s="316" t="s">
        <v>248</v>
      </c>
      <c r="C46" s="316"/>
      <c r="D46" s="311">
        <v>2.5000000000000001E-2</v>
      </c>
      <c r="E46" s="311"/>
      <c r="F46" s="205">
        <f>D46*F36</f>
        <v>0</v>
      </c>
    </row>
    <row r="47" spans="1:7" ht="12.75" x14ac:dyDescent="0.2">
      <c r="A47" s="204" t="s">
        <v>139</v>
      </c>
      <c r="B47" s="323" t="s">
        <v>249</v>
      </c>
      <c r="C47" s="323"/>
      <c r="D47" s="312">
        <v>0.01</v>
      </c>
      <c r="E47" s="312"/>
      <c r="F47" s="193">
        <f>D47*F36</f>
        <v>0</v>
      </c>
    </row>
    <row r="48" spans="1:7" ht="12.75" x14ac:dyDescent="0.2">
      <c r="A48" s="189" t="s">
        <v>140</v>
      </c>
      <c r="B48" s="316" t="s">
        <v>250</v>
      </c>
      <c r="C48" s="316"/>
      <c r="D48" s="311">
        <v>1.4999999999999999E-2</v>
      </c>
      <c r="E48" s="311"/>
      <c r="F48" s="205">
        <f>D48*F36</f>
        <v>0</v>
      </c>
    </row>
    <row r="49" spans="1:9" ht="12.75" x14ac:dyDescent="0.2">
      <c r="A49" s="189" t="s">
        <v>146</v>
      </c>
      <c r="B49" s="316" t="s">
        <v>251</v>
      </c>
      <c r="C49" s="316"/>
      <c r="D49" s="311">
        <v>0.01</v>
      </c>
      <c r="E49" s="311"/>
      <c r="F49" s="205">
        <f>D49*F36</f>
        <v>0</v>
      </c>
    </row>
    <row r="50" spans="1:9" ht="12.75" x14ac:dyDescent="0.2">
      <c r="A50" s="189" t="s">
        <v>235</v>
      </c>
      <c r="B50" s="316" t="s">
        <v>252</v>
      </c>
      <c r="C50" s="316"/>
      <c r="D50" s="311">
        <v>6.0000000000000001E-3</v>
      </c>
      <c r="E50" s="311"/>
      <c r="F50" s="205">
        <f>D50*F36</f>
        <v>0</v>
      </c>
    </row>
    <row r="51" spans="1:9" ht="12.75" x14ac:dyDescent="0.2">
      <c r="A51" s="189" t="s">
        <v>144</v>
      </c>
      <c r="B51" s="316" t="s">
        <v>253</v>
      </c>
      <c r="C51" s="316"/>
      <c r="D51" s="311">
        <v>2E-3</v>
      </c>
      <c r="E51" s="311"/>
      <c r="F51" s="205">
        <f>D51*F36</f>
        <v>0</v>
      </c>
    </row>
    <row r="52" spans="1:9" ht="12.75" x14ac:dyDescent="0.2">
      <c r="A52" s="189" t="s">
        <v>254</v>
      </c>
      <c r="B52" s="316" t="s">
        <v>255</v>
      </c>
      <c r="C52" s="316"/>
      <c r="D52" s="311">
        <v>0.08</v>
      </c>
      <c r="E52" s="311"/>
      <c r="F52" s="205">
        <f>D52*F36</f>
        <v>0</v>
      </c>
    </row>
    <row r="53" spans="1:9" ht="12.75" x14ac:dyDescent="0.2">
      <c r="A53" s="319" t="s">
        <v>238</v>
      </c>
      <c r="B53" s="319"/>
      <c r="C53" s="319"/>
      <c r="D53" s="312">
        <f>SUM(D45:E52)</f>
        <v>0.34800000000000003</v>
      </c>
      <c r="E53" s="312"/>
      <c r="F53" s="193">
        <f>SUM(F45:F52)</f>
        <v>0</v>
      </c>
    </row>
    <row r="54" spans="1:9" ht="12.75" x14ac:dyDescent="0.2">
      <c r="A54" s="316" t="s">
        <v>256</v>
      </c>
      <c r="B54" s="316"/>
      <c r="C54" s="316"/>
      <c r="D54" s="316"/>
      <c r="E54" s="316"/>
      <c r="F54" s="316"/>
    </row>
    <row r="55" spans="1:9" ht="12.75" x14ac:dyDescent="0.2">
      <c r="A55" s="210"/>
      <c r="B55" s="208"/>
      <c r="C55" s="208"/>
      <c r="D55" s="208"/>
      <c r="E55" s="208"/>
      <c r="F55" s="209"/>
    </row>
    <row r="56" spans="1:9" ht="12.75" x14ac:dyDescent="0.2">
      <c r="A56" s="204" t="s">
        <v>257</v>
      </c>
      <c r="B56" s="319" t="s">
        <v>145</v>
      </c>
      <c r="C56" s="319"/>
      <c r="D56" s="319"/>
      <c r="E56" s="319"/>
      <c r="F56" s="198" t="s">
        <v>229</v>
      </c>
      <c r="G56" s="194"/>
    </row>
    <row r="57" spans="1:9" ht="12.75" x14ac:dyDescent="0.2">
      <c r="A57" s="204" t="s">
        <v>137</v>
      </c>
      <c r="B57" s="326" t="s">
        <v>142</v>
      </c>
      <c r="C57" s="326"/>
      <c r="D57" s="326"/>
      <c r="E57" s="326"/>
      <c r="F57" s="205">
        <v>0</v>
      </c>
      <c r="G57" s="324"/>
      <c r="H57" s="325"/>
      <c r="I57" s="325"/>
    </row>
    <row r="58" spans="1:9" ht="12.75" x14ac:dyDescent="0.2">
      <c r="A58" s="204" t="s">
        <v>138</v>
      </c>
      <c r="B58" s="326" t="s">
        <v>258</v>
      </c>
      <c r="C58" s="326"/>
      <c r="D58" s="326"/>
      <c r="E58" s="326"/>
      <c r="F58" s="201">
        <v>0</v>
      </c>
      <c r="G58" s="327"/>
      <c r="H58" s="328"/>
      <c r="I58" s="328"/>
    </row>
    <row r="59" spans="1:9" ht="12.75" x14ac:dyDescent="0.2">
      <c r="A59" s="189" t="s">
        <v>139</v>
      </c>
      <c r="B59" s="306" t="s">
        <v>143</v>
      </c>
      <c r="C59" s="306"/>
      <c r="D59" s="306"/>
      <c r="E59" s="306"/>
      <c r="F59" s="199">
        <v>0</v>
      </c>
    </row>
    <row r="60" spans="1:9" ht="12.75" x14ac:dyDescent="0.2">
      <c r="A60" s="204" t="s">
        <v>235</v>
      </c>
      <c r="B60" s="326" t="s">
        <v>259</v>
      </c>
      <c r="C60" s="326"/>
      <c r="D60" s="326"/>
      <c r="E60" s="326"/>
      <c r="F60" s="201">
        <v>0</v>
      </c>
      <c r="G60" s="327"/>
      <c r="H60" s="328"/>
      <c r="I60" s="328"/>
    </row>
    <row r="61" spans="1:9" ht="12.75" x14ac:dyDescent="0.2">
      <c r="A61" s="319" t="s">
        <v>238</v>
      </c>
      <c r="B61" s="319"/>
      <c r="C61" s="319"/>
      <c r="D61" s="319"/>
      <c r="E61" s="319"/>
      <c r="F61" s="201">
        <f>SUM(F57:F60)</f>
        <v>0</v>
      </c>
    </row>
    <row r="62" spans="1:9" ht="12.75" x14ac:dyDescent="0.2">
      <c r="A62" s="337"/>
      <c r="B62" s="338"/>
      <c r="C62" s="338"/>
      <c r="D62" s="338"/>
      <c r="E62" s="338"/>
      <c r="F62" s="338"/>
    </row>
    <row r="63" spans="1:9" ht="12.75" x14ac:dyDescent="0.2">
      <c r="A63" s="210"/>
      <c r="B63" s="211"/>
      <c r="C63" s="211"/>
      <c r="D63" s="211"/>
      <c r="E63" s="211"/>
      <c r="F63" s="212"/>
    </row>
    <row r="64" spans="1:9" ht="12.75" x14ac:dyDescent="0.2">
      <c r="A64" s="210"/>
      <c r="B64" s="211"/>
      <c r="C64" s="211"/>
      <c r="D64" s="211"/>
      <c r="E64" s="211"/>
      <c r="F64" s="212"/>
    </row>
    <row r="65" spans="1:1018" ht="12.75" x14ac:dyDescent="0.2">
      <c r="A65" s="309" t="s">
        <v>260</v>
      </c>
      <c r="B65" s="309"/>
      <c r="C65" s="309"/>
      <c r="D65" s="309"/>
      <c r="E65" s="309"/>
      <c r="F65" s="309"/>
    </row>
    <row r="66" spans="1:1018" ht="30.75" customHeight="1" x14ac:dyDescent="0.2">
      <c r="A66" s="213">
        <v>2</v>
      </c>
      <c r="B66" s="313" t="s">
        <v>261</v>
      </c>
      <c r="C66" s="314"/>
      <c r="D66" s="314"/>
      <c r="E66" s="315"/>
      <c r="F66" s="198" t="s">
        <v>229</v>
      </c>
    </row>
    <row r="67" spans="1:1018" ht="29.25" customHeight="1" x14ac:dyDescent="0.2">
      <c r="A67" s="204" t="s">
        <v>241</v>
      </c>
      <c r="B67" s="320" t="s">
        <v>262</v>
      </c>
      <c r="C67" s="321"/>
      <c r="D67" s="321"/>
      <c r="E67" s="322"/>
      <c r="F67" s="199">
        <f>F42</f>
        <v>0</v>
      </c>
    </row>
    <row r="68" spans="1:1018" ht="12.75" x14ac:dyDescent="0.2">
      <c r="A68" s="204" t="s">
        <v>244</v>
      </c>
      <c r="B68" s="323" t="s">
        <v>263</v>
      </c>
      <c r="C68" s="323"/>
      <c r="D68" s="323"/>
      <c r="E68" s="323"/>
      <c r="F68" s="199">
        <f>F53</f>
        <v>0</v>
      </c>
    </row>
    <row r="69" spans="1:1018" ht="12.75" x14ac:dyDescent="0.2">
      <c r="A69" s="204" t="s">
        <v>257</v>
      </c>
      <c r="B69" s="323" t="s">
        <v>145</v>
      </c>
      <c r="C69" s="323"/>
      <c r="D69" s="323"/>
      <c r="E69" s="323"/>
      <c r="F69" s="199">
        <f>F61</f>
        <v>0</v>
      </c>
    </row>
    <row r="70" spans="1:1018" ht="12.75" x14ac:dyDescent="0.2">
      <c r="A70" s="319" t="s">
        <v>238</v>
      </c>
      <c r="B70" s="319"/>
      <c r="C70" s="319"/>
      <c r="D70" s="319"/>
      <c r="E70" s="319"/>
      <c r="F70" s="201">
        <f>SUM(F67:F69)</f>
        <v>0</v>
      </c>
    </row>
    <row r="71" spans="1:1018" ht="12.75" x14ac:dyDescent="0.2">
      <c r="A71" s="214"/>
      <c r="B71" s="215"/>
      <c r="C71" s="215"/>
      <c r="D71" s="215"/>
      <c r="E71" s="215"/>
      <c r="F71" s="216"/>
    </row>
    <row r="72" spans="1:1018" ht="12.75" x14ac:dyDescent="0.2">
      <c r="A72" s="309" t="s">
        <v>264</v>
      </c>
      <c r="B72" s="309"/>
      <c r="C72" s="309"/>
      <c r="D72" s="309"/>
      <c r="E72" s="309"/>
      <c r="F72" s="309"/>
    </row>
    <row r="73" spans="1:1018" ht="12.75" x14ac:dyDescent="0.2">
      <c r="A73" s="197">
        <v>3</v>
      </c>
      <c r="B73" s="309" t="s">
        <v>265</v>
      </c>
      <c r="C73" s="309"/>
      <c r="D73" s="309"/>
      <c r="E73" s="309"/>
      <c r="F73" s="198" t="s">
        <v>229</v>
      </c>
    </row>
    <row r="74" spans="1:1018" ht="12.75" x14ac:dyDescent="0.2">
      <c r="A74" s="190" t="s">
        <v>137</v>
      </c>
      <c r="B74" s="306" t="s">
        <v>266</v>
      </c>
      <c r="C74" s="306"/>
      <c r="D74" s="306"/>
      <c r="E74" s="306"/>
      <c r="F74" s="199">
        <f>(F29/12)*10%</f>
        <v>0</v>
      </c>
    </row>
    <row r="75" spans="1:1018" ht="12.75" x14ac:dyDescent="0.2">
      <c r="A75" s="190" t="s">
        <v>138</v>
      </c>
      <c r="B75" s="306" t="s">
        <v>267</v>
      </c>
      <c r="C75" s="306"/>
      <c r="D75" s="306"/>
      <c r="E75" s="306"/>
      <c r="F75" s="199">
        <f>F74*8%</f>
        <v>0</v>
      </c>
    </row>
    <row r="76" spans="1:1018" ht="12.75" x14ac:dyDescent="0.2">
      <c r="A76" s="197" t="s">
        <v>139</v>
      </c>
      <c r="B76" s="326" t="s">
        <v>268</v>
      </c>
      <c r="C76" s="326"/>
      <c r="D76" s="326"/>
      <c r="E76" s="326"/>
      <c r="F76" s="193">
        <f>((((F29*40%))*8%)*10%)+(((F29*10%)*8%)*10%)</f>
        <v>0</v>
      </c>
      <c r="G76" s="206"/>
      <c r="H76" s="206"/>
    </row>
    <row r="77" spans="1:1018" ht="12.75" x14ac:dyDescent="0.2">
      <c r="A77" s="190" t="s">
        <v>140</v>
      </c>
      <c r="B77" s="306" t="s">
        <v>269</v>
      </c>
      <c r="C77" s="306"/>
      <c r="D77" s="306"/>
      <c r="E77" s="306"/>
      <c r="F77" s="205">
        <f>(((F29/30)/12)*7)*10%</f>
        <v>0</v>
      </c>
    </row>
    <row r="78" spans="1:1018" ht="12.75" x14ac:dyDescent="0.2">
      <c r="A78" s="190" t="s">
        <v>146</v>
      </c>
      <c r="B78" s="306" t="s">
        <v>270</v>
      </c>
      <c r="C78" s="306"/>
      <c r="D78" s="306"/>
      <c r="E78" s="306"/>
      <c r="F78" s="199">
        <f>F77*D53</f>
        <v>0</v>
      </c>
    </row>
    <row r="79" spans="1:1018" ht="12.75" x14ac:dyDescent="0.2">
      <c r="A79" s="197" t="s">
        <v>235</v>
      </c>
      <c r="B79" s="339" t="s">
        <v>271</v>
      </c>
      <c r="C79" s="339"/>
      <c r="D79" s="339"/>
      <c r="E79" s="339"/>
      <c r="F79" s="201">
        <f>(((F29*40%)*8%)*2%)+(((F29*10%)*8%)*2%)</f>
        <v>0</v>
      </c>
      <c r="G79" s="206"/>
    </row>
    <row r="80" spans="1:1018" ht="12.75" x14ac:dyDescent="0.2">
      <c r="A80" s="309" t="s">
        <v>238</v>
      </c>
      <c r="B80" s="309"/>
      <c r="C80" s="309"/>
      <c r="D80" s="309"/>
      <c r="E80" s="309"/>
      <c r="F80" s="201">
        <f>SUM(F74:F79)</f>
        <v>0</v>
      </c>
      <c r="AMD80" s="186"/>
    </row>
    <row r="81" spans="1:7" ht="12.75" x14ac:dyDescent="0.2">
      <c r="A81" s="214"/>
      <c r="B81" s="215"/>
      <c r="C81" s="215"/>
      <c r="D81" s="215"/>
      <c r="E81" s="215"/>
      <c r="F81" s="217"/>
    </row>
    <row r="82" spans="1:7" ht="12.75" x14ac:dyDescent="0.2">
      <c r="A82" s="309" t="s">
        <v>272</v>
      </c>
      <c r="B82" s="309"/>
      <c r="C82" s="309"/>
      <c r="D82" s="309"/>
      <c r="E82" s="309"/>
      <c r="F82" s="309"/>
    </row>
    <row r="83" spans="1:7" ht="12.75" x14ac:dyDescent="0.2">
      <c r="A83" s="318"/>
      <c r="B83" s="318"/>
      <c r="C83" s="318"/>
      <c r="D83" s="318"/>
      <c r="E83" s="318"/>
      <c r="F83" s="318"/>
    </row>
    <row r="84" spans="1:7" ht="12.75" x14ac:dyDescent="0.2">
      <c r="A84" s="309" t="s">
        <v>273</v>
      </c>
      <c r="B84" s="309"/>
      <c r="C84" s="309"/>
      <c r="D84" s="309"/>
      <c r="E84" s="309"/>
      <c r="F84" s="309"/>
    </row>
    <row r="85" spans="1:7" ht="12.75" x14ac:dyDescent="0.2">
      <c r="A85" s="197" t="s">
        <v>274</v>
      </c>
      <c r="B85" s="317" t="s">
        <v>275</v>
      </c>
      <c r="C85" s="317"/>
      <c r="D85" s="317"/>
      <c r="E85" s="317"/>
      <c r="F85" s="198" t="s">
        <v>229</v>
      </c>
    </row>
    <row r="86" spans="1:7" ht="12.75" x14ac:dyDescent="0.2">
      <c r="A86" s="197" t="s">
        <v>137</v>
      </c>
      <c r="B86" s="323" t="s">
        <v>276</v>
      </c>
      <c r="C86" s="323"/>
      <c r="D86" s="323"/>
      <c r="E86" s="323"/>
      <c r="F86" s="193">
        <f>F36/12</f>
        <v>0</v>
      </c>
      <c r="G86" s="206"/>
    </row>
    <row r="87" spans="1:7" ht="12.75" x14ac:dyDescent="0.2">
      <c r="A87" s="190" t="s">
        <v>138</v>
      </c>
      <c r="B87" s="316" t="s">
        <v>275</v>
      </c>
      <c r="C87" s="316"/>
      <c r="D87" s="316"/>
      <c r="E87" s="316"/>
      <c r="F87" s="205">
        <f>F36*0.278%</f>
        <v>0</v>
      </c>
    </row>
    <row r="88" spans="1:7" ht="12.75" x14ac:dyDescent="0.2">
      <c r="A88" s="190" t="s">
        <v>139</v>
      </c>
      <c r="B88" s="316" t="s">
        <v>277</v>
      </c>
      <c r="C88" s="316"/>
      <c r="D88" s="316"/>
      <c r="E88" s="316"/>
      <c r="F88" s="205">
        <f>((((F36/30)/12)*5)*1.5%)*93.33%</f>
        <v>0</v>
      </c>
    </row>
    <row r="89" spans="1:7" ht="12.75" x14ac:dyDescent="0.2">
      <c r="A89" s="190" t="s">
        <v>140</v>
      </c>
      <c r="B89" s="316" t="s">
        <v>278</v>
      </c>
      <c r="C89" s="316"/>
      <c r="D89" s="316"/>
      <c r="E89" s="316"/>
      <c r="F89" s="205">
        <f>F36*0.03%</f>
        <v>0</v>
      </c>
    </row>
    <row r="90" spans="1:7" ht="12.75" x14ac:dyDescent="0.2">
      <c r="A90" s="190" t="s">
        <v>146</v>
      </c>
      <c r="B90" s="316" t="s">
        <v>279</v>
      </c>
      <c r="C90" s="316"/>
      <c r="D90" s="316"/>
      <c r="E90" s="316"/>
      <c r="F90" s="205">
        <v>0</v>
      </c>
    </row>
    <row r="91" spans="1:7" ht="12.75" x14ac:dyDescent="0.2">
      <c r="A91" s="190" t="s">
        <v>235</v>
      </c>
      <c r="B91" s="316" t="s">
        <v>280</v>
      </c>
      <c r="C91" s="316"/>
      <c r="D91" s="316"/>
      <c r="E91" s="316"/>
      <c r="F91" s="205">
        <v>0</v>
      </c>
    </row>
    <row r="92" spans="1:7" ht="12.75" x14ac:dyDescent="0.2">
      <c r="A92" s="309" t="s">
        <v>281</v>
      </c>
      <c r="B92" s="309"/>
      <c r="C92" s="309"/>
      <c r="D92" s="309"/>
      <c r="E92" s="309"/>
      <c r="F92" s="193">
        <f>SUM(F86:F91)</f>
        <v>0</v>
      </c>
    </row>
    <row r="93" spans="1:7" ht="12.75" x14ac:dyDescent="0.2">
      <c r="A93" s="214"/>
      <c r="B93" s="215"/>
      <c r="C93" s="215"/>
      <c r="D93" s="215"/>
      <c r="E93" s="215"/>
      <c r="F93" s="216"/>
    </row>
    <row r="94" spans="1:7" ht="12.75" x14ac:dyDescent="0.2">
      <c r="A94" s="309" t="s">
        <v>282</v>
      </c>
      <c r="B94" s="309"/>
      <c r="C94" s="309"/>
      <c r="D94" s="309"/>
      <c r="E94" s="309"/>
      <c r="F94" s="309"/>
    </row>
    <row r="95" spans="1:7" ht="12.75" x14ac:dyDescent="0.2">
      <c r="A95" s="197" t="s">
        <v>283</v>
      </c>
      <c r="B95" s="317" t="s">
        <v>284</v>
      </c>
      <c r="C95" s="317"/>
      <c r="D95" s="317"/>
      <c r="E95" s="317"/>
      <c r="F95" s="198" t="s">
        <v>229</v>
      </c>
    </row>
    <row r="96" spans="1:7" ht="12.75" x14ac:dyDescent="0.2">
      <c r="A96" s="190" t="s">
        <v>137</v>
      </c>
      <c r="B96" s="306" t="s">
        <v>285</v>
      </c>
      <c r="C96" s="306"/>
      <c r="D96" s="306"/>
      <c r="E96" s="306"/>
      <c r="F96" s="205">
        <v>0</v>
      </c>
    </row>
    <row r="97" spans="1:7" ht="12.75" x14ac:dyDescent="0.2">
      <c r="A97" s="309" t="s">
        <v>286</v>
      </c>
      <c r="B97" s="309"/>
      <c r="C97" s="309"/>
      <c r="D97" s="309"/>
      <c r="E97" s="309"/>
      <c r="F97" s="193">
        <f>F96</f>
        <v>0</v>
      </c>
    </row>
    <row r="98" spans="1:7" ht="12.75" x14ac:dyDescent="0.2">
      <c r="A98" s="318"/>
      <c r="B98" s="318"/>
      <c r="C98" s="318"/>
      <c r="D98" s="318"/>
      <c r="E98" s="318"/>
      <c r="F98" s="318"/>
    </row>
    <row r="99" spans="1:7" ht="12.75" x14ac:dyDescent="0.2">
      <c r="A99" s="309" t="s">
        <v>287</v>
      </c>
      <c r="B99" s="309"/>
      <c r="C99" s="309"/>
      <c r="D99" s="309"/>
      <c r="E99" s="309"/>
      <c r="F99" s="309"/>
    </row>
    <row r="100" spans="1:7" ht="32.25" customHeight="1" x14ac:dyDescent="0.2">
      <c r="A100" s="197">
        <v>4</v>
      </c>
      <c r="B100" s="313" t="s">
        <v>288</v>
      </c>
      <c r="C100" s="314"/>
      <c r="D100" s="314"/>
      <c r="E100" s="315"/>
      <c r="F100" s="198" t="s">
        <v>229</v>
      </c>
    </row>
    <row r="101" spans="1:7" ht="12.75" x14ac:dyDescent="0.2">
      <c r="A101" s="190" t="s">
        <v>274</v>
      </c>
      <c r="B101" s="316" t="s">
        <v>275</v>
      </c>
      <c r="C101" s="316"/>
      <c r="D101" s="316"/>
      <c r="E101" s="316"/>
      <c r="F101" s="205">
        <f>F92</f>
        <v>0</v>
      </c>
    </row>
    <row r="102" spans="1:7" ht="12.75" x14ac:dyDescent="0.2">
      <c r="A102" s="190" t="s">
        <v>283</v>
      </c>
      <c r="B102" s="306" t="s">
        <v>284</v>
      </c>
      <c r="C102" s="306"/>
      <c r="D102" s="306"/>
      <c r="E102" s="306"/>
      <c r="F102" s="205">
        <f>F96</f>
        <v>0</v>
      </c>
    </row>
    <row r="103" spans="1:7" ht="12.75" x14ac:dyDescent="0.2">
      <c r="A103" s="309" t="s">
        <v>286</v>
      </c>
      <c r="B103" s="309"/>
      <c r="C103" s="309"/>
      <c r="D103" s="309"/>
      <c r="E103" s="309"/>
      <c r="F103" s="193">
        <f>F101</f>
        <v>0</v>
      </c>
    </row>
    <row r="104" spans="1:7" ht="12.75" x14ac:dyDescent="0.2">
      <c r="A104" s="214"/>
      <c r="B104" s="215"/>
      <c r="C104" s="215"/>
      <c r="D104" s="215"/>
      <c r="E104" s="215"/>
      <c r="F104" s="217"/>
    </row>
    <row r="105" spans="1:7" ht="12.75" x14ac:dyDescent="0.2">
      <c r="A105" s="309" t="s">
        <v>289</v>
      </c>
      <c r="B105" s="309"/>
      <c r="C105" s="309"/>
      <c r="D105" s="309"/>
      <c r="E105" s="309"/>
      <c r="F105" s="309"/>
    </row>
    <row r="106" spans="1:7" ht="12.75" x14ac:dyDescent="0.2">
      <c r="A106" s="197" t="s">
        <v>290</v>
      </c>
      <c r="B106" s="319" t="s">
        <v>291</v>
      </c>
      <c r="C106" s="319"/>
      <c r="D106" s="319"/>
      <c r="E106" s="319"/>
      <c r="F106" s="198" t="s">
        <v>229</v>
      </c>
    </row>
    <row r="107" spans="1:7" ht="12.75" x14ac:dyDescent="0.2">
      <c r="A107" s="190" t="s">
        <v>137</v>
      </c>
      <c r="B107" s="316" t="s">
        <v>292</v>
      </c>
      <c r="C107" s="316"/>
      <c r="D107" s="316"/>
      <c r="E107" s="316"/>
      <c r="F107" s="205">
        <v>0</v>
      </c>
      <c r="G107" s="218"/>
    </row>
    <row r="108" spans="1:7" ht="12.75" x14ac:dyDescent="0.2">
      <c r="A108" s="197" t="s">
        <v>138</v>
      </c>
      <c r="B108" s="323" t="s">
        <v>293</v>
      </c>
      <c r="C108" s="323"/>
      <c r="D108" s="323"/>
      <c r="E108" s="323"/>
      <c r="F108" s="193">
        <v>0</v>
      </c>
      <c r="G108" s="194"/>
    </row>
    <row r="109" spans="1:7" ht="12.75" x14ac:dyDescent="0.2">
      <c r="A109" s="197" t="s">
        <v>139</v>
      </c>
      <c r="B109" s="323" t="s">
        <v>294</v>
      </c>
      <c r="C109" s="323"/>
      <c r="D109" s="323"/>
      <c r="E109" s="323"/>
      <c r="F109" s="193">
        <v>0</v>
      </c>
      <c r="G109" s="194"/>
    </row>
    <row r="110" spans="1:7" ht="12.75" x14ac:dyDescent="0.2">
      <c r="A110" s="190" t="s">
        <v>140</v>
      </c>
      <c r="B110" s="316" t="s">
        <v>280</v>
      </c>
      <c r="C110" s="316"/>
      <c r="D110" s="316"/>
      <c r="E110" s="316"/>
      <c r="F110" s="205">
        <v>0</v>
      </c>
    </row>
    <row r="111" spans="1:7" ht="12.75" x14ac:dyDescent="0.2">
      <c r="A111" s="309" t="s">
        <v>295</v>
      </c>
      <c r="B111" s="309"/>
      <c r="C111" s="309"/>
      <c r="D111" s="309"/>
      <c r="E111" s="309"/>
      <c r="F111" s="193">
        <f>SUM(F107:F110)</f>
        <v>0</v>
      </c>
    </row>
    <row r="112" spans="1:7" ht="12.75" x14ac:dyDescent="0.2">
      <c r="A112" s="214"/>
      <c r="B112" s="215"/>
      <c r="C112" s="215"/>
      <c r="D112" s="219"/>
      <c r="E112" s="219"/>
      <c r="F112" s="209"/>
    </row>
    <row r="113" spans="1:7" ht="12.75" x14ac:dyDescent="0.2">
      <c r="A113" s="309" t="s">
        <v>296</v>
      </c>
      <c r="B113" s="309"/>
      <c r="C113" s="309"/>
      <c r="D113" s="309"/>
      <c r="E113" s="309"/>
      <c r="F113" s="309"/>
    </row>
    <row r="114" spans="1:7" ht="12.75" x14ac:dyDescent="0.2">
      <c r="A114" s="197">
        <v>6</v>
      </c>
      <c r="B114" s="309" t="s">
        <v>297</v>
      </c>
      <c r="C114" s="309"/>
      <c r="D114" s="312" t="s">
        <v>246</v>
      </c>
      <c r="E114" s="312"/>
      <c r="F114" s="198" t="s">
        <v>229</v>
      </c>
    </row>
    <row r="115" spans="1:7" ht="12.75" x14ac:dyDescent="0.2">
      <c r="A115" s="190" t="s">
        <v>137</v>
      </c>
      <c r="B115" s="310" t="s">
        <v>298</v>
      </c>
      <c r="C115" s="310"/>
      <c r="D115" s="311">
        <v>0.04</v>
      </c>
      <c r="E115" s="311"/>
      <c r="F115" s="205">
        <f>D115*F132</f>
        <v>0</v>
      </c>
      <c r="G115" s="220"/>
    </row>
    <row r="116" spans="1:7" ht="12.75" x14ac:dyDescent="0.2">
      <c r="A116" s="190" t="s">
        <v>138</v>
      </c>
      <c r="B116" s="310" t="s">
        <v>299</v>
      </c>
      <c r="C116" s="310"/>
      <c r="D116" s="311">
        <v>7.2322150000000002E-2</v>
      </c>
      <c r="E116" s="311"/>
      <c r="F116" s="205">
        <v>0</v>
      </c>
      <c r="G116" s="220"/>
    </row>
    <row r="117" spans="1:7" ht="12.75" x14ac:dyDescent="0.2">
      <c r="A117" s="190" t="s">
        <v>139</v>
      </c>
      <c r="B117" s="310" t="s">
        <v>300</v>
      </c>
      <c r="C117" s="310"/>
      <c r="D117" s="311">
        <f>D118+D120</f>
        <v>8.6499999999999994E-2</v>
      </c>
      <c r="E117" s="311"/>
      <c r="F117" s="205"/>
    </row>
    <row r="118" spans="1:7" ht="12.75" x14ac:dyDescent="0.2">
      <c r="A118" s="190"/>
      <c r="B118" s="310" t="s">
        <v>301</v>
      </c>
      <c r="C118" s="310"/>
      <c r="D118" s="311">
        <v>3.6499999999999998E-2</v>
      </c>
      <c r="E118" s="311"/>
      <c r="F118" s="205">
        <v>0</v>
      </c>
    </row>
    <row r="119" spans="1:7" ht="12.75" x14ac:dyDescent="0.2">
      <c r="A119" s="190"/>
      <c r="B119" s="310" t="s">
        <v>302</v>
      </c>
      <c r="C119" s="310"/>
      <c r="D119" s="311">
        <v>0</v>
      </c>
      <c r="E119" s="311"/>
      <c r="F119" s="205"/>
    </row>
    <row r="120" spans="1:7" ht="12.75" x14ac:dyDescent="0.2">
      <c r="A120" s="190"/>
      <c r="B120" s="310" t="s">
        <v>303</v>
      </c>
      <c r="C120" s="310"/>
      <c r="D120" s="311">
        <v>0.05</v>
      </c>
      <c r="E120" s="311"/>
      <c r="F120" s="205">
        <f>D120*F134</f>
        <v>0</v>
      </c>
    </row>
    <row r="121" spans="1:7" ht="12.75" x14ac:dyDescent="0.2">
      <c r="A121" s="309" t="s">
        <v>238</v>
      </c>
      <c r="B121" s="309"/>
      <c r="C121" s="309"/>
      <c r="D121" s="312">
        <f>SUM(D115:E117)</f>
        <v>0.19882215</v>
      </c>
      <c r="E121" s="312"/>
      <c r="F121" s="193">
        <f>SUM(F115:F120)</f>
        <v>0</v>
      </c>
    </row>
    <row r="122" spans="1:7" ht="12.75" x14ac:dyDescent="0.2">
      <c r="A122" s="214"/>
      <c r="B122" s="215"/>
      <c r="C122" s="215"/>
      <c r="D122" s="215"/>
      <c r="E122" s="212"/>
      <c r="F122" s="221"/>
    </row>
    <row r="123" spans="1:7" ht="12.75" x14ac:dyDescent="0.2">
      <c r="A123" s="214"/>
      <c r="B123" s="215"/>
      <c r="C123" s="215"/>
      <c r="D123" s="215"/>
      <c r="E123" s="212"/>
      <c r="F123" s="221"/>
    </row>
    <row r="124" spans="1:7" ht="12.75" x14ac:dyDescent="0.2">
      <c r="A124" s="340"/>
      <c r="B124" s="340"/>
      <c r="C124" s="340"/>
      <c r="D124" s="340"/>
      <c r="E124" s="340"/>
      <c r="F124" s="217"/>
    </row>
    <row r="125" spans="1:7" ht="12.75" x14ac:dyDescent="0.2">
      <c r="A125" s="309" t="s">
        <v>304</v>
      </c>
      <c r="B125" s="309"/>
      <c r="C125" s="309"/>
      <c r="D125" s="309"/>
      <c r="E125" s="309"/>
      <c r="F125" s="309"/>
    </row>
    <row r="126" spans="1:7" ht="12.75" x14ac:dyDescent="0.2">
      <c r="A126" s="309" t="s">
        <v>305</v>
      </c>
      <c r="B126" s="309"/>
      <c r="C126" s="309"/>
      <c r="D126" s="309"/>
      <c r="E126" s="309"/>
      <c r="F126" s="222" t="s">
        <v>229</v>
      </c>
    </row>
    <row r="127" spans="1:7" ht="12.75" x14ac:dyDescent="0.2">
      <c r="A127" s="190" t="s">
        <v>137</v>
      </c>
      <c r="B127" s="306" t="s">
        <v>306</v>
      </c>
      <c r="C127" s="306"/>
      <c r="D127" s="306"/>
      <c r="E127" s="306"/>
      <c r="F127" s="205">
        <f>F36</f>
        <v>0</v>
      </c>
    </row>
    <row r="128" spans="1:7" ht="12.75" x14ac:dyDescent="0.2">
      <c r="A128" s="190" t="s">
        <v>138</v>
      </c>
      <c r="B128" s="306" t="s">
        <v>307</v>
      </c>
      <c r="C128" s="306"/>
      <c r="D128" s="306"/>
      <c r="E128" s="306"/>
      <c r="F128" s="205">
        <f>F70</f>
        <v>0</v>
      </c>
    </row>
    <row r="129" spans="1:6" ht="12.75" x14ac:dyDescent="0.2">
      <c r="A129" s="190" t="s">
        <v>139</v>
      </c>
      <c r="B129" s="306" t="s">
        <v>308</v>
      </c>
      <c r="C129" s="306"/>
      <c r="D129" s="306"/>
      <c r="E129" s="306"/>
      <c r="F129" s="205">
        <f>F80</f>
        <v>0</v>
      </c>
    </row>
    <row r="130" spans="1:6" ht="12.75" x14ac:dyDescent="0.2">
      <c r="A130" s="190" t="s">
        <v>140</v>
      </c>
      <c r="B130" s="306" t="s">
        <v>309</v>
      </c>
      <c r="C130" s="306"/>
      <c r="D130" s="306"/>
      <c r="E130" s="306"/>
      <c r="F130" s="205">
        <f>F103</f>
        <v>0</v>
      </c>
    </row>
    <row r="131" spans="1:6" ht="12.75" x14ac:dyDescent="0.2">
      <c r="A131" s="190" t="s">
        <v>146</v>
      </c>
      <c r="B131" s="306" t="s">
        <v>310</v>
      </c>
      <c r="C131" s="306"/>
      <c r="D131" s="306"/>
      <c r="E131" s="306"/>
      <c r="F131" s="205">
        <f>F111</f>
        <v>0</v>
      </c>
    </row>
    <row r="132" spans="1:6" ht="12.75" x14ac:dyDescent="0.2">
      <c r="A132" s="307" t="s">
        <v>311</v>
      </c>
      <c r="B132" s="307"/>
      <c r="C132" s="307"/>
      <c r="D132" s="307"/>
      <c r="E132" s="307"/>
      <c r="F132" s="193">
        <f>SUM(F127:F131)</f>
        <v>0</v>
      </c>
    </row>
    <row r="133" spans="1:6" ht="12.75" x14ac:dyDescent="0.2">
      <c r="A133" s="190" t="s">
        <v>146</v>
      </c>
      <c r="B133" s="306" t="s">
        <v>312</v>
      </c>
      <c r="C133" s="306"/>
      <c r="D133" s="306"/>
      <c r="E133" s="306"/>
      <c r="F133" s="205">
        <f>F121</f>
        <v>0</v>
      </c>
    </row>
    <row r="134" spans="1:6" ht="19.5" customHeight="1" x14ac:dyDescent="0.2">
      <c r="A134" s="308" t="s">
        <v>313</v>
      </c>
      <c r="B134" s="308"/>
      <c r="C134" s="308"/>
      <c r="D134" s="308"/>
      <c r="E134" s="308"/>
      <c r="F134" s="223">
        <f>(F115+F116+F132)/(1-D117)</f>
        <v>0</v>
      </c>
    </row>
    <row r="135" spans="1:6" ht="12.75" x14ac:dyDescent="0.2">
      <c r="A135" s="304" t="s">
        <v>314</v>
      </c>
      <c r="B135" s="304"/>
      <c r="C135" s="304"/>
      <c r="D135" s="304"/>
      <c r="E135" s="304"/>
      <c r="F135" s="224">
        <f>(F115+F132)*3.9095%</f>
        <v>0</v>
      </c>
    </row>
    <row r="136" spans="1:6" ht="27" customHeight="1" x14ac:dyDescent="0.2">
      <c r="A136" s="305" t="s">
        <v>315</v>
      </c>
      <c r="B136" s="305"/>
      <c r="C136" s="305"/>
      <c r="D136" s="305"/>
      <c r="E136" s="305"/>
      <c r="F136" s="225"/>
    </row>
    <row r="137" spans="1:6" ht="12.75" x14ac:dyDescent="0.2">
      <c r="B137" s="226"/>
      <c r="C137" s="227"/>
      <c r="D137" s="227"/>
    </row>
    <row r="138" spans="1:6" ht="12.75" x14ac:dyDescent="0.2">
      <c r="B138" s="226"/>
      <c r="C138" s="227"/>
      <c r="D138" s="227"/>
    </row>
    <row r="139" spans="1:6" ht="12.75" x14ac:dyDescent="0.2">
      <c r="B139" s="226"/>
      <c r="C139" s="227"/>
      <c r="D139" s="227"/>
    </row>
    <row r="140" spans="1:6" ht="12.75" x14ac:dyDescent="0.2">
      <c r="B140" s="226"/>
      <c r="C140" s="227"/>
      <c r="D140" s="227"/>
    </row>
    <row r="141" spans="1:6" ht="12.75" x14ac:dyDescent="0.2">
      <c r="B141" s="226"/>
      <c r="C141" s="227"/>
      <c r="D141" s="227"/>
    </row>
    <row r="142" spans="1:6" ht="12.75" x14ac:dyDescent="0.2">
      <c r="B142" s="226"/>
      <c r="C142" s="227"/>
      <c r="D142" s="227"/>
    </row>
    <row r="143" spans="1:6" ht="12.75" x14ac:dyDescent="0.2">
      <c r="B143" s="226"/>
      <c r="C143" s="227"/>
      <c r="D143" s="227"/>
    </row>
    <row r="144" spans="1:6" ht="12.75" x14ac:dyDescent="0.2">
      <c r="B144" s="226"/>
      <c r="C144" s="227"/>
      <c r="D144" s="227"/>
    </row>
    <row r="145" spans="2:8" ht="12.75" x14ac:dyDescent="0.2">
      <c r="B145" s="226"/>
      <c r="C145" s="227"/>
      <c r="D145" s="227"/>
    </row>
    <row r="146" spans="2:8" ht="12.75" x14ac:dyDescent="0.2">
      <c r="B146" s="226"/>
      <c r="C146" s="227"/>
      <c r="D146" s="227"/>
    </row>
    <row r="147" spans="2:8" ht="12.75" x14ac:dyDescent="0.2">
      <c r="B147" s="226"/>
      <c r="C147" s="227"/>
      <c r="D147" s="227"/>
      <c r="H147" s="228"/>
    </row>
    <row r="148" spans="2:8" ht="12.75" x14ac:dyDescent="0.2">
      <c r="B148" s="226"/>
      <c r="C148" s="227"/>
      <c r="D148" s="227"/>
    </row>
    <row r="149" spans="2:8" ht="12.75" x14ac:dyDescent="0.2">
      <c r="B149" s="226"/>
      <c r="C149" s="227"/>
      <c r="D149" s="227"/>
    </row>
    <row r="150" spans="2:8" ht="12.75" x14ac:dyDescent="0.2"/>
    <row r="151" spans="2:8" ht="12.75" x14ac:dyDescent="0.2"/>
    <row r="152" spans="2:8" ht="12.75" x14ac:dyDescent="0.2"/>
    <row r="153" spans="2:8" ht="12.75" x14ac:dyDescent="0.2"/>
    <row r="154" spans="2:8" ht="12.75" x14ac:dyDescent="0.2"/>
    <row r="155" spans="2:8" ht="12.75" x14ac:dyDescent="0.2"/>
    <row r="156" spans="2:8" ht="12.75" x14ac:dyDescent="0.2"/>
    <row r="157" spans="2:8" ht="12.75" x14ac:dyDescent="0.2"/>
    <row r="158" spans="2:8" ht="12.75" x14ac:dyDescent="0.2"/>
    <row r="159" spans="2:8" ht="12.75" x14ac:dyDescent="0.2"/>
    <row r="160" spans="2:8" ht="12.75" x14ac:dyDescent="0.2"/>
    <row r="161" ht="12.75" x14ac:dyDescent="0.2"/>
    <row r="162" ht="12.75" x14ac:dyDescent="0.2"/>
    <row r="163" ht="12.75" x14ac:dyDescent="0.2"/>
    <row r="164" ht="12.75" x14ac:dyDescent="0.2"/>
    <row r="165" ht="12.75" x14ac:dyDescent="0.2"/>
    <row r="166" ht="12.75" x14ac:dyDescent="0.2"/>
    <row r="167" ht="12.75" x14ac:dyDescent="0.2"/>
    <row r="168" ht="12.75" x14ac:dyDescent="0.2"/>
    <row r="169" ht="12.75" x14ac:dyDescent="0.2"/>
    <row r="170" ht="12.75" x14ac:dyDescent="0.2"/>
    <row r="171" ht="12.75" x14ac:dyDescent="0.2"/>
    <row r="172" ht="12.75" x14ac:dyDescent="0.2"/>
    <row r="173" ht="12.75" x14ac:dyDescent="0.2"/>
    <row r="174" ht="12.75" x14ac:dyDescent="0.2"/>
    <row r="175" ht="12.75" x14ac:dyDescent="0.2"/>
    <row r="176" ht="12.75" x14ac:dyDescent="0.2"/>
    <row r="177" ht="12.75" x14ac:dyDescent="0.2"/>
    <row r="178" ht="12.75" x14ac:dyDescent="0.2"/>
    <row r="179" ht="12.75" x14ac:dyDescent="0.2"/>
    <row r="180" ht="12.75" x14ac:dyDescent="0.2"/>
    <row r="181" ht="12.75" x14ac:dyDescent="0.2"/>
    <row r="182" ht="12.75" x14ac:dyDescent="0.2"/>
    <row r="183" ht="12.75" x14ac:dyDescent="0.2"/>
    <row r="184" ht="12.75" x14ac:dyDescent="0.2"/>
    <row r="185" ht="12.75" x14ac:dyDescent="0.2"/>
    <row r="186" ht="12.75" x14ac:dyDescent="0.2"/>
    <row r="187" ht="12.75" x14ac:dyDescent="0.2"/>
    <row r="188" ht="12.75" x14ac:dyDescent="0.2"/>
    <row r="189" ht="12.75" x14ac:dyDescent="0.2"/>
    <row r="190" ht="12.75" x14ac:dyDescent="0.2"/>
    <row r="191" ht="12.75" x14ac:dyDescent="0.2"/>
    <row r="192" ht="12.75" x14ac:dyDescent="0.2"/>
    <row r="193" ht="12.75" x14ac:dyDescent="0.2"/>
    <row r="194" ht="12.75" x14ac:dyDescent="0.2"/>
    <row r="195" ht="12.75" x14ac:dyDescent="0.2"/>
    <row r="196" ht="12.75" x14ac:dyDescent="0.2"/>
    <row r="197" ht="12.75" x14ac:dyDescent="0.2"/>
    <row r="198" ht="12.75" x14ac:dyDescent="0.2"/>
    <row r="199" ht="12.75" x14ac:dyDescent="0.2"/>
    <row r="200" ht="12.75" x14ac:dyDescent="0.2"/>
    <row r="201" ht="12.75" x14ac:dyDescent="0.2"/>
    <row r="202" ht="12.75" x14ac:dyDescent="0.2"/>
    <row r="203" ht="12.75" x14ac:dyDescent="0.2"/>
    <row r="204" ht="12.75" x14ac:dyDescent="0.2"/>
    <row r="205" ht="12.75" x14ac:dyDescent="0.2"/>
    <row r="206" ht="12.75" x14ac:dyDescent="0.2"/>
    <row r="207" ht="12.75" x14ac:dyDescent="0.2"/>
    <row r="208" ht="12.75" x14ac:dyDescent="0.2"/>
    <row r="209" ht="12.75" x14ac:dyDescent="0.2"/>
    <row r="210" ht="12.75" x14ac:dyDescent="0.2"/>
    <row r="211" ht="12.75" x14ac:dyDescent="0.2"/>
    <row r="212" ht="12.75" x14ac:dyDescent="0.2"/>
    <row r="213" ht="12.75" x14ac:dyDescent="0.2"/>
    <row r="214" ht="12.75" x14ac:dyDescent="0.2"/>
    <row r="215" ht="12.75" x14ac:dyDescent="0.2"/>
    <row r="216" ht="12.75" x14ac:dyDescent="0.2"/>
    <row r="217" ht="12.75" x14ac:dyDescent="0.2"/>
    <row r="218" ht="12.75" x14ac:dyDescent="0.2"/>
    <row r="219" ht="12.75" x14ac:dyDescent="0.2"/>
    <row r="220" ht="12.75" x14ac:dyDescent="0.2"/>
    <row r="221" ht="12.75" x14ac:dyDescent="0.2"/>
    <row r="222" ht="12.75" x14ac:dyDescent="0.2"/>
    <row r="223" ht="12.75" x14ac:dyDescent="0.2"/>
    <row r="224" ht="12.75" x14ac:dyDescent="0.2"/>
    <row r="225" ht="12.75" x14ac:dyDescent="0.2"/>
    <row r="226" ht="12.75" x14ac:dyDescent="0.2"/>
    <row r="227" ht="12.75" x14ac:dyDescent="0.2"/>
    <row r="228" ht="12.75" x14ac:dyDescent="0.2"/>
    <row r="229" ht="12.75" x14ac:dyDescent="0.2"/>
    <row r="230" ht="12.75" x14ac:dyDescent="0.2"/>
    <row r="231" ht="12.75" x14ac:dyDescent="0.2"/>
    <row r="232" ht="12.75" x14ac:dyDescent="0.2"/>
    <row r="233" ht="12.75" x14ac:dyDescent="0.2"/>
    <row r="234" ht="12.75" x14ac:dyDescent="0.2"/>
    <row r="235" ht="12.75" x14ac:dyDescent="0.2"/>
    <row r="236" ht="12.75" x14ac:dyDescent="0.2"/>
    <row r="237" ht="12.75" x14ac:dyDescent="0.2"/>
    <row r="238" ht="12.75" x14ac:dyDescent="0.2"/>
    <row r="239" ht="12.75" x14ac:dyDescent="0.2"/>
    <row r="240" ht="12.75" x14ac:dyDescent="0.2"/>
    <row r="241" ht="12.75" x14ac:dyDescent="0.2"/>
    <row r="242" ht="12.75" x14ac:dyDescent="0.2"/>
    <row r="243" ht="12.75" x14ac:dyDescent="0.2"/>
    <row r="244" ht="12.75" x14ac:dyDescent="0.2"/>
    <row r="245" ht="12.75" x14ac:dyDescent="0.2"/>
    <row r="246" ht="12.75" x14ac:dyDescent="0.2"/>
    <row r="247" ht="12.75" x14ac:dyDescent="0.2"/>
    <row r="248" ht="12.75" x14ac:dyDescent="0.2"/>
    <row r="249" ht="12.75" x14ac:dyDescent="0.2"/>
    <row r="250" ht="12.75" x14ac:dyDescent="0.2"/>
    <row r="251" ht="12.75" x14ac:dyDescent="0.2"/>
    <row r="252" ht="12.75" x14ac:dyDescent="0.2"/>
    <row r="253" ht="12.75" x14ac:dyDescent="0.2"/>
    <row r="254" ht="12.75" x14ac:dyDescent="0.2"/>
    <row r="255" ht="12.75" x14ac:dyDescent="0.2"/>
    <row r="256" ht="12.75" x14ac:dyDescent="0.2"/>
    <row r="257" ht="12.75" x14ac:dyDescent="0.2"/>
    <row r="258" ht="12.75" x14ac:dyDescent="0.2"/>
    <row r="259" ht="12.75" x14ac:dyDescent="0.2"/>
    <row r="260" ht="12.75" x14ac:dyDescent="0.2"/>
    <row r="261" ht="12.75" x14ac:dyDescent="0.2"/>
    <row r="262" ht="12.75" x14ac:dyDescent="0.2"/>
    <row r="263" ht="12.75" x14ac:dyDescent="0.2"/>
    <row r="264" ht="12.75" x14ac:dyDescent="0.2"/>
    <row r="265" ht="12.75" x14ac:dyDescent="0.2"/>
    <row r="266" ht="12.75" x14ac:dyDescent="0.2"/>
    <row r="267" ht="12.75" x14ac:dyDescent="0.2"/>
    <row r="268" ht="12.75" x14ac:dyDescent="0.2"/>
    <row r="269" ht="12.75" x14ac:dyDescent="0.2"/>
    <row r="270" ht="12.75" x14ac:dyDescent="0.2"/>
    <row r="271" ht="12.75" x14ac:dyDescent="0.2"/>
    <row r="272" ht="12.75" x14ac:dyDescent="0.2"/>
    <row r="273" ht="12.75" x14ac:dyDescent="0.2"/>
    <row r="274" ht="12.75" x14ac:dyDescent="0.2"/>
    <row r="275" ht="12.75" x14ac:dyDescent="0.2"/>
    <row r="276" ht="12.75" x14ac:dyDescent="0.2"/>
    <row r="277" ht="12.75" x14ac:dyDescent="0.2"/>
    <row r="278" ht="12.75" x14ac:dyDescent="0.2"/>
    <row r="279" ht="12.75" x14ac:dyDescent="0.2"/>
    <row r="280" ht="12.75" x14ac:dyDescent="0.2"/>
    <row r="281" ht="12.75" x14ac:dyDescent="0.2"/>
    <row r="282" ht="12.75" x14ac:dyDescent="0.2"/>
    <row r="283" ht="12.75" x14ac:dyDescent="0.2"/>
    <row r="284" ht="12.75" x14ac:dyDescent="0.2"/>
    <row r="285" ht="12.75" x14ac:dyDescent="0.2"/>
    <row r="286" ht="12.75" x14ac:dyDescent="0.2"/>
    <row r="287" ht="12.75" x14ac:dyDescent="0.2"/>
    <row r="288" ht="12.75" x14ac:dyDescent="0.2"/>
    <row r="289" ht="12.75" x14ac:dyDescent="0.2"/>
    <row r="290" ht="12.75" x14ac:dyDescent="0.2"/>
    <row r="291" ht="12.75" x14ac:dyDescent="0.2"/>
    <row r="292" ht="12.75" x14ac:dyDescent="0.2"/>
    <row r="293" ht="12.75" x14ac:dyDescent="0.2"/>
    <row r="294" ht="12.75" x14ac:dyDescent="0.2"/>
    <row r="295" ht="12.75" x14ac:dyDescent="0.2"/>
    <row r="296" ht="12.75" x14ac:dyDescent="0.2"/>
    <row r="297" ht="12.75" x14ac:dyDescent="0.2"/>
    <row r="298" ht="12.75" x14ac:dyDescent="0.2"/>
    <row r="299" ht="12.75" x14ac:dyDescent="0.2"/>
    <row r="300" ht="12.75" x14ac:dyDescent="0.2"/>
    <row r="301" ht="12.75" x14ac:dyDescent="0.2"/>
    <row r="302" ht="12.75" x14ac:dyDescent="0.2"/>
    <row r="303" ht="12.75" x14ac:dyDescent="0.2"/>
    <row r="304" ht="12.75" x14ac:dyDescent="0.2"/>
    <row r="305" ht="12.75" x14ac:dyDescent="0.2"/>
    <row r="306" ht="12.75" x14ac:dyDescent="0.2"/>
    <row r="307" ht="12.75" x14ac:dyDescent="0.2"/>
    <row r="308" ht="12.75" x14ac:dyDescent="0.2"/>
    <row r="309" ht="12.75" x14ac:dyDescent="0.2"/>
    <row r="310" ht="12.75" x14ac:dyDescent="0.2"/>
    <row r="311" ht="12.75" x14ac:dyDescent="0.2"/>
    <row r="312" ht="12.75" x14ac:dyDescent="0.2"/>
    <row r="313" ht="12.75" x14ac:dyDescent="0.2"/>
    <row r="314" ht="12.75" x14ac:dyDescent="0.2"/>
    <row r="315" ht="12.75" x14ac:dyDescent="0.2"/>
    <row r="316" ht="12.75" x14ac:dyDescent="0.2"/>
    <row r="317" ht="12.75" x14ac:dyDescent="0.2"/>
    <row r="318" ht="12.75" x14ac:dyDescent="0.2"/>
    <row r="319" ht="12.75" x14ac:dyDescent="0.2"/>
    <row r="320" ht="12.75" x14ac:dyDescent="0.2"/>
    <row r="321" ht="12.75" x14ac:dyDescent="0.2"/>
    <row r="322" ht="12.75" x14ac:dyDescent="0.2"/>
    <row r="323" ht="12.75" x14ac:dyDescent="0.2"/>
    <row r="324" ht="12.75" x14ac:dyDescent="0.2"/>
    <row r="325" ht="12.75" x14ac:dyDescent="0.2"/>
    <row r="326" ht="12.75" x14ac:dyDescent="0.2"/>
    <row r="327" ht="12.75" x14ac:dyDescent="0.2"/>
    <row r="328" ht="12.75" x14ac:dyDescent="0.2"/>
    <row r="329" ht="12.75" x14ac:dyDescent="0.2"/>
    <row r="330" ht="12.75" x14ac:dyDescent="0.2"/>
    <row r="331" ht="12.75" x14ac:dyDescent="0.2"/>
    <row r="332" ht="12.75" x14ac:dyDescent="0.2"/>
    <row r="333" ht="12.75" x14ac:dyDescent="0.2"/>
    <row r="334" ht="12.75" x14ac:dyDescent="0.2"/>
    <row r="335" ht="12.75" x14ac:dyDescent="0.2"/>
    <row r="336" ht="12.75" x14ac:dyDescent="0.2"/>
    <row r="337" ht="12.75" x14ac:dyDescent="0.2"/>
    <row r="338" ht="12.75" x14ac:dyDescent="0.2"/>
    <row r="339" ht="12.75" x14ac:dyDescent="0.2"/>
    <row r="340" ht="12.75" x14ac:dyDescent="0.2"/>
    <row r="341" ht="12.75" x14ac:dyDescent="0.2"/>
    <row r="342" ht="12.75" x14ac:dyDescent="0.2"/>
    <row r="343" ht="12.75" x14ac:dyDescent="0.2"/>
    <row r="344" ht="12.75" x14ac:dyDescent="0.2"/>
    <row r="345" ht="12.75" x14ac:dyDescent="0.2"/>
    <row r="346" ht="12.75" x14ac:dyDescent="0.2"/>
    <row r="347" ht="12.75" x14ac:dyDescent="0.2"/>
    <row r="348" ht="12.75" x14ac:dyDescent="0.2"/>
    <row r="349" ht="12.75" x14ac:dyDescent="0.2"/>
    <row r="350" ht="12.75" x14ac:dyDescent="0.2"/>
    <row r="351" ht="12.75" x14ac:dyDescent="0.2"/>
    <row r="352" ht="12.75" x14ac:dyDescent="0.2"/>
    <row r="353" ht="12.75" x14ac:dyDescent="0.2"/>
    <row r="354" ht="12.75" x14ac:dyDescent="0.2"/>
    <row r="355" ht="12.75" x14ac:dyDescent="0.2"/>
    <row r="356" ht="12.75" x14ac:dyDescent="0.2"/>
    <row r="357" ht="12.75" x14ac:dyDescent="0.2"/>
    <row r="358" ht="12.75" x14ac:dyDescent="0.2"/>
    <row r="359" ht="12.75" x14ac:dyDescent="0.2"/>
    <row r="360" ht="12.75" x14ac:dyDescent="0.2"/>
    <row r="361" ht="12.75" x14ac:dyDescent="0.2"/>
    <row r="362" ht="12.75" x14ac:dyDescent="0.2"/>
    <row r="363" ht="12.75" x14ac:dyDescent="0.2"/>
    <row r="364" ht="12.75" x14ac:dyDescent="0.2"/>
    <row r="365" ht="12.75" x14ac:dyDescent="0.2"/>
    <row r="366" ht="12.75" x14ac:dyDescent="0.2"/>
    <row r="367" ht="12.75" x14ac:dyDescent="0.2"/>
    <row r="368" ht="12.75" x14ac:dyDescent="0.2"/>
    <row r="369" ht="12.75" x14ac:dyDescent="0.2"/>
    <row r="370" ht="12.75" x14ac:dyDescent="0.2"/>
    <row r="371" ht="12.75" x14ac:dyDescent="0.2"/>
    <row r="372" ht="12.75" x14ac:dyDescent="0.2"/>
    <row r="373" ht="12.75" x14ac:dyDescent="0.2"/>
    <row r="374" ht="12.75" x14ac:dyDescent="0.2"/>
    <row r="375" ht="12.75" x14ac:dyDescent="0.2"/>
    <row r="376" ht="12.75" x14ac:dyDescent="0.2"/>
    <row r="377" ht="12.75" x14ac:dyDescent="0.2"/>
    <row r="378" ht="12.75" x14ac:dyDescent="0.2"/>
    <row r="379" ht="12.75" x14ac:dyDescent="0.2"/>
    <row r="380" ht="12.75" x14ac:dyDescent="0.2"/>
    <row r="381" ht="12.75" x14ac:dyDescent="0.2"/>
    <row r="382" ht="12.75" x14ac:dyDescent="0.2"/>
    <row r="383" ht="12.75" x14ac:dyDescent="0.2"/>
    <row r="384" ht="12.75" x14ac:dyDescent="0.2"/>
    <row r="385" ht="12.75" x14ac:dyDescent="0.2"/>
    <row r="386" ht="12.75" x14ac:dyDescent="0.2"/>
    <row r="387" ht="12.75" x14ac:dyDescent="0.2"/>
    <row r="388" ht="12.75" x14ac:dyDescent="0.2"/>
    <row r="389" ht="12.75" x14ac:dyDescent="0.2"/>
    <row r="390" ht="12.75" x14ac:dyDescent="0.2"/>
    <row r="391" ht="12.75" x14ac:dyDescent="0.2"/>
    <row r="392" ht="12.75" x14ac:dyDescent="0.2"/>
    <row r="393" ht="12.75" x14ac:dyDescent="0.2"/>
    <row r="394" ht="12.75" x14ac:dyDescent="0.2"/>
    <row r="395" ht="12.75" x14ac:dyDescent="0.2"/>
    <row r="396" ht="12.75" x14ac:dyDescent="0.2"/>
    <row r="397" ht="12.75" x14ac:dyDescent="0.2"/>
    <row r="398" ht="12.75" x14ac:dyDescent="0.2"/>
    <row r="399" ht="12.75" x14ac:dyDescent="0.2"/>
    <row r="400" ht="12.75" x14ac:dyDescent="0.2"/>
    <row r="401" ht="12.75" x14ac:dyDescent="0.2"/>
    <row r="402" ht="12.75" x14ac:dyDescent="0.2"/>
    <row r="403" ht="12.75" x14ac:dyDescent="0.2"/>
    <row r="404" ht="12.75" x14ac:dyDescent="0.2"/>
    <row r="405" ht="12.75" x14ac:dyDescent="0.2"/>
    <row r="406" ht="12.75" x14ac:dyDescent="0.2"/>
    <row r="407" ht="12.75" x14ac:dyDescent="0.2"/>
    <row r="408" ht="12.75" x14ac:dyDescent="0.2"/>
    <row r="409" ht="12.75" x14ac:dyDescent="0.2"/>
    <row r="410" ht="12.75" x14ac:dyDescent="0.2"/>
    <row r="411" ht="12.75" x14ac:dyDescent="0.2"/>
    <row r="412" ht="12.75" x14ac:dyDescent="0.2"/>
    <row r="413" ht="12.75" x14ac:dyDescent="0.2"/>
    <row r="414" ht="12.75" x14ac:dyDescent="0.2"/>
    <row r="415" ht="12.75" x14ac:dyDescent="0.2"/>
    <row r="416" ht="12.75" x14ac:dyDescent="0.2"/>
    <row r="417" ht="12.75" x14ac:dyDescent="0.2"/>
    <row r="418" ht="12.75" x14ac:dyDescent="0.2"/>
    <row r="419" ht="12.75" x14ac:dyDescent="0.2"/>
    <row r="420" ht="12.75" x14ac:dyDescent="0.2"/>
    <row r="421" ht="12.75" x14ac:dyDescent="0.2"/>
    <row r="422" ht="12.75" x14ac:dyDescent="0.2"/>
    <row r="423" ht="12.75" x14ac:dyDescent="0.2"/>
    <row r="424" ht="12.75" x14ac:dyDescent="0.2"/>
    <row r="425" ht="12.75" x14ac:dyDescent="0.2"/>
    <row r="426" ht="12.75" x14ac:dyDescent="0.2"/>
    <row r="427" ht="12.75" x14ac:dyDescent="0.2"/>
    <row r="428" ht="12.75" x14ac:dyDescent="0.2"/>
    <row r="429" ht="12.75" x14ac:dyDescent="0.2"/>
    <row r="430" ht="12.75" x14ac:dyDescent="0.2"/>
    <row r="431" ht="12.75" x14ac:dyDescent="0.2"/>
    <row r="432" ht="12.75" x14ac:dyDescent="0.2"/>
    <row r="433" ht="12.75" x14ac:dyDescent="0.2"/>
    <row r="434" ht="12.75" x14ac:dyDescent="0.2"/>
    <row r="435" ht="12.75" x14ac:dyDescent="0.2"/>
    <row r="436" ht="12.75" x14ac:dyDescent="0.2"/>
    <row r="437" ht="12.75" x14ac:dyDescent="0.2"/>
    <row r="438" ht="12.75" x14ac:dyDescent="0.2"/>
    <row r="439" ht="12.75" x14ac:dyDescent="0.2"/>
    <row r="440" ht="12.75" x14ac:dyDescent="0.2"/>
    <row r="441" ht="12.75" x14ac:dyDescent="0.2"/>
    <row r="442" ht="12.75" x14ac:dyDescent="0.2"/>
    <row r="443" ht="12.75" x14ac:dyDescent="0.2"/>
    <row r="444" ht="12.75" x14ac:dyDescent="0.2"/>
    <row r="445" ht="12.75" x14ac:dyDescent="0.2"/>
    <row r="446" ht="12.75" x14ac:dyDescent="0.2"/>
    <row r="447" ht="12.75" x14ac:dyDescent="0.2"/>
    <row r="448" ht="12.75" x14ac:dyDescent="0.2"/>
    <row r="449" ht="12.75" x14ac:dyDescent="0.2"/>
    <row r="450" ht="12.75" x14ac:dyDescent="0.2"/>
    <row r="451" ht="12.75" x14ac:dyDescent="0.2"/>
    <row r="452" ht="12.75" x14ac:dyDescent="0.2"/>
    <row r="453" ht="12.75" x14ac:dyDescent="0.2"/>
    <row r="454" ht="12.75" x14ac:dyDescent="0.2"/>
    <row r="455" ht="12.75" x14ac:dyDescent="0.2"/>
    <row r="456" ht="12.75" x14ac:dyDescent="0.2"/>
    <row r="457" ht="12.75" x14ac:dyDescent="0.2"/>
    <row r="458" ht="12.75" x14ac:dyDescent="0.2"/>
    <row r="459" ht="12.75" x14ac:dyDescent="0.2"/>
    <row r="460" ht="12.75" x14ac:dyDescent="0.2"/>
    <row r="461" ht="12.75" x14ac:dyDescent="0.2"/>
    <row r="462" ht="12.75" x14ac:dyDescent="0.2"/>
    <row r="463" ht="12.75" x14ac:dyDescent="0.2"/>
    <row r="464" ht="12.75" x14ac:dyDescent="0.2"/>
    <row r="465" ht="12.75" x14ac:dyDescent="0.2"/>
    <row r="466" ht="12.75" x14ac:dyDescent="0.2"/>
    <row r="467" ht="12.75" x14ac:dyDescent="0.2"/>
    <row r="468" ht="12.75" x14ac:dyDescent="0.2"/>
    <row r="469" ht="12.75" x14ac:dyDescent="0.2"/>
    <row r="470" ht="12.75" x14ac:dyDescent="0.2"/>
    <row r="471" ht="12.75" x14ac:dyDescent="0.2"/>
    <row r="472" ht="12.75" x14ac:dyDescent="0.2"/>
    <row r="473" ht="12.75" x14ac:dyDescent="0.2"/>
    <row r="474" ht="12.75" x14ac:dyDescent="0.2"/>
    <row r="475" ht="12.75" x14ac:dyDescent="0.2"/>
    <row r="476" ht="12.75" x14ac:dyDescent="0.2"/>
    <row r="477" ht="12.75" x14ac:dyDescent="0.2"/>
    <row r="478" ht="12.75" x14ac:dyDescent="0.2"/>
    <row r="479" ht="12.75" x14ac:dyDescent="0.2"/>
    <row r="480" ht="12.75" x14ac:dyDescent="0.2"/>
    <row r="481" ht="12.75" x14ac:dyDescent="0.2"/>
    <row r="482" ht="12.75" x14ac:dyDescent="0.2"/>
    <row r="483" ht="12.75" x14ac:dyDescent="0.2"/>
    <row r="484" ht="12.75" x14ac:dyDescent="0.2"/>
    <row r="485" ht="12.75" x14ac:dyDescent="0.2"/>
    <row r="486" ht="12.75" x14ac:dyDescent="0.2"/>
    <row r="487" ht="12.75" x14ac:dyDescent="0.2"/>
    <row r="488" ht="12.75" x14ac:dyDescent="0.2"/>
    <row r="489" ht="12.75" x14ac:dyDescent="0.2"/>
    <row r="490" ht="12.75" x14ac:dyDescent="0.2"/>
    <row r="491" ht="12.75" x14ac:dyDescent="0.2"/>
    <row r="492" ht="12.75" x14ac:dyDescent="0.2"/>
    <row r="493" ht="12.75" x14ac:dyDescent="0.2"/>
    <row r="494" ht="12.75" x14ac:dyDescent="0.2"/>
    <row r="495" ht="12.75" x14ac:dyDescent="0.2"/>
    <row r="496" ht="12.75" x14ac:dyDescent="0.2"/>
    <row r="497" ht="12.75" x14ac:dyDescent="0.2"/>
    <row r="498" ht="12.75" x14ac:dyDescent="0.2"/>
    <row r="499" ht="12.75" x14ac:dyDescent="0.2"/>
    <row r="500" ht="12.75" x14ac:dyDescent="0.2"/>
    <row r="501" ht="12.75" x14ac:dyDescent="0.2"/>
    <row r="502" ht="12.75" x14ac:dyDescent="0.2"/>
    <row r="503" ht="12.75" x14ac:dyDescent="0.2"/>
    <row r="504" ht="12.75" x14ac:dyDescent="0.2"/>
    <row r="505" ht="12.75" x14ac:dyDescent="0.2"/>
    <row r="506" ht="12.75" x14ac:dyDescent="0.2"/>
    <row r="507" ht="12.75" x14ac:dyDescent="0.2"/>
    <row r="508" ht="12.75" x14ac:dyDescent="0.2"/>
    <row r="509" ht="12.75" x14ac:dyDescent="0.2"/>
    <row r="510" ht="12.75" x14ac:dyDescent="0.2"/>
    <row r="511" ht="12.75" x14ac:dyDescent="0.2"/>
    <row r="512" ht="12.75" x14ac:dyDescent="0.2"/>
    <row r="513" ht="12.75" x14ac:dyDescent="0.2"/>
    <row r="514" ht="12.75" x14ac:dyDescent="0.2"/>
    <row r="515" ht="12.75" x14ac:dyDescent="0.2"/>
    <row r="516" ht="12.75" x14ac:dyDescent="0.2"/>
    <row r="517" ht="12.75" x14ac:dyDescent="0.2"/>
    <row r="518" ht="12.75" x14ac:dyDescent="0.2"/>
    <row r="519" ht="12.75" x14ac:dyDescent="0.2"/>
    <row r="520" ht="12.75" x14ac:dyDescent="0.2"/>
    <row r="521" ht="12.75" x14ac:dyDescent="0.2"/>
    <row r="522" ht="12.75" x14ac:dyDescent="0.2"/>
    <row r="523" ht="12.75" x14ac:dyDescent="0.2"/>
    <row r="524" ht="12.75" x14ac:dyDescent="0.2"/>
    <row r="525" ht="12.75" x14ac:dyDescent="0.2"/>
    <row r="526" ht="12.75" x14ac:dyDescent="0.2"/>
    <row r="527" ht="12.75" x14ac:dyDescent="0.2"/>
    <row r="528" ht="12.75" x14ac:dyDescent="0.2"/>
    <row r="529" ht="12.75" x14ac:dyDescent="0.2"/>
    <row r="530" ht="12.75" x14ac:dyDescent="0.2"/>
    <row r="531" ht="12.75" x14ac:dyDescent="0.2"/>
    <row r="532" ht="12.75" x14ac:dyDescent="0.2"/>
    <row r="533" ht="12.75" x14ac:dyDescent="0.2"/>
    <row r="534" ht="12.75" x14ac:dyDescent="0.2"/>
    <row r="535" ht="12.75" x14ac:dyDescent="0.2"/>
    <row r="536" ht="12.75" x14ac:dyDescent="0.2"/>
    <row r="537" ht="12.75" x14ac:dyDescent="0.2"/>
    <row r="538" ht="12.75" x14ac:dyDescent="0.2"/>
    <row r="539" ht="12.75" x14ac:dyDescent="0.2"/>
    <row r="540" ht="12.75" x14ac:dyDescent="0.2"/>
    <row r="541" ht="12.75" x14ac:dyDescent="0.2"/>
    <row r="542" ht="12.75" x14ac:dyDescent="0.2"/>
    <row r="543" ht="12.75" x14ac:dyDescent="0.2"/>
    <row r="544" ht="12.75" x14ac:dyDescent="0.2"/>
    <row r="545" ht="12.75" x14ac:dyDescent="0.2"/>
    <row r="546" ht="12.75" x14ac:dyDescent="0.2"/>
    <row r="547" ht="12.75" x14ac:dyDescent="0.2"/>
    <row r="548" ht="12.75" x14ac:dyDescent="0.2"/>
    <row r="549" ht="12.75" x14ac:dyDescent="0.2"/>
    <row r="550" ht="12.75" x14ac:dyDescent="0.2"/>
    <row r="551" ht="12.75" x14ac:dyDescent="0.2"/>
    <row r="552" ht="12.75" x14ac:dyDescent="0.2"/>
    <row r="553" ht="12.75" x14ac:dyDescent="0.2"/>
    <row r="554" ht="12.75" x14ac:dyDescent="0.2"/>
    <row r="555" ht="12.75" x14ac:dyDescent="0.2"/>
    <row r="556" ht="12.75" x14ac:dyDescent="0.2"/>
    <row r="557" ht="12.75" x14ac:dyDescent="0.2"/>
    <row r="558" ht="12.75" x14ac:dyDescent="0.2"/>
    <row r="559" ht="12.75" x14ac:dyDescent="0.2"/>
    <row r="560" ht="12.75" x14ac:dyDescent="0.2"/>
    <row r="561" ht="12.75" x14ac:dyDescent="0.2"/>
    <row r="562" ht="12.75" x14ac:dyDescent="0.2"/>
    <row r="563" ht="12.75" x14ac:dyDescent="0.2"/>
    <row r="564" ht="12.75" x14ac:dyDescent="0.2"/>
    <row r="565" ht="12.75" x14ac:dyDescent="0.2"/>
    <row r="566" ht="12.75" x14ac:dyDescent="0.2"/>
    <row r="567" ht="12.75" x14ac:dyDescent="0.2"/>
    <row r="568" ht="12.75" x14ac:dyDescent="0.2"/>
    <row r="569" ht="12.75" x14ac:dyDescent="0.2"/>
    <row r="570" ht="12.75" x14ac:dyDescent="0.2"/>
    <row r="571" ht="12.75" x14ac:dyDescent="0.2"/>
    <row r="572" ht="12.75" x14ac:dyDescent="0.2"/>
    <row r="573" ht="12.75" x14ac:dyDescent="0.2"/>
    <row r="574" ht="12.75" x14ac:dyDescent="0.2"/>
    <row r="575" ht="12.75" x14ac:dyDescent="0.2"/>
    <row r="576" ht="12.75" x14ac:dyDescent="0.2"/>
    <row r="577" ht="12.75" x14ac:dyDescent="0.2"/>
    <row r="578" ht="12.75" x14ac:dyDescent="0.2"/>
    <row r="579" ht="12.75" x14ac:dyDescent="0.2"/>
    <row r="580" ht="12.75" x14ac:dyDescent="0.2"/>
    <row r="581" ht="12.75" x14ac:dyDescent="0.2"/>
    <row r="582" ht="12.75" x14ac:dyDescent="0.2"/>
    <row r="583" ht="12.75" x14ac:dyDescent="0.2"/>
    <row r="584" ht="12.75" x14ac:dyDescent="0.2"/>
    <row r="585" ht="12.75" x14ac:dyDescent="0.2"/>
    <row r="586" ht="12.75" x14ac:dyDescent="0.2"/>
    <row r="587" ht="12.75" x14ac:dyDescent="0.2"/>
    <row r="588" ht="12.75" x14ac:dyDescent="0.2"/>
    <row r="589" ht="12.75" x14ac:dyDescent="0.2"/>
    <row r="590" ht="12.75" x14ac:dyDescent="0.2"/>
    <row r="591" ht="12.75" x14ac:dyDescent="0.2"/>
    <row r="592" ht="12.75" x14ac:dyDescent="0.2"/>
    <row r="593" ht="12.75" x14ac:dyDescent="0.2"/>
    <row r="594" ht="12.75" x14ac:dyDescent="0.2"/>
    <row r="595" ht="12.75" x14ac:dyDescent="0.2"/>
    <row r="596" ht="12.75" x14ac:dyDescent="0.2"/>
    <row r="597" ht="12.75" x14ac:dyDescent="0.2"/>
    <row r="598" ht="12.75" x14ac:dyDescent="0.2"/>
    <row r="599" ht="12.75" x14ac:dyDescent="0.2"/>
    <row r="600" ht="12.75" x14ac:dyDescent="0.2"/>
    <row r="601" ht="12.75" x14ac:dyDescent="0.2"/>
    <row r="602" ht="12.75" x14ac:dyDescent="0.2"/>
    <row r="603" ht="12.75" x14ac:dyDescent="0.2"/>
    <row r="604" ht="12.75" x14ac:dyDescent="0.2"/>
    <row r="605" ht="12.75" x14ac:dyDescent="0.2"/>
    <row r="606" ht="12.75" x14ac:dyDescent="0.2"/>
    <row r="607" ht="12.75" x14ac:dyDescent="0.2"/>
    <row r="608" ht="12.75" x14ac:dyDescent="0.2"/>
    <row r="609" ht="12.75" x14ac:dyDescent="0.2"/>
    <row r="610" ht="12.75" x14ac:dyDescent="0.2"/>
    <row r="611" ht="12.75" x14ac:dyDescent="0.2"/>
    <row r="612" ht="12.75" x14ac:dyDescent="0.2"/>
    <row r="613" ht="12.75" x14ac:dyDescent="0.2"/>
    <row r="614" ht="12.75" x14ac:dyDescent="0.2"/>
    <row r="615" ht="12.75" x14ac:dyDescent="0.2"/>
    <row r="616" ht="12.75" x14ac:dyDescent="0.2"/>
    <row r="617" ht="12.75" x14ac:dyDescent="0.2"/>
    <row r="618" ht="12.75" x14ac:dyDescent="0.2"/>
    <row r="619" ht="12.75" x14ac:dyDescent="0.2"/>
    <row r="620" ht="12.75" x14ac:dyDescent="0.2"/>
    <row r="621" ht="12.75" x14ac:dyDescent="0.2"/>
    <row r="622" ht="12.75" x14ac:dyDescent="0.2"/>
    <row r="623" ht="12.75" x14ac:dyDescent="0.2"/>
    <row r="624" ht="12.75" x14ac:dyDescent="0.2"/>
    <row r="625" ht="12.75" x14ac:dyDescent="0.2"/>
    <row r="626" ht="12.75" x14ac:dyDescent="0.2"/>
    <row r="627" ht="12.75" x14ac:dyDescent="0.2"/>
    <row r="628" ht="12.75" x14ac:dyDescent="0.2"/>
    <row r="629" ht="12.75" x14ac:dyDescent="0.2"/>
    <row r="630" ht="12.75" x14ac:dyDescent="0.2"/>
    <row r="631" ht="12.75" x14ac:dyDescent="0.2"/>
    <row r="632" ht="12.75" x14ac:dyDescent="0.2"/>
    <row r="633" ht="12.75" x14ac:dyDescent="0.2"/>
    <row r="634" ht="12.75" x14ac:dyDescent="0.2"/>
    <row r="635" ht="12.75" x14ac:dyDescent="0.2"/>
    <row r="636" ht="12.75" x14ac:dyDescent="0.2"/>
    <row r="637" ht="12.75" x14ac:dyDescent="0.2"/>
    <row r="638" ht="12.75" x14ac:dyDescent="0.2"/>
    <row r="639" ht="12.75" x14ac:dyDescent="0.2"/>
    <row r="640" ht="12.75" x14ac:dyDescent="0.2"/>
    <row r="641" ht="12.75" x14ac:dyDescent="0.2"/>
    <row r="642" ht="12.75" x14ac:dyDescent="0.2"/>
    <row r="643" ht="12.75" x14ac:dyDescent="0.2"/>
    <row r="644" ht="12.75" x14ac:dyDescent="0.2"/>
    <row r="645" ht="12.75" x14ac:dyDescent="0.2"/>
    <row r="646" ht="12.75" x14ac:dyDescent="0.2"/>
    <row r="647" ht="12.75" x14ac:dyDescent="0.2"/>
    <row r="648" ht="12.75" x14ac:dyDescent="0.2"/>
    <row r="649" ht="12.75" x14ac:dyDescent="0.2"/>
    <row r="650" ht="12.75" x14ac:dyDescent="0.2"/>
    <row r="651" ht="12.75" x14ac:dyDescent="0.2"/>
    <row r="652" ht="12.75" x14ac:dyDescent="0.2"/>
    <row r="653" ht="12.75" x14ac:dyDescent="0.2"/>
    <row r="654" ht="12.75" x14ac:dyDescent="0.2"/>
    <row r="655" ht="12.75" x14ac:dyDescent="0.2"/>
    <row r="656" ht="12.75" x14ac:dyDescent="0.2"/>
    <row r="657" ht="12.75" x14ac:dyDescent="0.2"/>
    <row r="658" ht="12.75" x14ac:dyDescent="0.2"/>
    <row r="659" ht="12.75" x14ac:dyDescent="0.2"/>
    <row r="660" ht="12.75" x14ac:dyDescent="0.2"/>
    <row r="661" ht="12.75" x14ac:dyDescent="0.2"/>
    <row r="662" ht="12.75" x14ac:dyDescent="0.2"/>
    <row r="663" ht="12.75" x14ac:dyDescent="0.2"/>
    <row r="664" ht="12.75" x14ac:dyDescent="0.2"/>
    <row r="665" ht="12.75" x14ac:dyDescent="0.2"/>
    <row r="666" ht="12.75" x14ac:dyDescent="0.2"/>
    <row r="667" ht="12.75" x14ac:dyDescent="0.2"/>
    <row r="668" ht="12.75" x14ac:dyDescent="0.2"/>
    <row r="669" ht="12.75" x14ac:dyDescent="0.2"/>
    <row r="670" ht="12.75" x14ac:dyDescent="0.2"/>
    <row r="671" ht="12.75" x14ac:dyDescent="0.2"/>
    <row r="672" ht="12.75" x14ac:dyDescent="0.2"/>
    <row r="673" ht="12.75" x14ac:dyDescent="0.2"/>
    <row r="674" ht="12.75" x14ac:dyDescent="0.2"/>
    <row r="675" ht="12.75" x14ac:dyDescent="0.2"/>
    <row r="676" ht="12.75" x14ac:dyDescent="0.2"/>
    <row r="677" ht="12.75" x14ac:dyDescent="0.2"/>
    <row r="678" ht="12.75" x14ac:dyDescent="0.2"/>
    <row r="679" ht="12.75" x14ac:dyDescent="0.2"/>
    <row r="680" ht="12.75" x14ac:dyDescent="0.2"/>
    <row r="681" ht="12.75" x14ac:dyDescent="0.2"/>
    <row r="682" ht="12.75" x14ac:dyDescent="0.2"/>
    <row r="683" ht="12.75" x14ac:dyDescent="0.2"/>
    <row r="684" ht="12.75" x14ac:dyDescent="0.2"/>
    <row r="685" ht="12.75" x14ac:dyDescent="0.2"/>
    <row r="686" ht="12.75" x14ac:dyDescent="0.2"/>
    <row r="687" ht="12.75" x14ac:dyDescent="0.2"/>
    <row r="688" ht="12.75" x14ac:dyDescent="0.2"/>
    <row r="689" ht="12.75" x14ac:dyDescent="0.2"/>
    <row r="690" ht="12.75" x14ac:dyDescent="0.2"/>
    <row r="691" ht="12.75" x14ac:dyDescent="0.2"/>
    <row r="692" ht="12.75" x14ac:dyDescent="0.2"/>
    <row r="693" ht="12.75" x14ac:dyDescent="0.2"/>
    <row r="694" ht="12.75" x14ac:dyDescent="0.2"/>
    <row r="695" ht="12.75" x14ac:dyDescent="0.2"/>
    <row r="696" ht="12.75" x14ac:dyDescent="0.2"/>
    <row r="697" ht="12.75" x14ac:dyDescent="0.2"/>
    <row r="698" ht="12.75" x14ac:dyDescent="0.2"/>
    <row r="699" ht="12.75" x14ac:dyDescent="0.2"/>
    <row r="700" ht="12.75" x14ac:dyDescent="0.2"/>
    <row r="701" ht="12.75" x14ac:dyDescent="0.2"/>
    <row r="702" ht="12.75" x14ac:dyDescent="0.2"/>
    <row r="703" ht="12.75" x14ac:dyDescent="0.2"/>
    <row r="704" ht="12.75" x14ac:dyDescent="0.2"/>
    <row r="705" ht="12.75" x14ac:dyDescent="0.2"/>
    <row r="706" ht="12.75" x14ac:dyDescent="0.2"/>
    <row r="707" ht="12.75" x14ac:dyDescent="0.2"/>
    <row r="708" ht="12.75" x14ac:dyDescent="0.2"/>
    <row r="709" ht="12.75" x14ac:dyDescent="0.2"/>
    <row r="710" ht="12.75" x14ac:dyDescent="0.2"/>
    <row r="711" ht="12.75" x14ac:dyDescent="0.2"/>
    <row r="712" ht="12.75" x14ac:dyDescent="0.2"/>
    <row r="713" ht="12.75" x14ac:dyDescent="0.2"/>
    <row r="714" ht="12.75" x14ac:dyDescent="0.2"/>
    <row r="715" ht="12.75" x14ac:dyDescent="0.2"/>
    <row r="716" ht="12.75" x14ac:dyDescent="0.2"/>
    <row r="717" ht="12.75" x14ac:dyDescent="0.2"/>
    <row r="718" ht="12.75" x14ac:dyDescent="0.2"/>
    <row r="719" ht="12.75" x14ac:dyDescent="0.2"/>
    <row r="720" ht="12.75" x14ac:dyDescent="0.2"/>
    <row r="721" ht="12.75" x14ac:dyDescent="0.2"/>
    <row r="722" ht="12.75" x14ac:dyDescent="0.2"/>
    <row r="723" ht="12.75" x14ac:dyDescent="0.2"/>
    <row r="724" ht="12.75" x14ac:dyDescent="0.2"/>
    <row r="725" ht="12.75" x14ac:dyDescent="0.2"/>
    <row r="726" ht="12.75" x14ac:dyDescent="0.2"/>
    <row r="727" ht="12.75" x14ac:dyDescent="0.2"/>
    <row r="728" ht="12.75" x14ac:dyDescent="0.2"/>
    <row r="729" ht="12.75" x14ac:dyDescent="0.2"/>
    <row r="730" ht="12.75" x14ac:dyDescent="0.2"/>
    <row r="731" ht="12.75" x14ac:dyDescent="0.2"/>
    <row r="732" ht="12.75" x14ac:dyDescent="0.2"/>
    <row r="733" ht="12.75" x14ac:dyDescent="0.2"/>
    <row r="734" ht="12.75" x14ac:dyDescent="0.2"/>
    <row r="735" ht="12.75" x14ac:dyDescent="0.2"/>
    <row r="736" ht="12.75" x14ac:dyDescent="0.2"/>
    <row r="737" ht="12.75" x14ac:dyDescent="0.2"/>
    <row r="738" ht="12.75" x14ac:dyDescent="0.2"/>
    <row r="739" ht="12.75" x14ac:dyDescent="0.2"/>
    <row r="740" ht="12.75" x14ac:dyDescent="0.2"/>
    <row r="741" ht="12.75" x14ac:dyDescent="0.2"/>
    <row r="742" ht="12.75" x14ac:dyDescent="0.2"/>
    <row r="743" ht="12.75" x14ac:dyDescent="0.2"/>
    <row r="744" ht="12.75" x14ac:dyDescent="0.2"/>
    <row r="745" ht="12.75" x14ac:dyDescent="0.2"/>
    <row r="746" ht="12.75" x14ac:dyDescent="0.2"/>
    <row r="747" ht="12.75" x14ac:dyDescent="0.2"/>
    <row r="748" ht="12.75" x14ac:dyDescent="0.2"/>
    <row r="749" ht="12.75" x14ac:dyDescent="0.2"/>
    <row r="750" ht="12.75" x14ac:dyDescent="0.2"/>
    <row r="751" ht="12.75" x14ac:dyDescent="0.2"/>
    <row r="752" ht="12.75" x14ac:dyDescent="0.2"/>
    <row r="753" ht="12.75" x14ac:dyDescent="0.2"/>
    <row r="754" ht="12.75" x14ac:dyDescent="0.2"/>
    <row r="755" ht="12.75" x14ac:dyDescent="0.2"/>
    <row r="756" ht="12.75" x14ac:dyDescent="0.2"/>
    <row r="757" ht="12.75" x14ac:dyDescent="0.2"/>
    <row r="758" ht="12.75" x14ac:dyDescent="0.2"/>
    <row r="759" ht="12.75" x14ac:dyDescent="0.2"/>
    <row r="760" ht="12.75" x14ac:dyDescent="0.2"/>
    <row r="761" ht="12.75" x14ac:dyDescent="0.2"/>
    <row r="762" ht="12.75" x14ac:dyDescent="0.2"/>
    <row r="763" ht="12.75" x14ac:dyDescent="0.2"/>
    <row r="764" ht="12.75" x14ac:dyDescent="0.2"/>
    <row r="765" ht="12.75" x14ac:dyDescent="0.2"/>
    <row r="766" ht="12.75" x14ac:dyDescent="0.2"/>
    <row r="767" ht="12.75" x14ac:dyDescent="0.2"/>
    <row r="768" ht="12.75" x14ac:dyDescent="0.2"/>
    <row r="769" ht="12.75" x14ac:dyDescent="0.2"/>
    <row r="770" ht="12.75" x14ac:dyDescent="0.2"/>
    <row r="771" ht="12.75" x14ac:dyDescent="0.2"/>
    <row r="772" ht="12.75" x14ac:dyDescent="0.2"/>
    <row r="773" ht="12.75" x14ac:dyDescent="0.2"/>
    <row r="774" ht="12.75" x14ac:dyDescent="0.2"/>
    <row r="775" ht="12.75" x14ac:dyDescent="0.2"/>
    <row r="776" ht="12.75" x14ac:dyDescent="0.2"/>
    <row r="777" ht="12.75" x14ac:dyDescent="0.2"/>
    <row r="778" ht="12.75" x14ac:dyDescent="0.2"/>
    <row r="779" ht="12.75" x14ac:dyDescent="0.2"/>
    <row r="780" ht="12.75" x14ac:dyDescent="0.2"/>
    <row r="781" ht="12.75" x14ac:dyDescent="0.2"/>
    <row r="782" ht="12.75" x14ac:dyDescent="0.2"/>
    <row r="783" ht="12.75" x14ac:dyDescent="0.2"/>
    <row r="784" ht="12.75" x14ac:dyDescent="0.2"/>
    <row r="785" ht="12.75" x14ac:dyDescent="0.2"/>
    <row r="786" ht="12.75" x14ac:dyDescent="0.2"/>
    <row r="787" ht="12.75" x14ac:dyDescent="0.2"/>
    <row r="788" ht="12.75" x14ac:dyDescent="0.2"/>
    <row r="789" ht="12.75" x14ac:dyDescent="0.2"/>
    <row r="790" ht="12.75" x14ac:dyDescent="0.2"/>
    <row r="791" ht="12.75" x14ac:dyDescent="0.2"/>
    <row r="792" ht="12.75" x14ac:dyDescent="0.2"/>
    <row r="793" ht="12.75" x14ac:dyDescent="0.2"/>
    <row r="794" ht="12.75" x14ac:dyDescent="0.2"/>
    <row r="795" ht="12.75" x14ac:dyDescent="0.2"/>
    <row r="796" ht="12.75" x14ac:dyDescent="0.2"/>
    <row r="797" ht="12.75" x14ac:dyDescent="0.2"/>
    <row r="798" ht="12.75" x14ac:dyDescent="0.2"/>
    <row r="799" ht="12.75" x14ac:dyDescent="0.2"/>
    <row r="800" ht="12.75" x14ac:dyDescent="0.2"/>
    <row r="801" ht="12.75" x14ac:dyDescent="0.2"/>
    <row r="802" ht="12.75" x14ac:dyDescent="0.2"/>
    <row r="803" ht="12.75" x14ac:dyDescent="0.2"/>
    <row r="804" ht="12.75" x14ac:dyDescent="0.2"/>
    <row r="805" ht="12.75" x14ac:dyDescent="0.2"/>
    <row r="806" ht="12.75" x14ac:dyDescent="0.2"/>
    <row r="807" ht="12.75" x14ac:dyDescent="0.2"/>
    <row r="808" ht="12.75" x14ac:dyDescent="0.2"/>
    <row r="809" ht="12.75" x14ac:dyDescent="0.2"/>
    <row r="810" ht="12.75" x14ac:dyDescent="0.2"/>
    <row r="811" ht="12.75" x14ac:dyDescent="0.2"/>
    <row r="812" ht="12.75" x14ac:dyDescent="0.2"/>
    <row r="813" ht="12.75" x14ac:dyDescent="0.2"/>
    <row r="814" ht="12.75" x14ac:dyDescent="0.2"/>
    <row r="815" ht="12.75" x14ac:dyDescent="0.2"/>
    <row r="816" ht="12.75" x14ac:dyDescent="0.2"/>
    <row r="817" ht="12.75" x14ac:dyDescent="0.2"/>
    <row r="818" ht="12.75" x14ac:dyDescent="0.2"/>
    <row r="819" ht="12.75" x14ac:dyDescent="0.2"/>
    <row r="820" ht="12.75" x14ac:dyDescent="0.2"/>
    <row r="821" ht="12.75" x14ac:dyDescent="0.2"/>
    <row r="822" ht="12.75" x14ac:dyDescent="0.2"/>
    <row r="823" ht="12.75" x14ac:dyDescent="0.2"/>
    <row r="824" ht="12.75" x14ac:dyDescent="0.2"/>
    <row r="825" ht="12.75" x14ac:dyDescent="0.2"/>
    <row r="826" ht="12.75" x14ac:dyDescent="0.2"/>
    <row r="827" ht="12.75" x14ac:dyDescent="0.2"/>
    <row r="828" ht="12.75" x14ac:dyDescent="0.2"/>
    <row r="829" ht="12.75" x14ac:dyDescent="0.2"/>
    <row r="830" ht="12.75" x14ac:dyDescent="0.2"/>
    <row r="831" ht="12.75" x14ac:dyDescent="0.2"/>
    <row r="832" ht="12.75" x14ac:dyDescent="0.2"/>
    <row r="833" ht="12.75" x14ac:dyDescent="0.2"/>
    <row r="834" ht="12.75" x14ac:dyDescent="0.2"/>
    <row r="835" ht="12.75" x14ac:dyDescent="0.2"/>
    <row r="836" ht="12.75" x14ac:dyDescent="0.2"/>
    <row r="837" ht="12.75" x14ac:dyDescent="0.2"/>
    <row r="838" ht="12.75" x14ac:dyDescent="0.2"/>
    <row r="839" ht="12.75" x14ac:dyDescent="0.2"/>
    <row r="840" ht="12.75" x14ac:dyDescent="0.2"/>
    <row r="841" ht="12.75" x14ac:dyDescent="0.2"/>
    <row r="842" ht="12.75" x14ac:dyDescent="0.2"/>
    <row r="843" ht="12.75" x14ac:dyDescent="0.2"/>
    <row r="844" ht="12.75" x14ac:dyDescent="0.2"/>
    <row r="845" ht="12.75" x14ac:dyDescent="0.2"/>
    <row r="846" ht="12.75" x14ac:dyDescent="0.2"/>
    <row r="847" ht="12.75" x14ac:dyDescent="0.2"/>
    <row r="848" ht="12.75" x14ac:dyDescent="0.2"/>
    <row r="849" ht="12.75" x14ac:dyDescent="0.2"/>
    <row r="850" ht="12.75" x14ac:dyDescent="0.2"/>
    <row r="851" ht="12.75" x14ac:dyDescent="0.2"/>
    <row r="852" ht="12.75" x14ac:dyDescent="0.2"/>
    <row r="853" ht="12.75" x14ac:dyDescent="0.2"/>
    <row r="854" ht="12.75" x14ac:dyDescent="0.2"/>
    <row r="855" ht="12.75" x14ac:dyDescent="0.2"/>
    <row r="856" ht="12.75" x14ac:dyDescent="0.2"/>
    <row r="857" ht="12.75" x14ac:dyDescent="0.2"/>
    <row r="858" ht="12.75" x14ac:dyDescent="0.2"/>
    <row r="859" ht="12.75" x14ac:dyDescent="0.2"/>
    <row r="860" ht="12.75" x14ac:dyDescent="0.2"/>
    <row r="861" ht="12.75" x14ac:dyDescent="0.2"/>
    <row r="862" ht="12.75" x14ac:dyDescent="0.2"/>
    <row r="863" ht="12.75" x14ac:dyDescent="0.2"/>
    <row r="864" ht="12.75" x14ac:dyDescent="0.2"/>
    <row r="865" ht="12.75" x14ac:dyDescent="0.2"/>
    <row r="866" ht="12.75" x14ac:dyDescent="0.2"/>
    <row r="867" ht="12.75" x14ac:dyDescent="0.2"/>
    <row r="868" ht="12.75" x14ac:dyDescent="0.2"/>
    <row r="869" ht="12.75" x14ac:dyDescent="0.2"/>
    <row r="870" ht="12.75" x14ac:dyDescent="0.2"/>
    <row r="871" ht="12.75" x14ac:dyDescent="0.2"/>
    <row r="872" ht="12.75" x14ac:dyDescent="0.2"/>
    <row r="873" ht="12.75" x14ac:dyDescent="0.2"/>
    <row r="874" ht="12.75" x14ac:dyDescent="0.2"/>
    <row r="875" ht="12.75" x14ac:dyDescent="0.2"/>
    <row r="876" ht="12.75" x14ac:dyDescent="0.2"/>
    <row r="877" ht="12.75" x14ac:dyDescent="0.2"/>
    <row r="878" ht="12.75" x14ac:dyDescent="0.2"/>
    <row r="879" ht="12.75" x14ac:dyDescent="0.2"/>
    <row r="880" ht="12.75" x14ac:dyDescent="0.2"/>
    <row r="881" ht="12.75" x14ac:dyDescent="0.2"/>
    <row r="882" ht="12.75" x14ac:dyDescent="0.2"/>
    <row r="883" ht="12.75" x14ac:dyDescent="0.2"/>
    <row r="884" ht="12.75" x14ac:dyDescent="0.2"/>
    <row r="885" ht="12.75" x14ac:dyDescent="0.2"/>
    <row r="886" ht="12.75" x14ac:dyDescent="0.2"/>
    <row r="887" ht="12.75" x14ac:dyDescent="0.2"/>
    <row r="888" ht="12.75" x14ac:dyDescent="0.2"/>
    <row r="889" ht="12.75" x14ac:dyDescent="0.2"/>
    <row r="890" ht="12.75" x14ac:dyDescent="0.2"/>
    <row r="891" ht="12.75" x14ac:dyDescent="0.2"/>
    <row r="892" ht="12.75" x14ac:dyDescent="0.2"/>
    <row r="893" ht="12.75" x14ac:dyDescent="0.2"/>
    <row r="894" ht="12.75" x14ac:dyDescent="0.2"/>
    <row r="895" ht="12.75" x14ac:dyDescent="0.2"/>
    <row r="896" ht="12.75" x14ac:dyDescent="0.2"/>
    <row r="897" ht="12.75" x14ac:dyDescent="0.2"/>
    <row r="898" ht="12.75" x14ac:dyDescent="0.2"/>
    <row r="899" ht="12.75" x14ac:dyDescent="0.2"/>
    <row r="900" ht="12.75" x14ac:dyDescent="0.2"/>
    <row r="901" ht="12.75" x14ac:dyDescent="0.2"/>
    <row r="902" ht="12.75" x14ac:dyDescent="0.2"/>
    <row r="903" ht="12.75" x14ac:dyDescent="0.2"/>
    <row r="904" ht="12.75" x14ac:dyDescent="0.2"/>
    <row r="905" ht="12.75" x14ac:dyDescent="0.2"/>
    <row r="906" ht="12.75" x14ac:dyDescent="0.2"/>
    <row r="907" ht="12.75" x14ac:dyDescent="0.2"/>
    <row r="908" ht="12.75" x14ac:dyDescent="0.2"/>
    <row r="909" ht="12.75" x14ac:dyDescent="0.2"/>
    <row r="910" ht="12.75" x14ac:dyDescent="0.2"/>
    <row r="911" ht="12.75" x14ac:dyDescent="0.2"/>
    <row r="912" ht="12.75" x14ac:dyDescent="0.2"/>
    <row r="913" ht="12.75" x14ac:dyDescent="0.2"/>
    <row r="914" ht="12.75" x14ac:dyDescent="0.2"/>
    <row r="915" ht="12.75" x14ac:dyDescent="0.2"/>
    <row r="916" ht="12.75" x14ac:dyDescent="0.2"/>
    <row r="917" ht="12.75" x14ac:dyDescent="0.2"/>
    <row r="918" ht="12.75" x14ac:dyDescent="0.2"/>
    <row r="919" ht="12.75" x14ac:dyDescent="0.2"/>
    <row r="920" ht="12.75" x14ac:dyDescent="0.2"/>
    <row r="921" ht="12.75" x14ac:dyDescent="0.2"/>
    <row r="922" ht="12.75" x14ac:dyDescent="0.2"/>
    <row r="923" ht="12.75" x14ac:dyDescent="0.2"/>
    <row r="924" ht="12.75" x14ac:dyDescent="0.2"/>
    <row r="925" ht="12.75" x14ac:dyDescent="0.2"/>
    <row r="926" ht="12.75" x14ac:dyDescent="0.2"/>
    <row r="927" ht="12.75" x14ac:dyDescent="0.2"/>
    <row r="928" ht="12.75" x14ac:dyDescent="0.2"/>
    <row r="929" ht="12.75" x14ac:dyDescent="0.2"/>
    <row r="930" ht="12.75" x14ac:dyDescent="0.2"/>
    <row r="931" ht="12.75" x14ac:dyDescent="0.2"/>
    <row r="932" ht="12.75" x14ac:dyDescent="0.2"/>
    <row r="933" ht="12.75" x14ac:dyDescent="0.2"/>
    <row r="934" ht="12.75" x14ac:dyDescent="0.2"/>
    <row r="935" ht="12.75" x14ac:dyDescent="0.2"/>
    <row r="936" ht="12.75" x14ac:dyDescent="0.2"/>
    <row r="937" ht="12.75" x14ac:dyDescent="0.2"/>
    <row r="938" ht="12.75" x14ac:dyDescent="0.2"/>
    <row r="939" ht="12.75" x14ac:dyDescent="0.2"/>
    <row r="940" ht="12.75" x14ac:dyDescent="0.2"/>
    <row r="941" ht="12.75" x14ac:dyDescent="0.2"/>
    <row r="942" ht="12.75" x14ac:dyDescent="0.2"/>
    <row r="943" ht="12.75" x14ac:dyDescent="0.2"/>
    <row r="944" ht="12.75" x14ac:dyDescent="0.2"/>
    <row r="945" ht="12.75" x14ac:dyDescent="0.2"/>
    <row r="946" ht="12.75" x14ac:dyDescent="0.2"/>
    <row r="947" ht="12.75" x14ac:dyDescent="0.2"/>
    <row r="948" ht="12.75" x14ac:dyDescent="0.2"/>
    <row r="949" ht="12.75" x14ac:dyDescent="0.2"/>
    <row r="950" ht="12.75" x14ac:dyDescent="0.2"/>
    <row r="951" ht="12.75" x14ac:dyDescent="0.2"/>
    <row r="952" ht="12.75" x14ac:dyDescent="0.2"/>
    <row r="953" ht="12.75" x14ac:dyDescent="0.2"/>
    <row r="954" ht="12.75" x14ac:dyDescent="0.2"/>
    <row r="955" ht="12.75" x14ac:dyDescent="0.2"/>
    <row r="956" ht="12.75" x14ac:dyDescent="0.2"/>
    <row r="957" ht="12.75" x14ac:dyDescent="0.2"/>
    <row r="958" ht="12.75" x14ac:dyDescent="0.2"/>
    <row r="959" ht="12.75" x14ac:dyDescent="0.2"/>
    <row r="960" ht="12.75" x14ac:dyDescent="0.2"/>
    <row r="961" ht="12.75" x14ac:dyDescent="0.2"/>
    <row r="962" ht="12.75" x14ac:dyDescent="0.2"/>
    <row r="963" ht="12.75" x14ac:dyDescent="0.2"/>
    <row r="964" ht="12.75" x14ac:dyDescent="0.2"/>
    <row r="965" ht="12.75" x14ac:dyDescent="0.2"/>
    <row r="966" ht="12.75" x14ac:dyDescent="0.2"/>
    <row r="967" ht="12.75" x14ac:dyDescent="0.2"/>
    <row r="968" ht="12.75" x14ac:dyDescent="0.2"/>
    <row r="969" ht="12.75" x14ac:dyDescent="0.2"/>
    <row r="970" ht="12.75" x14ac:dyDescent="0.2"/>
    <row r="971" ht="12.75" x14ac:dyDescent="0.2"/>
    <row r="972" ht="12.75" x14ac:dyDescent="0.2"/>
    <row r="973" ht="12.75" x14ac:dyDescent="0.2"/>
    <row r="974" ht="12.75" x14ac:dyDescent="0.2"/>
    <row r="975" ht="12.75" x14ac:dyDescent="0.2"/>
    <row r="976" ht="12.75" x14ac:dyDescent="0.2"/>
    <row r="977" ht="12.75" x14ac:dyDescent="0.2"/>
    <row r="978" ht="12.75" x14ac:dyDescent="0.2"/>
    <row r="979" ht="12.75" x14ac:dyDescent="0.2"/>
    <row r="980" ht="12.75" x14ac:dyDescent="0.2"/>
    <row r="981" ht="12.75" x14ac:dyDescent="0.2"/>
    <row r="982" ht="12.75" x14ac:dyDescent="0.2"/>
    <row r="983" ht="12.75" x14ac:dyDescent="0.2"/>
    <row r="984" ht="12.75" x14ac:dyDescent="0.2"/>
    <row r="985" ht="12.75" x14ac:dyDescent="0.2"/>
    <row r="986" ht="12.75" x14ac:dyDescent="0.2"/>
    <row r="987" ht="12.75" x14ac:dyDescent="0.2"/>
    <row r="988" ht="12.75" x14ac:dyDescent="0.2"/>
    <row r="989" ht="12.75" x14ac:dyDescent="0.2"/>
    <row r="990" ht="12.75" x14ac:dyDescent="0.2"/>
    <row r="991" ht="12.75" x14ac:dyDescent="0.2"/>
    <row r="992" ht="12.75" x14ac:dyDescent="0.2"/>
    <row r="993" ht="12.75" x14ac:dyDescent="0.2"/>
    <row r="994" ht="12.75" x14ac:dyDescent="0.2"/>
    <row r="995" ht="12.75" x14ac:dyDescent="0.2"/>
    <row r="996" ht="12.75" x14ac:dyDescent="0.2"/>
    <row r="997" ht="12.75" x14ac:dyDescent="0.2"/>
    <row r="998" ht="12.75" x14ac:dyDescent="0.2"/>
    <row r="999" ht="12.75" x14ac:dyDescent="0.2"/>
    <row r="1000" ht="12.75" x14ac:dyDescent="0.2"/>
  </sheetData>
  <mergeCells count="145">
    <mergeCell ref="A124:E124"/>
    <mergeCell ref="A105:F105"/>
    <mergeCell ref="B106:E106"/>
    <mergeCell ref="B107:E107"/>
    <mergeCell ref="B108:E108"/>
    <mergeCell ref="B109:E109"/>
    <mergeCell ref="B110:E110"/>
    <mergeCell ref="A111:E111"/>
    <mergeCell ref="A53:C53"/>
    <mergeCell ref="D53:E53"/>
    <mergeCell ref="A54:F54"/>
    <mergeCell ref="B56:E56"/>
    <mergeCell ref="B57:E57"/>
    <mergeCell ref="A61:E61"/>
    <mergeCell ref="A62:F62"/>
    <mergeCell ref="B76:E76"/>
    <mergeCell ref="B77:E77"/>
    <mergeCell ref="B39:E39"/>
    <mergeCell ref="B40:E40"/>
    <mergeCell ref="B41:E41"/>
    <mergeCell ref="A42:E42"/>
    <mergeCell ref="B44:C44"/>
    <mergeCell ref="D44:E44"/>
    <mergeCell ref="B51:C51"/>
    <mergeCell ref="D51:E51"/>
    <mergeCell ref="B52:C52"/>
    <mergeCell ref="D52:E52"/>
    <mergeCell ref="A18:E18"/>
    <mergeCell ref="A19:F19"/>
    <mergeCell ref="B20:E20"/>
    <mergeCell ref="B21:E21"/>
    <mergeCell ref="B33:E33"/>
    <mergeCell ref="B34:E34"/>
    <mergeCell ref="B35:E35"/>
    <mergeCell ref="A36:E36"/>
    <mergeCell ref="A38:F38"/>
    <mergeCell ref="B11:E11"/>
    <mergeCell ref="B12:E12"/>
    <mergeCell ref="B13:E13"/>
    <mergeCell ref="A14:F14"/>
    <mergeCell ref="A15:F15"/>
    <mergeCell ref="A16:B16"/>
    <mergeCell ref="C16:E16"/>
    <mergeCell ref="A17:B17"/>
    <mergeCell ref="C17:E17"/>
    <mergeCell ref="A1:F1"/>
    <mergeCell ref="A3:F3"/>
    <mergeCell ref="A4:F4"/>
    <mergeCell ref="A5:F5"/>
    <mergeCell ref="A6:E6"/>
    <mergeCell ref="A7:E7"/>
    <mergeCell ref="A8:F8"/>
    <mergeCell ref="A9:F9"/>
    <mergeCell ref="B10:E10"/>
    <mergeCell ref="B28:E28"/>
    <mergeCell ref="B29:E29"/>
    <mergeCell ref="B30:E30"/>
    <mergeCell ref="B31:E31"/>
    <mergeCell ref="B32:E32"/>
    <mergeCell ref="B22:E22"/>
    <mergeCell ref="B23:E23"/>
    <mergeCell ref="B24:E24"/>
    <mergeCell ref="A25:F26"/>
    <mergeCell ref="A27:F27"/>
    <mergeCell ref="B48:C48"/>
    <mergeCell ref="D48:E48"/>
    <mergeCell ref="B49:C49"/>
    <mergeCell ref="D49:E49"/>
    <mergeCell ref="B50:C50"/>
    <mergeCell ref="D50:E50"/>
    <mergeCell ref="B45:C45"/>
    <mergeCell ref="D45:E45"/>
    <mergeCell ref="B46:C46"/>
    <mergeCell ref="D46:E46"/>
    <mergeCell ref="B47:C47"/>
    <mergeCell ref="D47:E47"/>
    <mergeCell ref="A65:F65"/>
    <mergeCell ref="B66:E66"/>
    <mergeCell ref="B67:E67"/>
    <mergeCell ref="B68:E68"/>
    <mergeCell ref="B69:E69"/>
    <mergeCell ref="G57:I57"/>
    <mergeCell ref="B58:E58"/>
    <mergeCell ref="G58:I58"/>
    <mergeCell ref="B59:E59"/>
    <mergeCell ref="B60:E60"/>
    <mergeCell ref="G60:I60"/>
    <mergeCell ref="A94:F94"/>
    <mergeCell ref="B95:E95"/>
    <mergeCell ref="B96:E96"/>
    <mergeCell ref="A97:E97"/>
    <mergeCell ref="A98:F98"/>
    <mergeCell ref="A70:E70"/>
    <mergeCell ref="A72:F72"/>
    <mergeCell ref="B73:E73"/>
    <mergeCell ref="B74:E74"/>
    <mergeCell ref="B75:E75"/>
    <mergeCell ref="B78:E78"/>
    <mergeCell ref="B79:E79"/>
    <mergeCell ref="A80:E80"/>
    <mergeCell ref="A82:F82"/>
    <mergeCell ref="A83:F83"/>
    <mergeCell ref="A84:F84"/>
    <mergeCell ref="B85:E85"/>
    <mergeCell ref="B86:E86"/>
    <mergeCell ref="B87:E87"/>
    <mergeCell ref="B88:E88"/>
    <mergeCell ref="B89:E89"/>
    <mergeCell ref="B90:E90"/>
    <mergeCell ref="B91:E91"/>
    <mergeCell ref="A92:E92"/>
    <mergeCell ref="A113:F113"/>
    <mergeCell ref="B114:C114"/>
    <mergeCell ref="D114:E114"/>
    <mergeCell ref="B115:C115"/>
    <mergeCell ref="D115:E115"/>
    <mergeCell ref="A99:F99"/>
    <mergeCell ref="B100:E100"/>
    <mergeCell ref="B101:E101"/>
    <mergeCell ref="B102:E102"/>
    <mergeCell ref="A103:E103"/>
    <mergeCell ref="B119:C119"/>
    <mergeCell ref="D119:E119"/>
    <mergeCell ref="B120:C120"/>
    <mergeCell ref="D120:E120"/>
    <mergeCell ref="A121:C121"/>
    <mergeCell ref="D121:E121"/>
    <mergeCell ref="B116:C116"/>
    <mergeCell ref="D116:E116"/>
    <mergeCell ref="B117:C117"/>
    <mergeCell ref="D117:E117"/>
    <mergeCell ref="B118:C118"/>
    <mergeCell ref="D118:E118"/>
    <mergeCell ref="A135:E135"/>
    <mergeCell ref="A136:E136"/>
    <mergeCell ref="B130:E130"/>
    <mergeCell ref="B131:E131"/>
    <mergeCell ref="A132:E132"/>
    <mergeCell ref="B133:E133"/>
    <mergeCell ref="A134:E134"/>
    <mergeCell ref="A125:F125"/>
    <mergeCell ref="A126:E126"/>
    <mergeCell ref="B127:E127"/>
    <mergeCell ref="B128:E128"/>
    <mergeCell ref="B129:E129"/>
  </mergeCells>
  <pageMargins left="0.511811024" right="0.511811024" top="0.78740157499999996" bottom="0.78740157499999996" header="0" footer="0"/>
  <pageSetup paperSize="9" orientation="portrait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D1000"/>
  <sheetViews>
    <sheetView workbookViewId="0">
      <selection activeCell="H20" sqref="H20"/>
    </sheetView>
  </sheetViews>
  <sheetFormatPr defaultRowHeight="15" customHeight="1" x14ac:dyDescent="0.2"/>
  <cols>
    <col min="1" max="1" width="4" style="186" bestFit="1" customWidth="1"/>
    <col min="2" max="2" width="38.83203125" style="194" customWidth="1"/>
    <col min="3" max="3" width="12.83203125" style="186" customWidth="1"/>
    <col min="4" max="4" width="10.1640625" style="186" customWidth="1"/>
    <col min="5" max="5" width="16.5" style="186" customWidth="1"/>
    <col min="6" max="6" width="25.5" style="188" customWidth="1"/>
    <col min="7" max="9" width="26.83203125" style="186" customWidth="1"/>
    <col min="10" max="1017" width="11.6640625" style="186" customWidth="1"/>
    <col min="1018" max="1022" width="11.6640625" style="187" customWidth="1"/>
    <col min="1023" max="16384" width="9.33203125" style="187"/>
  </cols>
  <sheetData>
    <row r="1" spans="1:6" ht="14.25" x14ac:dyDescent="0.2">
      <c r="A1" s="329" t="s">
        <v>136</v>
      </c>
      <c r="B1" s="329"/>
      <c r="C1" s="329"/>
      <c r="D1" s="329"/>
      <c r="E1" s="329"/>
      <c r="F1" s="329"/>
    </row>
    <row r="2" spans="1:6" ht="14.25" x14ac:dyDescent="0.2">
      <c r="A2" s="231" t="s">
        <v>206</v>
      </c>
      <c r="B2" s="230"/>
      <c r="C2" s="230"/>
      <c r="D2" s="230"/>
      <c r="E2" s="232"/>
      <c r="F2" s="233"/>
    </row>
    <row r="3" spans="1:6" ht="16.5" customHeight="1" x14ac:dyDescent="0.2">
      <c r="A3" s="330"/>
      <c r="B3" s="330"/>
      <c r="C3" s="330"/>
      <c r="D3" s="330"/>
      <c r="E3" s="330"/>
      <c r="F3" s="330"/>
    </row>
    <row r="4" spans="1:6" ht="12.75" x14ac:dyDescent="0.2">
      <c r="A4" s="331" t="s">
        <v>207</v>
      </c>
      <c r="B4" s="331"/>
      <c r="C4" s="331"/>
      <c r="D4" s="331"/>
      <c r="E4" s="331"/>
      <c r="F4" s="331"/>
    </row>
    <row r="5" spans="1:6" ht="12.75" x14ac:dyDescent="0.2">
      <c r="A5" s="318"/>
      <c r="B5" s="318"/>
      <c r="C5" s="318"/>
      <c r="D5" s="318"/>
      <c r="E5" s="318"/>
      <c r="F5" s="318"/>
    </row>
    <row r="6" spans="1:6" ht="12.75" x14ac:dyDescent="0.2">
      <c r="A6" s="316" t="s">
        <v>208</v>
      </c>
      <c r="B6" s="316"/>
      <c r="C6" s="316"/>
      <c r="D6" s="316"/>
      <c r="E6" s="316"/>
      <c r="F6" s="189"/>
    </row>
    <row r="7" spans="1:6" ht="12.75" x14ac:dyDescent="0.2">
      <c r="A7" s="316" t="s">
        <v>209</v>
      </c>
      <c r="B7" s="316"/>
      <c r="C7" s="316"/>
      <c r="D7" s="316"/>
      <c r="E7" s="316"/>
      <c r="F7" s="189"/>
    </row>
    <row r="8" spans="1:6" ht="12.75" x14ac:dyDescent="0.2">
      <c r="A8" s="318"/>
      <c r="B8" s="318"/>
      <c r="C8" s="318"/>
      <c r="D8" s="318"/>
      <c r="E8" s="318"/>
      <c r="F8" s="318"/>
    </row>
    <row r="9" spans="1:6" ht="12.75" x14ac:dyDescent="0.2">
      <c r="A9" s="309" t="s">
        <v>210</v>
      </c>
      <c r="B9" s="309"/>
      <c r="C9" s="309"/>
      <c r="D9" s="309"/>
      <c r="E9" s="309"/>
      <c r="F9" s="309"/>
    </row>
    <row r="10" spans="1:6" ht="12.75" x14ac:dyDescent="0.2">
      <c r="A10" s="190" t="s">
        <v>137</v>
      </c>
      <c r="B10" s="332" t="s">
        <v>211</v>
      </c>
      <c r="C10" s="332"/>
      <c r="D10" s="332"/>
      <c r="E10" s="332"/>
      <c r="F10" s="191"/>
    </row>
    <row r="11" spans="1:6" ht="12.75" x14ac:dyDescent="0.2">
      <c r="A11" s="190" t="s">
        <v>138</v>
      </c>
      <c r="B11" s="332" t="s">
        <v>212</v>
      </c>
      <c r="C11" s="332"/>
      <c r="D11" s="332"/>
      <c r="E11" s="332"/>
      <c r="F11" s="189"/>
    </row>
    <row r="12" spans="1:6" ht="12.75" x14ac:dyDescent="0.2">
      <c r="A12" s="190" t="s">
        <v>139</v>
      </c>
      <c r="B12" s="332" t="s">
        <v>213</v>
      </c>
      <c r="C12" s="332"/>
      <c r="D12" s="332"/>
      <c r="E12" s="332"/>
      <c r="F12" s="189"/>
    </row>
    <row r="13" spans="1:6" ht="12.75" x14ac:dyDescent="0.2">
      <c r="A13" s="190" t="s">
        <v>140</v>
      </c>
      <c r="B13" s="332" t="s">
        <v>214</v>
      </c>
      <c r="C13" s="332"/>
      <c r="D13" s="332"/>
      <c r="E13" s="332"/>
      <c r="F13" s="189"/>
    </row>
    <row r="14" spans="1:6" ht="12.75" x14ac:dyDescent="0.2">
      <c r="A14" s="318"/>
      <c r="B14" s="318"/>
      <c r="C14" s="318"/>
      <c r="D14" s="318"/>
      <c r="E14" s="318"/>
      <c r="F14" s="318"/>
    </row>
    <row r="15" spans="1:6" ht="12.75" x14ac:dyDescent="0.2">
      <c r="A15" s="309" t="s">
        <v>215</v>
      </c>
      <c r="B15" s="309"/>
      <c r="C15" s="309"/>
      <c r="D15" s="309"/>
      <c r="E15" s="309"/>
      <c r="F15" s="309"/>
    </row>
    <row r="16" spans="1:6" ht="12.75" x14ac:dyDescent="0.2">
      <c r="A16" s="316" t="s">
        <v>216</v>
      </c>
      <c r="B16" s="316"/>
      <c r="C16" s="333" t="s">
        <v>217</v>
      </c>
      <c r="D16" s="333"/>
      <c r="E16" s="333"/>
      <c r="F16" s="192" t="s">
        <v>218</v>
      </c>
    </row>
    <row r="17" spans="1:9" ht="58.5" customHeight="1" x14ac:dyDescent="0.2">
      <c r="A17" s="326" t="s">
        <v>219</v>
      </c>
      <c r="B17" s="326"/>
      <c r="C17" s="333" t="s">
        <v>220</v>
      </c>
      <c r="D17" s="333"/>
      <c r="E17" s="333"/>
      <c r="F17" s="229" t="s">
        <v>328</v>
      </c>
    </row>
    <row r="18" spans="1:9" ht="12.75" x14ac:dyDescent="0.2">
      <c r="A18" s="316" t="s">
        <v>221</v>
      </c>
      <c r="B18" s="316"/>
      <c r="C18" s="316"/>
      <c r="D18" s="316"/>
      <c r="E18" s="316"/>
      <c r="F18" s="192">
        <v>10</v>
      </c>
    </row>
    <row r="19" spans="1:9" ht="12.75" x14ac:dyDescent="0.2">
      <c r="A19" s="319" t="s">
        <v>222</v>
      </c>
      <c r="B19" s="319"/>
      <c r="C19" s="319"/>
      <c r="D19" s="319"/>
      <c r="E19" s="319"/>
      <c r="F19" s="319"/>
    </row>
    <row r="20" spans="1:9" ht="12.75" x14ac:dyDescent="0.2">
      <c r="A20" s="189">
        <v>1</v>
      </c>
      <c r="B20" s="306" t="s">
        <v>223</v>
      </c>
      <c r="C20" s="306"/>
      <c r="D20" s="306"/>
      <c r="E20" s="306"/>
      <c r="F20" s="192"/>
    </row>
    <row r="21" spans="1:9" ht="12.75" x14ac:dyDescent="0.2">
      <c r="A21" s="189">
        <v>2</v>
      </c>
      <c r="B21" s="306" t="s">
        <v>224</v>
      </c>
      <c r="C21" s="306"/>
      <c r="D21" s="306"/>
      <c r="E21" s="306"/>
      <c r="F21" s="192"/>
    </row>
    <row r="22" spans="1:9" ht="12.75" x14ac:dyDescent="0.2">
      <c r="A22" s="189">
        <v>3</v>
      </c>
      <c r="B22" s="316" t="s">
        <v>225</v>
      </c>
      <c r="C22" s="316"/>
      <c r="D22" s="316"/>
      <c r="E22" s="316"/>
      <c r="F22" s="193">
        <v>0</v>
      </c>
      <c r="G22" s="194"/>
      <c r="H22" s="195"/>
      <c r="I22" s="195"/>
    </row>
    <row r="23" spans="1:9" ht="12.75" x14ac:dyDescent="0.2">
      <c r="A23" s="189">
        <v>4</v>
      </c>
      <c r="B23" s="306" t="s">
        <v>141</v>
      </c>
      <c r="C23" s="306"/>
      <c r="D23" s="306"/>
      <c r="E23" s="306"/>
      <c r="F23" s="192"/>
    </row>
    <row r="24" spans="1:9" ht="12.75" x14ac:dyDescent="0.2">
      <c r="A24" s="189">
        <v>5</v>
      </c>
      <c r="B24" s="306" t="s">
        <v>226</v>
      </c>
      <c r="C24" s="306"/>
      <c r="D24" s="306"/>
      <c r="E24" s="306"/>
      <c r="F24" s="196"/>
    </row>
    <row r="25" spans="1:9" ht="12.75" x14ac:dyDescent="0.2">
      <c r="A25" s="318"/>
      <c r="B25" s="318"/>
      <c r="C25" s="318"/>
      <c r="D25" s="318"/>
      <c r="E25" s="318"/>
      <c r="F25" s="318"/>
    </row>
    <row r="26" spans="1:9" ht="12.75" x14ac:dyDescent="0.2">
      <c r="A26" s="318"/>
      <c r="B26" s="318"/>
      <c r="C26" s="318"/>
      <c r="D26" s="318"/>
      <c r="E26" s="318"/>
      <c r="F26" s="318"/>
    </row>
    <row r="27" spans="1:9" ht="12.75" x14ac:dyDescent="0.2">
      <c r="A27" s="309" t="s">
        <v>227</v>
      </c>
      <c r="B27" s="309"/>
      <c r="C27" s="309"/>
      <c r="D27" s="309"/>
      <c r="E27" s="309"/>
      <c r="F27" s="309"/>
    </row>
    <row r="28" spans="1:9" ht="12.75" x14ac:dyDescent="0.2">
      <c r="A28" s="197">
        <v>1</v>
      </c>
      <c r="B28" s="309" t="s">
        <v>228</v>
      </c>
      <c r="C28" s="309"/>
      <c r="D28" s="309"/>
      <c r="E28" s="309"/>
      <c r="F28" s="198" t="s">
        <v>229</v>
      </c>
    </row>
    <row r="29" spans="1:9" ht="12.75" x14ac:dyDescent="0.2">
      <c r="A29" s="190" t="s">
        <v>137</v>
      </c>
      <c r="B29" s="306" t="s">
        <v>230</v>
      </c>
      <c r="C29" s="306"/>
      <c r="D29" s="306"/>
      <c r="E29" s="306"/>
      <c r="F29" s="199">
        <f>F22</f>
        <v>0</v>
      </c>
      <c r="G29" s="200"/>
    </row>
    <row r="30" spans="1:9" ht="12.75" x14ac:dyDescent="0.2">
      <c r="A30" s="190" t="s">
        <v>138</v>
      </c>
      <c r="B30" s="306" t="s">
        <v>231</v>
      </c>
      <c r="C30" s="306"/>
      <c r="D30" s="306"/>
      <c r="E30" s="306"/>
      <c r="F30" s="199"/>
      <c r="G30" s="194"/>
    </row>
    <row r="31" spans="1:9" ht="12.75" x14ac:dyDescent="0.2">
      <c r="A31" s="197" t="s">
        <v>139</v>
      </c>
      <c r="B31" s="326" t="s">
        <v>232</v>
      </c>
      <c r="C31" s="326"/>
      <c r="D31" s="326"/>
      <c r="E31" s="326"/>
      <c r="F31" s="201"/>
      <c r="G31" s="194"/>
    </row>
    <row r="32" spans="1:9" ht="12.75" x14ac:dyDescent="0.2">
      <c r="A32" s="190" t="s">
        <v>140</v>
      </c>
      <c r="B32" s="306" t="s">
        <v>233</v>
      </c>
      <c r="C32" s="306"/>
      <c r="D32" s="306"/>
      <c r="E32" s="306"/>
      <c r="F32" s="199"/>
    </row>
    <row r="33" spans="1:7" ht="12.75" x14ac:dyDescent="0.2">
      <c r="A33" s="190" t="s">
        <v>146</v>
      </c>
      <c r="B33" s="306" t="s">
        <v>234</v>
      </c>
      <c r="C33" s="306"/>
      <c r="D33" s="306"/>
      <c r="E33" s="306"/>
      <c r="F33" s="199"/>
    </row>
    <row r="34" spans="1:7" ht="12.75" x14ac:dyDescent="0.2">
      <c r="A34" s="190" t="s">
        <v>235</v>
      </c>
      <c r="B34" s="306" t="s">
        <v>236</v>
      </c>
      <c r="C34" s="306"/>
      <c r="D34" s="306"/>
      <c r="E34" s="306"/>
      <c r="F34" s="199"/>
    </row>
    <row r="35" spans="1:7" ht="12.75" x14ac:dyDescent="0.2">
      <c r="A35" s="190" t="s">
        <v>144</v>
      </c>
      <c r="B35" s="306" t="s">
        <v>237</v>
      </c>
      <c r="C35" s="306"/>
      <c r="D35" s="306"/>
      <c r="E35" s="306"/>
      <c r="F35" s="199"/>
    </row>
    <row r="36" spans="1:7" ht="14.25" x14ac:dyDescent="0.2">
      <c r="A36" s="309" t="s">
        <v>238</v>
      </c>
      <c r="B36" s="309"/>
      <c r="C36" s="309"/>
      <c r="D36" s="309"/>
      <c r="E36" s="309"/>
      <c r="F36" s="202">
        <f>SUM(F29:F35)</f>
        <v>0</v>
      </c>
    </row>
    <row r="37" spans="1:7" ht="12.75" x14ac:dyDescent="0.2">
      <c r="B37" s="186"/>
      <c r="D37" s="186" t="s">
        <v>239</v>
      </c>
      <c r="F37" s="203"/>
    </row>
    <row r="38" spans="1:7" ht="12.75" x14ac:dyDescent="0.2">
      <c r="A38" s="309" t="s">
        <v>240</v>
      </c>
      <c r="B38" s="309"/>
      <c r="C38" s="309"/>
      <c r="D38" s="309"/>
      <c r="E38" s="309"/>
      <c r="F38" s="309"/>
    </row>
    <row r="39" spans="1:7" ht="12.75" x14ac:dyDescent="0.2">
      <c r="A39" s="204" t="s">
        <v>241</v>
      </c>
      <c r="B39" s="334" t="s">
        <v>242</v>
      </c>
      <c r="C39" s="335"/>
      <c r="D39" s="335"/>
      <c r="E39" s="336"/>
      <c r="F39" s="198" t="s">
        <v>229</v>
      </c>
    </row>
    <row r="40" spans="1:7" ht="12.75" x14ac:dyDescent="0.2">
      <c r="A40" s="190" t="s">
        <v>137</v>
      </c>
      <c r="B40" s="316" t="s">
        <v>147</v>
      </c>
      <c r="C40" s="316"/>
      <c r="D40" s="316"/>
      <c r="E40" s="316"/>
      <c r="F40" s="205">
        <f>F36/12</f>
        <v>0</v>
      </c>
    </row>
    <row r="41" spans="1:7" ht="12.75" x14ac:dyDescent="0.2">
      <c r="A41" s="197" t="s">
        <v>138</v>
      </c>
      <c r="B41" s="323" t="s">
        <v>243</v>
      </c>
      <c r="C41" s="323"/>
      <c r="D41" s="323"/>
      <c r="E41" s="323"/>
      <c r="F41" s="193">
        <f>((F36/3)/12)</f>
        <v>0</v>
      </c>
      <c r="G41" s="206"/>
    </row>
    <row r="42" spans="1:7" ht="12.75" x14ac:dyDescent="0.2">
      <c r="A42" s="319" t="s">
        <v>238</v>
      </c>
      <c r="B42" s="319"/>
      <c r="C42" s="319"/>
      <c r="D42" s="319"/>
      <c r="E42" s="319"/>
      <c r="F42" s="193">
        <f>SUM(F40:F41)</f>
        <v>0</v>
      </c>
    </row>
    <row r="43" spans="1:7" ht="12.75" x14ac:dyDescent="0.2">
      <c r="A43" s="207"/>
      <c r="B43" s="208"/>
      <c r="C43" s="208"/>
      <c r="D43" s="208"/>
      <c r="E43" s="208"/>
      <c r="F43" s="209"/>
    </row>
    <row r="44" spans="1:7" ht="12.75" x14ac:dyDescent="0.2">
      <c r="A44" s="204" t="s">
        <v>244</v>
      </c>
      <c r="B44" s="334" t="s">
        <v>245</v>
      </c>
      <c r="C44" s="336"/>
      <c r="D44" s="319" t="s">
        <v>246</v>
      </c>
      <c r="E44" s="319"/>
      <c r="F44" s="198" t="s">
        <v>229</v>
      </c>
    </row>
    <row r="45" spans="1:7" ht="12.75" x14ac:dyDescent="0.2">
      <c r="A45" s="189" t="s">
        <v>137</v>
      </c>
      <c r="B45" s="316" t="s">
        <v>247</v>
      </c>
      <c r="C45" s="316"/>
      <c r="D45" s="311">
        <v>0.2</v>
      </c>
      <c r="E45" s="311"/>
      <c r="F45" s="205">
        <f>D45*F36</f>
        <v>0</v>
      </c>
    </row>
    <row r="46" spans="1:7" ht="12.75" x14ac:dyDescent="0.2">
      <c r="A46" s="189" t="s">
        <v>138</v>
      </c>
      <c r="B46" s="316" t="s">
        <v>248</v>
      </c>
      <c r="C46" s="316"/>
      <c r="D46" s="311">
        <v>2.5000000000000001E-2</v>
      </c>
      <c r="E46" s="311"/>
      <c r="F46" s="205">
        <f>D46*F36</f>
        <v>0</v>
      </c>
    </row>
    <row r="47" spans="1:7" ht="12.75" x14ac:dyDescent="0.2">
      <c r="A47" s="204" t="s">
        <v>139</v>
      </c>
      <c r="B47" s="323" t="s">
        <v>249</v>
      </c>
      <c r="C47" s="323"/>
      <c r="D47" s="312">
        <v>0.01</v>
      </c>
      <c r="E47" s="312"/>
      <c r="F47" s="193">
        <f>D47*F36</f>
        <v>0</v>
      </c>
    </row>
    <row r="48" spans="1:7" ht="12.75" x14ac:dyDescent="0.2">
      <c r="A48" s="189" t="s">
        <v>140</v>
      </c>
      <c r="B48" s="316" t="s">
        <v>250</v>
      </c>
      <c r="C48" s="316"/>
      <c r="D48" s="311">
        <v>1.4999999999999999E-2</v>
      </c>
      <c r="E48" s="311"/>
      <c r="F48" s="205">
        <f>D48*F36</f>
        <v>0</v>
      </c>
    </row>
    <row r="49" spans="1:9" ht="12.75" x14ac:dyDescent="0.2">
      <c r="A49" s="189" t="s">
        <v>146</v>
      </c>
      <c r="B49" s="316" t="s">
        <v>251</v>
      </c>
      <c r="C49" s="316"/>
      <c r="D49" s="311">
        <v>0.01</v>
      </c>
      <c r="E49" s="311"/>
      <c r="F49" s="205">
        <f>D49*F36</f>
        <v>0</v>
      </c>
    </row>
    <row r="50" spans="1:9" ht="12.75" x14ac:dyDescent="0.2">
      <c r="A50" s="189" t="s">
        <v>235</v>
      </c>
      <c r="B50" s="316" t="s">
        <v>252</v>
      </c>
      <c r="C50" s="316"/>
      <c r="D50" s="311">
        <v>6.0000000000000001E-3</v>
      </c>
      <c r="E50" s="311"/>
      <c r="F50" s="205">
        <f>D50*F36</f>
        <v>0</v>
      </c>
    </row>
    <row r="51" spans="1:9" ht="12.75" x14ac:dyDescent="0.2">
      <c r="A51" s="189" t="s">
        <v>144</v>
      </c>
      <c r="B51" s="316" t="s">
        <v>253</v>
      </c>
      <c r="C51" s="316"/>
      <c r="D51" s="311">
        <v>2E-3</v>
      </c>
      <c r="E51" s="311"/>
      <c r="F51" s="205">
        <f>D51*F36</f>
        <v>0</v>
      </c>
    </row>
    <row r="52" spans="1:9" ht="12.75" x14ac:dyDescent="0.2">
      <c r="A52" s="189" t="s">
        <v>254</v>
      </c>
      <c r="B52" s="316" t="s">
        <v>255</v>
      </c>
      <c r="C52" s="316"/>
      <c r="D52" s="311">
        <v>0.08</v>
      </c>
      <c r="E52" s="311"/>
      <c r="F52" s="205">
        <f>D52*F36</f>
        <v>0</v>
      </c>
    </row>
    <row r="53" spans="1:9" ht="12.75" x14ac:dyDescent="0.2">
      <c r="A53" s="319" t="s">
        <v>238</v>
      </c>
      <c r="B53" s="319"/>
      <c r="C53" s="319"/>
      <c r="D53" s="312">
        <f>SUM(D45:E52)</f>
        <v>0.34800000000000003</v>
      </c>
      <c r="E53" s="312"/>
      <c r="F53" s="193">
        <f>SUM(F45:F52)</f>
        <v>0</v>
      </c>
    </row>
    <row r="54" spans="1:9" ht="12.75" x14ac:dyDescent="0.2">
      <c r="A54" s="316" t="s">
        <v>256</v>
      </c>
      <c r="B54" s="316"/>
      <c r="C54" s="316"/>
      <c r="D54" s="316"/>
      <c r="E54" s="316"/>
      <c r="F54" s="316"/>
    </row>
    <row r="55" spans="1:9" ht="12.75" x14ac:dyDescent="0.2">
      <c r="A55" s="210"/>
      <c r="B55" s="208"/>
      <c r="C55" s="208"/>
      <c r="D55" s="208"/>
      <c r="E55" s="208"/>
      <c r="F55" s="209"/>
    </row>
    <row r="56" spans="1:9" ht="12.75" x14ac:dyDescent="0.2">
      <c r="A56" s="204" t="s">
        <v>257</v>
      </c>
      <c r="B56" s="319" t="s">
        <v>145</v>
      </c>
      <c r="C56" s="319"/>
      <c r="D56" s="319"/>
      <c r="E56" s="319"/>
      <c r="F56" s="198" t="s">
        <v>229</v>
      </c>
      <c r="G56" s="194"/>
    </row>
    <row r="57" spans="1:9" ht="12.75" x14ac:dyDescent="0.2">
      <c r="A57" s="204" t="s">
        <v>137</v>
      </c>
      <c r="B57" s="326" t="s">
        <v>142</v>
      </c>
      <c r="C57" s="326"/>
      <c r="D57" s="326"/>
      <c r="E57" s="326"/>
      <c r="F57" s="205">
        <v>0</v>
      </c>
      <c r="G57" s="324"/>
      <c r="H57" s="325"/>
      <c r="I57" s="325"/>
    </row>
    <row r="58" spans="1:9" ht="12.75" x14ac:dyDescent="0.2">
      <c r="A58" s="204" t="s">
        <v>138</v>
      </c>
      <c r="B58" s="326" t="s">
        <v>258</v>
      </c>
      <c r="C58" s="326"/>
      <c r="D58" s="326"/>
      <c r="E58" s="326"/>
      <c r="F58" s="201">
        <v>0</v>
      </c>
      <c r="G58" s="327"/>
      <c r="H58" s="328"/>
      <c r="I58" s="328"/>
    </row>
    <row r="59" spans="1:9" ht="12.75" x14ac:dyDescent="0.2">
      <c r="A59" s="189" t="s">
        <v>139</v>
      </c>
      <c r="B59" s="306" t="s">
        <v>143</v>
      </c>
      <c r="C59" s="306"/>
      <c r="D59" s="306"/>
      <c r="E59" s="306"/>
      <c r="F59" s="199">
        <v>0</v>
      </c>
    </row>
    <row r="60" spans="1:9" ht="12.75" x14ac:dyDescent="0.2">
      <c r="A60" s="204" t="s">
        <v>235</v>
      </c>
      <c r="B60" s="326" t="s">
        <v>259</v>
      </c>
      <c r="C60" s="326"/>
      <c r="D60" s="326"/>
      <c r="E60" s="326"/>
      <c r="F60" s="201">
        <v>0</v>
      </c>
      <c r="G60" s="327"/>
      <c r="H60" s="328"/>
      <c r="I60" s="328"/>
    </row>
    <row r="61" spans="1:9" ht="12.75" x14ac:dyDescent="0.2">
      <c r="A61" s="319" t="s">
        <v>238</v>
      </c>
      <c r="B61" s="319"/>
      <c r="C61" s="319"/>
      <c r="D61" s="319"/>
      <c r="E61" s="319"/>
      <c r="F61" s="201">
        <f>SUM(F57:F60)</f>
        <v>0</v>
      </c>
    </row>
    <row r="62" spans="1:9" ht="12.75" x14ac:dyDescent="0.2">
      <c r="A62" s="337"/>
      <c r="B62" s="338"/>
      <c r="C62" s="338"/>
      <c r="D62" s="338"/>
      <c r="E62" s="338"/>
      <c r="F62" s="338"/>
    </row>
    <row r="63" spans="1:9" ht="12.75" x14ac:dyDescent="0.2">
      <c r="A63" s="210"/>
      <c r="B63" s="211"/>
      <c r="C63" s="211"/>
      <c r="D63" s="211"/>
      <c r="E63" s="211"/>
      <c r="F63" s="212"/>
    </row>
    <row r="64" spans="1:9" ht="12.75" x14ac:dyDescent="0.2">
      <c r="A64" s="210"/>
      <c r="B64" s="211"/>
      <c r="C64" s="211"/>
      <c r="D64" s="211"/>
      <c r="E64" s="211"/>
      <c r="F64" s="212"/>
    </row>
    <row r="65" spans="1:1018" ht="12.75" x14ac:dyDescent="0.2">
      <c r="A65" s="309" t="s">
        <v>260</v>
      </c>
      <c r="B65" s="309"/>
      <c r="C65" s="309"/>
      <c r="D65" s="309"/>
      <c r="E65" s="309"/>
      <c r="F65" s="309"/>
    </row>
    <row r="66" spans="1:1018" ht="30.75" customHeight="1" x14ac:dyDescent="0.2">
      <c r="A66" s="213">
        <v>2</v>
      </c>
      <c r="B66" s="313" t="s">
        <v>261</v>
      </c>
      <c r="C66" s="314"/>
      <c r="D66" s="314"/>
      <c r="E66" s="315"/>
      <c r="F66" s="198" t="s">
        <v>229</v>
      </c>
    </row>
    <row r="67" spans="1:1018" ht="29.25" customHeight="1" x14ac:dyDescent="0.2">
      <c r="A67" s="204" t="s">
        <v>241</v>
      </c>
      <c r="B67" s="320" t="s">
        <v>262</v>
      </c>
      <c r="C67" s="321"/>
      <c r="D67" s="321"/>
      <c r="E67" s="322"/>
      <c r="F67" s="199">
        <f>F42</f>
        <v>0</v>
      </c>
    </row>
    <row r="68" spans="1:1018" ht="12.75" x14ac:dyDescent="0.2">
      <c r="A68" s="204" t="s">
        <v>244</v>
      </c>
      <c r="B68" s="323" t="s">
        <v>263</v>
      </c>
      <c r="C68" s="323"/>
      <c r="D68" s="323"/>
      <c r="E68" s="323"/>
      <c r="F68" s="199">
        <f>F53</f>
        <v>0</v>
      </c>
    </row>
    <row r="69" spans="1:1018" ht="12.75" x14ac:dyDescent="0.2">
      <c r="A69" s="204" t="s">
        <v>257</v>
      </c>
      <c r="B69" s="323" t="s">
        <v>145</v>
      </c>
      <c r="C69" s="323"/>
      <c r="D69" s="323"/>
      <c r="E69" s="323"/>
      <c r="F69" s="199">
        <f>F61</f>
        <v>0</v>
      </c>
    </row>
    <row r="70" spans="1:1018" ht="12.75" x14ac:dyDescent="0.2">
      <c r="A70" s="319" t="s">
        <v>238</v>
      </c>
      <c r="B70" s="319"/>
      <c r="C70" s="319"/>
      <c r="D70" s="319"/>
      <c r="E70" s="319"/>
      <c r="F70" s="201">
        <f>SUM(F67:F69)</f>
        <v>0</v>
      </c>
    </row>
    <row r="71" spans="1:1018" ht="12.75" x14ac:dyDescent="0.2">
      <c r="A71" s="214"/>
      <c r="B71" s="215"/>
      <c r="C71" s="215"/>
      <c r="D71" s="215"/>
      <c r="E71" s="215"/>
      <c r="F71" s="216"/>
    </row>
    <row r="72" spans="1:1018" ht="12.75" x14ac:dyDescent="0.2">
      <c r="A72" s="309" t="s">
        <v>264</v>
      </c>
      <c r="B72" s="309"/>
      <c r="C72" s="309"/>
      <c r="D72" s="309"/>
      <c r="E72" s="309"/>
      <c r="F72" s="309"/>
    </row>
    <row r="73" spans="1:1018" ht="12.75" x14ac:dyDescent="0.2">
      <c r="A73" s="197">
        <v>3</v>
      </c>
      <c r="B73" s="309" t="s">
        <v>265</v>
      </c>
      <c r="C73" s="309"/>
      <c r="D73" s="309"/>
      <c r="E73" s="309"/>
      <c r="F73" s="198" t="s">
        <v>229</v>
      </c>
    </row>
    <row r="74" spans="1:1018" ht="12.75" x14ac:dyDescent="0.2">
      <c r="A74" s="190" t="s">
        <v>137</v>
      </c>
      <c r="B74" s="306" t="s">
        <v>266</v>
      </c>
      <c r="C74" s="306"/>
      <c r="D74" s="306"/>
      <c r="E74" s="306"/>
      <c r="F74" s="199">
        <f>(F29/12)*10%</f>
        <v>0</v>
      </c>
    </row>
    <row r="75" spans="1:1018" ht="12.75" x14ac:dyDescent="0.2">
      <c r="A75" s="190" t="s">
        <v>138</v>
      </c>
      <c r="B75" s="306" t="s">
        <v>267</v>
      </c>
      <c r="C75" s="306"/>
      <c r="D75" s="306"/>
      <c r="E75" s="306"/>
      <c r="F75" s="199">
        <f>F74*8%</f>
        <v>0</v>
      </c>
    </row>
    <row r="76" spans="1:1018" ht="12.75" x14ac:dyDescent="0.2">
      <c r="A76" s="197" t="s">
        <v>139</v>
      </c>
      <c r="B76" s="326" t="s">
        <v>268</v>
      </c>
      <c r="C76" s="326"/>
      <c r="D76" s="326"/>
      <c r="E76" s="326"/>
      <c r="F76" s="193">
        <f>((((F29*40%))*8%)*10%)+(((F29*10%)*8%)*10%)</f>
        <v>0</v>
      </c>
      <c r="G76" s="206"/>
      <c r="H76" s="206"/>
    </row>
    <row r="77" spans="1:1018" ht="12.75" x14ac:dyDescent="0.2">
      <c r="A77" s="190" t="s">
        <v>140</v>
      </c>
      <c r="B77" s="306" t="s">
        <v>269</v>
      </c>
      <c r="C77" s="306"/>
      <c r="D77" s="306"/>
      <c r="E77" s="306"/>
      <c r="F77" s="205">
        <f>(((F29/30)/12)*7)*10%</f>
        <v>0</v>
      </c>
    </row>
    <row r="78" spans="1:1018" ht="12.75" x14ac:dyDescent="0.2">
      <c r="A78" s="190" t="s">
        <v>146</v>
      </c>
      <c r="B78" s="306" t="s">
        <v>270</v>
      </c>
      <c r="C78" s="306"/>
      <c r="D78" s="306"/>
      <c r="E78" s="306"/>
      <c r="F78" s="199">
        <f>F77*D53</f>
        <v>0</v>
      </c>
    </row>
    <row r="79" spans="1:1018" ht="12.75" x14ac:dyDescent="0.2">
      <c r="A79" s="197" t="s">
        <v>235</v>
      </c>
      <c r="B79" s="339" t="s">
        <v>271</v>
      </c>
      <c r="C79" s="339"/>
      <c r="D79" s="339"/>
      <c r="E79" s="339"/>
      <c r="F79" s="201">
        <f>(((F29*40%)*8%)*2%)+(((F29*10%)*8%)*2%)</f>
        <v>0</v>
      </c>
      <c r="G79" s="206"/>
    </row>
    <row r="80" spans="1:1018" ht="12.75" x14ac:dyDescent="0.2">
      <c r="A80" s="309" t="s">
        <v>238</v>
      </c>
      <c r="B80" s="309"/>
      <c r="C80" s="309"/>
      <c r="D80" s="309"/>
      <c r="E80" s="309"/>
      <c r="F80" s="201">
        <f>SUM(F74:F79)</f>
        <v>0</v>
      </c>
      <c r="AMD80" s="186"/>
    </row>
    <row r="81" spans="1:7" ht="12.75" x14ac:dyDescent="0.2">
      <c r="A81" s="214"/>
      <c r="B81" s="215"/>
      <c r="C81" s="215"/>
      <c r="D81" s="215"/>
      <c r="E81" s="215"/>
      <c r="F81" s="217"/>
    </row>
    <row r="82" spans="1:7" ht="12.75" x14ac:dyDescent="0.2">
      <c r="A82" s="309" t="s">
        <v>272</v>
      </c>
      <c r="B82" s="309"/>
      <c r="C82" s="309"/>
      <c r="D82" s="309"/>
      <c r="E82" s="309"/>
      <c r="F82" s="309"/>
    </row>
    <row r="83" spans="1:7" ht="12.75" x14ac:dyDescent="0.2">
      <c r="A83" s="318"/>
      <c r="B83" s="318"/>
      <c r="C83" s="318"/>
      <c r="D83" s="318"/>
      <c r="E83" s="318"/>
      <c r="F83" s="318"/>
    </row>
    <row r="84" spans="1:7" ht="12.75" x14ac:dyDescent="0.2">
      <c r="A84" s="309" t="s">
        <v>273</v>
      </c>
      <c r="B84" s="309"/>
      <c r="C84" s="309"/>
      <c r="D84" s="309"/>
      <c r="E84" s="309"/>
      <c r="F84" s="309"/>
    </row>
    <row r="85" spans="1:7" ht="12.75" x14ac:dyDescent="0.2">
      <c r="A85" s="197" t="s">
        <v>274</v>
      </c>
      <c r="B85" s="317" t="s">
        <v>275</v>
      </c>
      <c r="C85" s="317"/>
      <c r="D85" s="317"/>
      <c r="E85" s="317"/>
      <c r="F85" s="198" t="s">
        <v>229</v>
      </c>
    </row>
    <row r="86" spans="1:7" ht="12.75" x14ac:dyDescent="0.2">
      <c r="A86" s="197" t="s">
        <v>137</v>
      </c>
      <c r="B86" s="323" t="s">
        <v>276</v>
      </c>
      <c r="C86" s="323"/>
      <c r="D86" s="323"/>
      <c r="E86" s="323"/>
      <c r="F86" s="193">
        <f>F36/12</f>
        <v>0</v>
      </c>
      <c r="G86" s="206"/>
    </row>
    <row r="87" spans="1:7" ht="12.75" x14ac:dyDescent="0.2">
      <c r="A87" s="190" t="s">
        <v>138</v>
      </c>
      <c r="B87" s="316" t="s">
        <v>275</v>
      </c>
      <c r="C87" s="316"/>
      <c r="D87" s="316"/>
      <c r="E87" s="316"/>
      <c r="F87" s="205">
        <f>F36*0.278%</f>
        <v>0</v>
      </c>
    </row>
    <row r="88" spans="1:7" ht="12.75" x14ac:dyDescent="0.2">
      <c r="A88" s="190" t="s">
        <v>139</v>
      </c>
      <c r="B88" s="316" t="s">
        <v>277</v>
      </c>
      <c r="C88" s="316"/>
      <c r="D88" s="316"/>
      <c r="E88" s="316"/>
      <c r="F88" s="205">
        <f>((((F36/30)/12)*5)*1.5%)*93.33%</f>
        <v>0</v>
      </c>
    </row>
    <row r="89" spans="1:7" ht="12.75" x14ac:dyDescent="0.2">
      <c r="A89" s="190" t="s">
        <v>140</v>
      </c>
      <c r="B89" s="316" t="s">
        <v>278</v>
      </c>
      <c r="C89" s="316"/>
      <c r="D89" s="316"/>
      <c r="E89" s="316"/>
      <c r="F89" s="205">
        <f>F36*0.03%</f>
        <v>0</v>
      </c>
    </row>
    <row r="90" spans="1:7" ht="12.75" x14ac:dyDescent="0.2">
      <c r="A90" s="190" t="s">
        <v>146</v>
      </c>
      <c r="B90" s="316" t="s">
        <v>279</v>
      </c>
      <c r="C90" s="316"/>
      <c r="D90" s="316"/>
      <c r="E90" s="316"/>
      <c r="F90" s="205">
        <v>0</v>
      </c>
    </row>
    <row r="91" spans="1:7" ht="12.75" x14ac:dyDescent="0.2">
      <c r="A91" s="190" t="s">
        <v>235</v>
      </c>
      <c r="B91" s="316" t="s">
        <v>280</v>
      </c>
      <c r="C91" s="316"/>
      <c r="D91" s="316"/>
      <c r="E91" s="316"/>
      <c r="F91" s="205">
        <v>0</v>
      </c>
    </row>
    <row r="92" spans="1:7" ht="12.75" x14ac:dyDescent="0.2">
      <c r="A92" s="309" t="s">
        <v>281</v>
      </c>
      <c r="B92" s="309"/>
      <c r="C92" s="309"/>
      <c r="D92" s="309"/>
      <c r="E92" s="309"/>
      <c r="F92" s="193">
        <f>SUM(F86:F91)</f>
        <v>0</v>
      </c>
    </row>
    <row r="93" spans="1:7" ht="12.75" x14ac:dyDescent="0.2">
      <c r="A93" s="214"/>
      <c r="B93" s="215"/>
      <c r="C93" s="215"/>
      <c r="D93" s="215"/>
      <c r="E93" s="215"/>
      <c r="F93" s="216"/>
    </row>
    <row r="94" spans="1:7" ht="12.75" x14ac:dyDescent="0.2">
      <c r="A94" s="309" t="s">
        <v>282</v>
      </c>
      <c r="B94" s="309"/>
      <c r="C94" s="309"/>
      <c r="D94" s="309"/>
      <c r="E94" s="309"/>
      <c r="F94" s="309"/>
    </row>
    <row r="95" spans="1:7" ht="12.75" x14ac:dyDescent="0.2">
      <c r="A95" s="197" t="s">
        <v>283</v>
      </c>
      <c r="B95" s="317" t="s">
        <v>284</v>
      </c>
      <c r="C95" s="317"/>
      <c r="D95" s="317"/>
      <c r="E95" s="317"/>
      <c r="F95" s="198" t="s">
        <v>229</v>
      </c>
    </row>
    <row r="96" spans="1:7" ht="12.75" x14ac:dyDescent="0.2">
      <c r="A96" s="190" t="s">
        <v>137</v>
      </c>
      <c r="B96" s="306" t="s">
        <v>285</v>
      </c>
      <c r="C96" s="306"/>
      <c r="D96" s="306"/>
      <c r="E96" s="306"/>
      <c r="F96" s="205">
        <v>0</v>
      </c>
    </row>
    <row r="97" spans="1:7" ht="12.75" x14ac:dyDescent="0.2">
      <c r="A97" s="309" t="s">
        <v>286</v>
      </c>
      <c r="B97" s="309"/>
      <c r="C97" s="309"/>
      <c r="D97" s="309"/>
      <c r="E97" s="309"/>
      <c r="F97" s="193">
        <f>F96</f>
        <v>0</v>
      </c>
    </row>
    <row r="98" spans="1:7" ht="12.75" x14ac:dyDescent="0.2">
      <c r="A98" s="318"/>
      <c r="B98" s="318"/>
      <c r="C98" s="318"/>
      <c r="D98" s="318"/>
      <c r="E98" s="318"/>
      <c r="F98" s="318"/>
    </row>
    <row r="99" spans="1:7" ht="12.75" x14ac:dyDescent="0.2">
      <c r="A99" s="309" t="s">
        <v>287</v>
      </c>
      <c r="B99" s="309"/>
      <c r="C99" s="309"/>
      <c r="D99" s="309"/>
      <c r="E99" s="309"/>
      <c r="F99" s="309"/>
    </row>
    <row r="100" spans="1:7" ht="32.25" customHeight="1" x14ac:dyDescent="0.2">
      <c r="A100" s="197">
        <v>4</v>
      </c>
      <c r="B100" s="313" t="s">
        <v>288</v>
      </c>
      <c r="C100" s="314"/>
      <c r="D100" s="314"/>
      <c r="E100" s="315"/>
      <c r="F100" s="198" t="s">
        <v>229</v>
      </c>
    </row>
    <row r="101" spans="1:7" ht="12.75" x14ac:dyDescent="0.2">
      <c r="A101" s="190" t="s">
        <v>274</v>
      </c>
      <c r="B101" s="316" t="s">
        <v>275</v>
      </c>
      <c r="C101" s="316"/>
      <c r="D101" s="316"/>
      <c r="E101" s="316"/>
      <c r="F101" s="205">
        <f>F92</f>
        <v>0</v>
      </c>
    </row>
    <row r="102" spans="1:7" ht="12.75" x14ac:dyDescent="0.2">
      <c r="A102" s="190" t="s">
        <v>283</v>
      </c>
      <c r="B102" s="306" t="s">
        <v>284</v>
      </c>
      <c r="C102" s="306"/>
      <c r="D102" s="306"/>
      <c r="E102" s="306"/>
      <c r="F102" s="205">
        <f>F96</f>
        <v>0</v>
      </c>
    </row>
    <row r="103" spans="1:7" ht="12.75" x14ac:dyDescent="0.2">
      <c r="A103" s="309" t="s">
        <v>286</v>
      </c>
      <c r="B103" s="309"/>
      <c r="C103" s="309"/>
      <c r="D103" s="309"/>
      <c r="E103" s="309"/>
      <c r="F103" s="193">
        <f>F101</f>
        <v>0</v>
      </c>
    </row>
    <row r="104" spans="1:7" ht="12.75" x14ac:dyDescent="0.2">
      <c r="A104" s="214"/>
      <c r="B104" s="215"/>
      <c r="C104" s="215"/>
      <c r="D104" s="215"/>
      <c r="E104" s="215"/>
      <c r="F104" s="217"/>
    </row>
    <row r="105" spans="1:7" ht="12.75" x14ac:dyDescent="0.2">
      <c r="A105" s="309" t="s">
        <v>289</v>
      </c>
      <c r="B105" s="309"/>
      <c r="C105" s="309"/>
      <c r="D105" s="309"/>
      <c r="E105" s="309"/>
      <c r="F105" s="309"/>
    </row>
    <row r="106" spans="1:7" ht="12.75" x14ac:dyDescent="0.2">
      <c r="A106" s="197" t="s">
        <v>290</v>
      </c>
      <c r="B106" s="319" t="s">
        <v>291</v>
      </c>
      <c r="C106" s="319"/>
      <c r="D106" s="319"/>
      <c r="E106" s="319"/>
      <c r="F106" s="198" t="s">
        <v>229</v>
      </c>
    </row>
    <row r="107" spans="1:7" ht="12.75" x14ac:dyDescent="0.2">
      <c r="A107" s="190" t="s">
        <v>137</v>
      </c>
      <c r="B107" s="316" t="s">
        <v>292</v>
      </c>
      <c r="C107" s="316"/>
      <c r="D107" s="316"/>
      <c r="E107" s="316"/>
      <c r="F107" s="205">
        <v>0</v>
      </c>
      <c r="G107" s="218"/>
    </row>
    <row r="108" spans="1:7" ht="12.75" x14ac:dyDescent="0.2">
      <c r="A108" s="197" t="s">
        <v>138</v>
      </c>
      <c r="B108" s="323" t="s">
        <v>293</v>
      </c>
      <c r="C108" s="323"/>
      <c r="D108" s="323"/>
      <c r="E108" s="323"/>
      <c r="F108" s="193">
        <v>0</v>
      </c>
      <c r="G108" s="194"/>
    </row>
    <row r="109" spans="1:7" ht="12.75" x14ac:dyDescent="0.2">
      <c r="A109" s="197" t="s">
        <v>139</v>
      </c>
      <c r="B109" s="323" t="s">
        <v>294</v>
      </c>
      <c r="C109" s="323"/>
      <c r="D109" s="323"/>
      <c r="E109" s="323"/>
      <c r="F109" s="193">
        <v>0</v>
      </c>
      <c r="G109" s="194"/>
    </row>
    <row r="110" spans="1:7" ht="12.75" x14ac:dyDescent="0.2">
      <c r="A110" s="190" t="s">
        <v>140</v>
      </c>
      <c r="B110" s="316" t="s">
        <v>280</v>
      </c>
      <c r="C110" s="316"/>
      <c r="D110" s="316"/>
      <c r="E110" s="316"/>
      <c r="F110" s="205">
        <v>0</v>
      </c>
    </row>
    <row r="111" spans="1:7" ht="12.75" x14ac:dyDescent="0.2">
      <c r="A111" s="309" t="s">
        <v>295</v>
      </c>
      <c r="B111" s="309"/>
      <c r="C111" s="309"/>
      <c r="D111" s="309"/>
      <c r="E111" s="309"/>
      <c r="F111" s="193">
        <f>SUM(F107:F110)</f>
        <v>0</v>
      </c>
    </row>
    <row r="112" spans="1:7" ht="12.75" x14ac:dyDescent="0.2">
      <c r="A112" s="214"/>
      <c r="B112" s="215"/>
      <c r="C112" s="215"/>
      <c r="D112" s="219"/>
      <c r="E112" s="219"/>
      <c r="F112" s="209"/>
    </row>
    <row r="113" spans="1:7" ht="12.75" x14ac:dyDescent="0.2">
      <c r="A113" s="309" t="s">
        <v>296</v>
      </c>
      <c r="B113" s="309"/>
      <c r="C113" s="309"/>
      <c r="D113" s="309"/>
      <c r="E113" s="309"/>
      <c r="F113" s="309"/>
    </row>
    <row r="114" spans="1:7" ht="12.75" x14ac:dyDescent="0.2">
      <c r="A114" s="197">
        <v>6</v>
      </c>
      <c r="B114" s="309" t="s">
        <v>297</v>
      </c>
      <c r="C114" s="309"/>
      <c r="D114" s="312" t="s">
        <v>246</v>
      </c>
      <c r="E114" s="312"/>
      <c r="F114" s="198" t="s">
        <v>229</v>
      </c>
    </row>
    <row r="115" spans="1:7" ht="12.75" x14ac:dyDescent="0.2">
      <c r="A115" s="190" t="s">
        <v>137</v>
      </c>
      <c r="B115" s="310" t="s">
        <v>298</v>
      </c>
      <c r="C115" s="310"/>
      <c r="D115" s="311">
        <v>0.04</v>
      </c>
      <c r="E115" s="311"/>
      <c r="F115" s="205">
        <f>D115*F132</f>
        <v>0</v>
      </c>
      <c r="G115" s="220"/>
    </row>
    <row r="116" spans="1:7" ht="12.75" x14ac:dyDescent="0.2">
      <c r="A116" s="190" t="s">
        <v>138</v>
      </c>
      <c r="B116" s="310" t="s">
        <v>299</v>
      </c>
      <c r="C116" s="310"/>
      <c r="D116" s="311">
        <v>7.2322150000000002E-2</v>
      </c>
      <c r="E116" s="311"/>
      <c r="F116" s="205">
        <v>0</v>
      </c>
      <c r="G116" s="220"/>
    </row>
    <row r="117" spans="1:7" ht="12.75" x14ac:dyDescent="0.2">
      <c r="A117" s="190" t="s">
        <v>139</v>
      </c>
      <c r="B117" s="310" t="s">
        <v>300</v>
      </c>
      <c r="C117" s="310"/>
      <c r="D117" s="311">
        <f>D118+D120</f>
        <v>8.6499999999999994E-2</v>
      </c>
      <c r="E117" s="311"/>
      <c r="F117" s="205"/>
    </row>
    <row r="118" spans="1:7" ht="12.75" x14ac:dyDescent="0.2">
      <c r="A118" s="190"/>
      <c r="B118" s="310" t="s">
        <v>301</v>
      </c>
      <c r="C118" s="310"/>
      <c r="D118" s="311">
        <v>3.6499999999999998E-2</v>
      </c>
      <c r="E118" s="311"/>
      <c r="F118" s="205">
        <v>0</v>
      </c>
    </row>
    <row r="119" spans="1:7" ht="12.75" x14ac:dyDescent="0.2">
      <c r="A119" s="190"/>
      <c r="B119" s="310" t="s">
        <v>302</v>
      </c>
      <c r="C119" s="310"/>
      <c r="D119" s="311">
        <v>0</v>
      </c>
      <c r="E119" s="311"/>
      <c r="F119" s="205"/>
    </row>
    <row r="120" spans="1:7" ht="12.75" x14ac:dyDescent="0.2">
      <c r="A120" s="190"/>
      <c r="B120" s="310" t="s">
        <v>303</v>
      </c>
      <c r="C120" s="310"/>
      <c r="D120" s="311">
        <v>0.05</v>
      </c>
      <c r="E120" s="311"/>
      <c r="F120" s="205">
        <f>D120*F134</f>
        <v>0</v>
      </c>
    </row>
    <row r="121" spans="1:7" ht="12.75" x14ac:dyDescent="0.2">
      <c r="A121" s="309" t="s">
        <v>238</v>
      </c>
      <c r="B121" s="309"/>
      <c r="C121" s="309"/>
      <c r="D121" s="312">
        <f>SUM(D115:E117)</f>
        <v>0.19882215</v>
      </c>
      <c r="E121" s="312"/>
      <c r="F121" s="193">
        <f>SUM(F115:F120)</f>
        <v>0</v>
      </c>
    </row>
    <row r="122" spans="1:7" ht="12.75" x14ac:dyDescent="0.2">
      <c r="A122" s="214"/>
      <c r="B122" s="215"/>
      <c r="C122" s="215"/>
      <c r="D122" s="215"/>
      <c r="E122" s="212"/>
      <c r="F122" s="221"/>
    </row>
    <row r="123" spans="1:7" ht="12.75" x14ac:dyDescent="0.2">
      <c r="A123" s="214"/>
      <c r="B123" s="215"/>
      <c r="C123" s="215"/>
      <c r="D123" s="215"/>
      <c r="E123" s="212"/>
      <c r="F123" s="221"/>
    </row>
    <row r="124" spans="1:7" ht="12.75" x14ac:dyDescent="0.2">
      <c r="A124" s="340"/>
      <c r="B124" s="340"/>
      <c r="C124" s="340"/>
      <c r="D124" s="340"/>
      <c r="E124" s="340"/>
      <c r="F124" s="217"/>
    </row>
    <row r="125" spans="1:7" ht="12.75" x14ac:dyDescent="0.2">
      <c r="A125" s="309" t="s">
        <v>304</v>
      </c>
      <c r="B125" s="309"/>
      <c r="C125" s="309"/>
      <c r="D125" s="309"/>
      <c r="E125" s="309"/>
      <c r="F125" s="309"/>
    </row>
    <row r="126" spans="1:7" ht="12.75" x14ac:dyDescent="0.2">
      <c r="A126" s="309" t="s">
        <v>305</v>
      </c>
      <c r="B126" s="309"/>
      <c r="C126" s="309"/>
      <c r="D126" s="309"/>
      <c r="E126" s="309"/>
      <c r="F126" s="222" t="s">
        <v>229</v>
      </c>
    </row>
    <row r="127" spans="1:7" ht="12.75" x14ac:dyDescent="0.2">
      <c r="A127" s="190" t="s">
        <v>137</v>
      </c>
      <c r="B127" s="306" t="s">
        <v>306</v>
      </c>
      <c r="C127" s="306"/>
      <c r="D127" s="306"/>
      <c r="E127" s="306"/>
      <c r="F127" s="205">
        <f>F36</f>
        <v>0</v>
      </c>
    </row>
    <row r="128" spans="1:7" ht="12.75" x14ac:dyDescent="0.2">
      <c r="A128" s="190" t="s">
        <v>138</v>
      </c>
      <c r="B128" s="306" t="s">
        <v>307</v>
      </c>
      <c r="C128" s="306"/>
      <c r="D128" s="306"/>
      <c r="E128" s="306"/>
      <c r="F128" s="205">
        <f>F70</f>
        <v>0</v>
      </c>
    </row>
    <row r="129" spans="1:6" ht="12.75" x14ac:dyDescent="0.2">
      <c r="A129" s="190" t="s">
        <v>139</v>
      </c>
      <c r="B129" s="306" t="s">
        <v>308</v>
      </c>
      <c r="C129" s="306"/>
      <c r="D129" s="306"/>
      <c r="E129" s="306"/>
      <c r="F129" s="205">
        <f>F80</f>
        <v>0</v>
      </c>
    </row>
    <row r="130" spans="1:6" ht="12.75" x14ac:dyDescent="0.2">
      <c r="A130" s="190" t="s">
        <v>140</v>
      </c>
      <c r="B130" s="306" t="s">
        <v>309</v>
      </c>
      <c r="C130" s="306"/>
      <c r="D130" s="306"/>
      <c r="E130" s="306"/>
      <c r="F130" s="205">
        <f>F103</f>
        <v>0</v>
      </c>
    </row>
    <row r="131" spans="1:6" ht="12.75" x14ac:dyDescent="0.2">
      <c r="A131" s="190" t="s">
        <v>146</v>
      </c>
      <c r="B131" s="306" t="s">
        <v>310</v>
      </c>
      <c r="C131" s="306"/>
      <c r="D131" s="306"/>
      <c r="E131" s="306"/>
      <c r="F131" s="205">
        <f>F111</f>
        <v>0</v>
      </c>
    </row>
    <row r="132" spans="1:6" ht="12.75" x14ac:dyDescent="0.2">
      <c r="A132" s="307" t="s">
        <v>311</v>
      </c>
      <c r="B132" s="307"/>
      <c r="C132" s="307"/>
      <c r="D132" s="307"/>
      <c r="E132" s="307"/>
      <c r="F132" s="193">
        <f>SUM(F127:F131)</f>
        <v>0</v>
      </c>
    </row>
    <row r="133" spans="1:6" ht="12.75" x14ac:dyDescent="0.2">
      <c r="A133" s="190" t="s">
        <v>146</v>
      </c>
      <c r="B133" s="306" t="s">
        <v>312</v>
      </c>
      <c r="C133" s="306"/>
      <c r="D133" s="306"/>
      <c r="E133" s="306"/>
      <c r="F133" s="205">
        <f>F121</f>
        <v>0</v>
      </c>
    </row>
    <row r="134" spans="1:6" ht="19.5" customHeight="1" x14ac:dyDescent="0.2">
      <c r="A134" s="308" t="s">
        <v>313</v>
      </c>
      <c r="B134" s="308"/>
      <c r="C134" s="308"/>
      <c r="D134" s="308"/>
      <c r="E134" s="308"/>
      <c r="F134" s="223">
        <f>(F115+F116+F132)/(1-D117)</f>
        <v>0</v>
      </c>
    </row>
    <row r="135" spans="1:6" ht="12.75" x14ac:dyDescent="0.2">
      <c r="A135" s="304" t="s">
        <v>314</v>
      </c>
      <c r="B135" s="304"/>
      <c r="C135" s="304"/>
      <c r="D135" s="304"/>
      <c r="E135" s="304"/>
      <c r="F135" s="224">
        <f>(F115+F132)*3.9095%</f>
        <v>0</v>
      </c>
    </row>
    <row r="136" spans="1:6" ht="27" customHeight="1" x14ac:dyDescent="0.2">
      <c r="A136" s="305" t="s">
        <v>315</v>
      </c>
      <c r="B136" s="305"/>
      <c r="C136" s="305"/>
      <c r="D136" s="305"/>
      <c r="E136" s="305"/>
      <c r="F136" s="225"/>
    </row>
    <row r="137" spans="1:6" ht="12.75" x14ac:dyDescent="0.2">
      <c r="B137" s="226"/>
      <c r="C137" s="227"/>
      <c r="D137" s="227"/>
    </row>
    <row r="138" spans="1:6" ht="12.75" x14ac:dyDescent="0.2">
      <c r="B138" s="226"/>
      <c r="C138" s="227"/>
      <c r="D138" s="227"/>
    </row>
    <row r="139" spans="1:6" ht="12.75" x14ac:dyDescent="0.2">
      <c r="B139" s="226"/>
      <c r="C139" s="227"/>
      <c r="D139" s="227"/>
    </row>
    <row r="140" spans="1:6" ht="12.75" x14ac:dyDescent="0.2">
      <c r="B140" s="226"/>
      <c r="C140" s="227"/>
      <c r="D140" s="227"/>
    </row>
    <row r="141" spans="1:6" ht="12.75" x14ac:dyDescent="0.2">
      <c r="B141" s="226"/>
      <c r="C141" s="227"/>
      <c r="D141" s="227"/>
    </row>
    <row r="142" spans="1:6" ht="12.75" x14ac:dyDescent="0.2">
      <c r="B142" s="226"/>
      <c r="C142" s="227"/>
      <c r="D142" s="227"/>
    </row>
    <row r="143" spans="1:6" ht="12.75" x14ac:dyDescent="0.2">
      <c r="B143" s="226"/>
      <c r="C143" s="227"/>
      <c r="D143" s="227"/>
    </row>
    <row r="144" spans="1:6" ht="12.75" x14ac:dyDescent="0.2">
      <c r="B144" s="226"/>
      <c r="C144" s="227"/>
      <c r="D144" s="227"/>
    </row>
    <row r="145" spans="2:8" ht="12.75" x14ac:dyDescent="0.2">
      <c r="B145" s="226"/>
      <c r="C145" s="227"/>
      <c r="D145" s="227"/>
    </row>
    <row r="146" spans="2:8" ht="12.75" x14ac:dyDescent="0.2">
      <c r="B146" s="226"/>
      <c r="C146" s="227"/>
      <c r="D146" s="227"/>
    </row>
    <row r="147" spans="2:8" ht="12.75" x14ac:dyDescent="0.2">
      <c r="B147" s="226"/>
      <c r="C147" s="227"/>
      <c r="D147" s="227"/>
      <c r="H147" s="228"/>
    </row>
    <row r="148" spans="2:8" ht="12.75" x14ac:dyDescent="0.2">
      <c r="B148" s="226"/>
      <c r="C148" s="227"/>
      <c r="D148" s="227"/>
    </row>
    <row r="149" spans="2:8" ht="12.75" x14ac:dyDescent="0.2">
      <c r="B149" s="226"/>
      <c r="C149" s="227"/>
      <c r="D149" s="227"/>
    </row>
    <row r="150" spans="2:8" ht="12.75" x14ac:dyDescent="0.2"/>
    <row r="151" spans="2:8" ht="12.75" x14ac:dyDescent="0.2"/>
    <row r="152" spans="2:8" ht="12.75" x14ac:dyDescent="0.2"/>
    <row r="153" spans="2:8" ht="12.75" x14ac:dyDescent="0.2"/>
    <row r="154" spans="2:8" ht="12.75" x14ac:dyDescent="0.2"/>
    <row r="155" spans="2:8" ht="12.75" x14ac:dyDescent="0.2"/>
    <row r="156" spans="2:8" ht="12.75" x14ac:dyDescent="0.2"/>
    <row r="157" spans="2:8" ht="12.75" x14ac:dyDescent="0.2"/>
    <row r="158" spans="2:8" ht="12.75" x14ac:dyDescent="0.2"/>
    <row r="159" spans="2:8" ht="12.75" x14ac:dyDescent="0.2"/>
    <row r="160" spans="2:8" ht="12.75" x14ac:dyDescent="0.2"/>
    <row r="161" ht="12.75" x14ac:dyDescent="0.2"/>
    <row r="162" ht="12.75" x14ac:dyDescent="0.2"/>
    <row r="163" ht="12.75" x14ac:dyDescent="0.2"/>
    <row r="164" ht="12.75" x14ac:dyDescent="0.2"/>
    <row r="165" ht="12.75" x14ac:dyDescent="0.2"/>
    <row r="166" ht="12.75" x14ac:dyDescent="0.2"/>
    <row r="167" ht="12.75" x14ac:dyDescent="0.2"/>
    <row r="168" ht="12.75" x14ac:dyDescent="0.2"/>
    <row r="169" ht="12.75" x14ac:dyDescent="0.2"/>
    <row r="170" ht="12.75" x14ac:dyDescent="0.2"/>
    <row r="171" ht="12.75" x14ac:dyDescent="0.2"/>
    <row r="172" ht="12.75" x14ac:dyDescent="0.2"/>
    <row r="173" ht="12.75" x14ac:dyDescent="0.2"/>
    <row r="174" ht="12.75" x14ac:dyDescent="0.2"/>
    <row r="175" ht="12.75" x14ac:dyDescent="0.2"/>
    <row r="176" ht="12.75" x14ac:dyDescent="0.2"/>
    <row r="177" ht="12.75" x14ac:dyDescent="0.2"/>
    <row r="178" ht="12.75" x14ac:dyDescent="0.2"/>
    <row r="179" ht="12.75" x14ac:dyDescent="0.2"/>
    <row r="180" ht="12.75" x14ac:dyDescent="0.2"/>
    <row r="181" ht="12.75" x14ac:dyDescent="0.2"/>
    <row r="182" ht="12.75" x14ac:dyDescent="0.2"/>
    <row r="183" ht="12.75" x14ac:dyDescent="0.2"/>
    <row r="184" ht="12.75" x14ac:dyDescent="0.2"/>
    <row r="185" ht="12.75" x14ac:dyDescent="0.2"/>
    <row r="186" ht="12.75" x14ac:dyDescent="0.2"/>
    <row r="187" ht="12.75" x14ac:dyDescent="0.2"/>
    <row r="188" ht="12.75" x14ac:dyDescent="0.2"/>
    <row r="189" ht="12.75" x14ac:dyDescent="0.2"/>
    <row r="190" ht="12.75" x14ac:dyDescent="0.2"/>
    <row r="191" ht="12.75" x14ac:dyDescent="0.2"/>
    <row r="192" ht="12.75" x14ac:dyDescent="0.2"/>
    <row r="193" ht="12.75" x14ac:dyDescent="0.2"/>
    <row r="194" ht="12.75" x14ac:dyDescent="0.2"/>
    <row r="195" ht="12.75" x14ac:dyDescent="0.2"/>
    <row r="196" ht="12.75" x14ac:dyDescent="0.2"/>
    <row r="197" ht="12.75" x14ac:dyDescent="0.2"/>
    <row r="198" ht="12.75" x14ac:dyDescent="0.2"/>
    <row r="199" ht="12.75" x14ac:dyDescent="0.2"/>
    <row r="200" ht="12.75" x14ac:dyDescent="0.2"/>
    <row r="201" ht="12.75" x14ac:dyDescent="0.2"/>
    <row r="202" ht="12.75" x14ac:dyDescent="0.2"/>
    <row r="203" ht="12.75" x14ac:dyDescent="0.2"/>
    <row r="204" ht="12.75" x14ac:dyDescent="0.2"/>
    <row r="205" ht="12.75" x14ac:dyDescent="0.2"/>
    <row r="206" ht="12.75" x14ac:dyDescent="0.2"/>
    <row r="207" ht="12.75" x14ac:dyDescent="0.2"/>
    <row r="208" ht="12.75" x14ac:dyDescent="0.2"/>
    <row r="209" ht="12.75" x14ac:dyDescent="0.2"/>
    <row r="210" ht="12.75" x14ac:dyDescent="0.2"/>
    <row r="211" ht="12.75" x14ac:dyDescent="0.2"/>
    <row r="212" ht="12.75" x14ac:dyDescent="0.2"/>
    <row r="213" ht="12.75" x14ac:dyDescent="0.2"/>
    <row r="214" ht="12.75" x14ac:dyDescent="0.2"/>
    <row r="215" ht="12.75" x14ac:dyDescent="0.2"/>
    <row r="216" ht="12.75" x14ac:dyDescent="0.2"/>
    <row r="217" ht="12.75" x14ac:dyDescent="0.2"/>
    <row r="218" ht="12.75" x14ac:dyDescent="0.2"/>
    <row r="219" ht="12.75" x14ac:dyDescent="0.2"/>
    <row r="220" ht="12.75" x14ac:dyDescent="0.2"/>
    <row r="221" ht="12.75" x14ac:dyDescent="0.2"/>
    <row r="222" ht="12.75" x14ac:dyDescent="0.2"/>
    <row r="223" ht="12.75" x14ac:dyDescent="0.2"/>
    <row r="224" ht="12.75" x14ac:dyDescent="0.2"/>
    <row r="225" ht="12.75" x14ac:dyDescent="0.2"/>
    <row r="226" ht="12.75" x14ac:dyDescent="0.2"/>
    <row r="227" ht="12.75" x14ac:dyDescent="0.2"/>
    <row r="228" ht="12.75" x14ac:dyDescent="0.2"/>
    <row r="229" ht="12.75" x14ac:dyDescent="0.2"/>
    <row r="230" ht="12.75" x14ac:dyDescent="0.2"/>
    <row r="231" ht="12.75" x14ac:dyDescent="0.2"/>
    <row r="232" ht="12.75" x14ac:dyDescent="0.2"/>
    <row r="233" ht="12.75" x14ac:dyDescent="0.2"/>
    <row r="234" ht="12.75" x14ac:dyDescent="0.2"/>
    <row r="235" ht="12.75" x14ac:dyDescent="0.2"/>
    <row r="236" ht="12.75" x14ac:dyDescent="0.2"/>
    <row r="237" ht="12.75" x14ac:dyDescent="0.2"/>
    <row r="238" ht="12.75" x14ac:dyDescent="0.2"/>
    <row r="239" ht="12.75" x14ac:dyDescent="0.2"/>
    <row r="240" ht="12.75" x14ac:dyDescent="0.2"/>
    <row r="241" ht="12.75" x14ac:dyDescent="0.2"/>
    <row r="242" ht="12.75" x14ac:dyDescent="0.2"/>
    <row r="243" ht="12.75" x14ac:dyDescent="0.2"/>
    <row r="244" ht="12.75" x14ac:dyDescent="0.2"/>
    <row r="245" ht="12.75" x14ac:dyDescent="0.2"/>
    <row r="246" ht="12.75" x14ac:dyDescent="0.2"/>
    <row r="247" ht="12.75" x14ac:dyDescent="0.2"/>
    <row r="248" ht="12.75" x14ac:dyDescent="0.2"/>
    <row r="249" ht="12.75" x14ac:dyDescent="0.2"/>
    <row r="250" ht="12.75" x14ac:dyDescent="0.2"/>
    <row r="251" ht="12.75" x14ac:dyDescent="0.2"/>
    <row r="252" ht="12.75" x14ac:dyDescent="0.2"/>
    <row r="253" ht="12.75" x14ac:dyDescent="0.2"/>
    <row r="254" ht="12.75" x14ac:dyDescent="0.2"/>
    <row r="255" ht="12.75" x14ac:dyDescent="0.2"/>
    <row r="256" ht="12.75" x14ac:dyDescent="0.2"/>
    <row r="257" ht="12.75" x14ac:dyDescent="0.2"/>
    <row r="258" ht="12.75" x14ac:dyDescent="0.2"/>
    <row r="259" ht="12.75" x14ac:dyDescent="0.2"/>
    <row r="260" ht="12.75" x14ac:dyDescent="0.2"/>
    <row r="261" ht="12.75" x14ac:dyDescent="0.2"/>
    <row r="262" ht="12.75" x14ac:dyDescent="0.2"/>
    <row r="263" ht="12.75" x14ac:dyDescent="0.2"/>
    <row r="264" ht="12.75" x14ac:dyDescent="0.2"/>
    <row r="265" ht="12.75" x14ac:dyDescent="0.2"/>
    <row r="266" ht="12.75" x14ac:dyDescent="0.2"/>
    <row r="267" ht="12.75" x14ac:dyDescent="0.2"/>
    <row r="268" ht="12.75" x14ac:dyDescent="0.2"/>
    <row r="269" ht="12.75" x14ac:dyDescent="0.2"/>
    <row r="270" ht="12.75" x14ac:dyDescent="0.2"/>
    <row r="271" ht="12.75" x14ac:dyDescent="0.2"/>
    <row r="272" ht="12.75" x14ac:dyDescent="0.2"/>
    <row r="273" ht="12.75" x14ac:dyDescent="0.2"/>
    <row r="274" ht="12.75" x14ac:dyDescent="0.2"/>
    <row r="275" ht="12.75" x14ac:dyDescent="0.2"/>
    <row r="276" ht="12.75" x14ac:dyDescent="0.2"/>
    <row r="277" ht="12.75" x14ac:dyDescent="0.2"/>
    <row r="278" ht="12.75" x14ac:dyDescent="0.2"/>
    <row r="279" ht="12.75" x14ac:dyDescent="0.2"/>
    <row r="280" ht="12.75" x14ac:dyDescent="0.2"/>
    <row r="281" ht="12.75" x14ac:dyDescent="0.2"/>
    <row r="282" ht="12.75" x14ac:dyDescent="0.2"/>
    <row r="283" ht="12.75" x14ac:dyDescent="0.2"/>
    <row r="284" ht="12.75" x14ac:dyDescent="0.2"/>
    <row r="285" ht="12.75" x14ac:dyDescent="0.2"/>
    <row r="286" ht="12.75" x14ac:dyDescent="0.2"/>
    <row r="287" ht="12.75" x14ac:dyDescent="0.2"/>
    <row r="288" ht="12.75" x14ac:dyDescent="0.2"/>
    <row r="289" ht="12.75" x14ac:dyDescent="0.2"/>
    <row r="290" ht="12.75" x14ac:dyDescent="0.2"/>
    <row r="291" ht="12.75" x14ac:dyDescent="0.2"/>
    <row r="292" ht="12.75" x14ac:dyDescent="0.2"/>
    <row r="293" ht="12.75" x14ac:dyDescent="0.2"/>
    <row r="294" ht="12.75" x14ac:dyDescent="0.2"/>
    <row r="295" ht="12.75" x14ac:dyDescent="0.2"/>
    <row r="296" ht="12.75" x14ac:dyDescent="0.2"/>
    <row r="297" ht="12.75" x14ac:dyDescent="0.2"/>
    <row r="298" ht="12.75" x14ac:dyDescent="0.2"/>
    <row r="299" ht="12.75" x14ac:dyDescent="0.2"/>
    <row r="300" ht="12.75" x14ac:dyDescent="0.2"/>
    <row r="301" ht="12.75" x14ac:dyDescent="0.2"/>
    <row r="302" ht="12.75" x14ac:dyDescent="0.2"/>
    <row r="303" ht="12.75" x14ac:dyDescent="0.2"/>
    <row r="304" ht="12.75" x14ac:dyDescent="0.2"/>
    <row r="305" ht="12.75" x14ac:dyDescent="0.2"/>
    <row r="306" ht="12.75" x14ac:dyDescent="0.2"/>
    <row r="307" ht="12.75" x14ac:dyDescent="0.2"/>
    <row r="308" ht="12.75" x14ac:dyDescent="0.2"/>
    <row r="309" ht="12.75" x14ac:dyDescent="0.2"/>
    <row r="310" ht="12.75" x14ac:dyDescent="0.2"/>
    <row r="311" ht="12.75" x14ac:dyDescent="0.2"/>
    <row r="312" ht="12.75" x14ac:dyDescent="0.2"/>
    <row r="313" ht="12.75" x14ac:dyDescent="0.2"/>
    <row r="314" ht="12.75" x14ac:dyDescent="0.2"/>
    <row r="315" ht="12.75" x14ac:dyDescent="0.2"/>
    <row r="316" ht="12.75" x14ac:dyDescent="0.2"/>
    <row r="317" ht="12.75" x14ac:dyDescent="0.2"/>
    <row r="318" ht="12.75" x14ac:dyDescent="0.2"/>
    <row r="319" ht="12.75" x14ac:dyDescent="0.2"/>
    <row r="320" ht="12.75" x14ac:dyDescent="0.2"/>
    <row r="321" ht="12.75" x14ac:dyDescent="0.2"/>
    <row r="322" ht="12.75" x14ac:dyDescent="0.2"/>
    <row r="323" ht="12.75" x14ac:dyDescent="0.2"/>
    <row r="324" ht="12.75" x14ac:dyDescent="0.2"/>
    <row r="325" ht="12.75" x14ac:dyDescent="0.2"/>
    <row r="326" ht="12.75" x14ac:dyDescent="0.2"/>
    <row r="327" ht="12.75" x14ac:dyDescent="0.2"/>
    <row r="328" ht="12.75" x14ac:dyDescent="0.2"/>
    <row r="329" ht="12.75" x14ac:dyDescent="0.2"/>
    <row r="330" ht="12.75" x14ac:dyDescent="0.2"/>
    <row r="331" ht="12.75" x14ac:dyDescent="0.2"/>
    <row r="332" ht="12.75" x14ac:dyDescent="0.2"/>
    <row r="333" ht="12.75" x14ac:dyDescent="0.2"/>
    <row r="334" ht="12.75" x14ac:dyDescent="0.2"/>
    <row r="335" ht="12.75" x14ac:dyDescent="0.2"/>
    <row r="336" ht="12.75" x14ac:dyDescent="0.2"/>
    <row r="337" ht="12.75" x14ac:dyDescent="0.2"/>
    <row r="338" ht="12.75" x14ac:dyDescent="0.2"/>
    <row r="339" ht="12.75" x14ac:dyDescent="0.2"/>
    <row r="340" ht="12.75" x14ac:dyDescent="0.2"/>
    <row r="341" ht="12.75" x14ac:dyDescent="0.2"/>
    <row r="342" ht="12.75" x14ac:dyDescent="0.2"/>
    <row r="343" ht="12.75" x14ac:dyDescent="0.2"/>
    <row r="344" ht="12.75" x14ac:dyDescent="0.2"/>
    <row r="345" ht="12.75" x14ac:dyDescent="0.2"/>
    <row r="346" ht="12.75" x14ac:dyDescent="0.2"/>
    <row r="347" ht="12.75" x14ac:dyDescent="0.2"/>
    <row r="348" ht="12.75" x14ac:dyDescent="0.2"/>
    <row r="349" ht="12.75" x14ac:dyDescent="0.2"/>
    <row r="350" ht="12.75" x14ac:dyDescent="0.2"/>
    <row r="351" ht="12.75" x14ac:dyDescent="0.2"/>
    <row r="352" ht="12.75" x14ac:dyDescent="0.2"/>
    <row r="353" ht="12.75" x14ac:dyDescent="0.2"/>
    <row r="354" ht="12.75" x14ac:dyDescent="0.2"/>
    <row r="355" ht="12.75" x14ac:dyDescent="0.2"/>
    <row r="356" ht="12.75" x14ac:dyDescent="0.2"/>
    <row r="357" ht="12.75" x14ac:dyDescent="0.2"/>
    <row r="358" ht="12.75" x14ac:dyDescent="0.2"/>
    <row r="359" ht="12.75" x14ac:dyDescent="0.2"/>
    <row r="360" ht="12.75" x14ac:dyDescent="0.2"/>
    <row r="361" ht="12.75" x14ac:dyDescent="0.2"/>
    <row r="362" ht="12.75" x14ac:dyDescent="0.2"/>
    <row r="363" ht="12.75" x14ac:dyDescent="0.2"/>
    <row r="364" ht="12.75" x14ac:dyDescent="0.2"/>
    <row r="365" ht="12.75" x14ac:dyDescent="0.2"/>
    <row r="366" ht="12.75" x14ac:dyDescent="0.2"/>
    <row r="367" ht="12.75" x14ac:dyDescent="0.2"/>
    <row r="368" ht="12.75" x14ac:dyDescent="0.2"/>
    <row r="369" ht="12.75" x14ac:dyDescent="0.2"/>
    <row r="370" ht="12.75" x14ac:dyDescent="0.2"/>
    <row r="371" ht="12.75" x14ac:dyDescent="0.2"/>
    <row r="372" ht="12.75" x14ac:dyDescent="0.2"/>
    <row r="373" ht="12.75" x14ac:dyDescent="0.2"/>
    <row r="374" ht="12.75" x14ac:dyDescent="0.2"/>
    <row r="375" ht="12.75" x14ac:dyDescent="0.2"/>
    <row r="376" ht="12.75" x14ac:dyDescent="0.2"/>
    <row r="377" ht="12.75" x14ac:dyDescent="0.2"/>
    <row r="378" ht="12.75" x14ac:dyDescent="0.2"/>
    <row r="379" ht="12.75" x14ac:dyDescent="0.2"/>
    <row r="380" ht="12.75" x14ac:dyDescent="0.2"/>
    <row r="381" ht="12.75" x14ac:dyDescent="0.2"/>
    <row r="382" ht="12.75" x14ac:dyDescent="0.2"/>
    <row r="383" ht="12.75" x14ac:dyDescent="0.2"/>
    <row r="384" ht="12.75" x14ac:dyDescent="0.2"/>
    <row r="385" ht="12.75" x14ac:dyDescent="0.2"/>
    <row r="386" ht="12.75" x14ac:dyDescent="0.2"/>
    <row r="387" ht="12.75" x14ac:dyDescent="0.2"/>
    <row r="388" ht="12.75" x14ac:dyDescent="0.2"/>
    <row r="389" ht="12.75" x14ac:dyDescent="0.2"/>
    <row r="390" ht="12.75" x14ac:dyDescent="0.2"/>
    <row r="391" ht="12.75" x14ac:dyDescent="0.2"/>
    <row r="392" ht="12.75" x14ac:dyDescent="0.2"/>
    <row r="393" ht="12.75" x14ac:dyDescent="0.2"/>
    <row r="394" ht="12.75" x14ac:dyDescent="0.2"/>
    <row r="395" ht="12.75" x14ac:dyDescent="0.2"/>
    <row r="396" ht="12.75" x14ac:dyDescent="0.2"/>
    <row r="397" ht="12.75" x14ac:dyDescent="0.2"/>
    <row r="398" ht="12.75" x14ac:dyDescent="0.2"/>
    <row r="399" ht="12.75" x14ac:dyDescent="0.2"/>
    <row r="400" ht="12.75" x14ac:dyDescent="0.2"/>
    <row r="401" ht="12.75" x14ac:dyDescent="0.2"/>
    <row r="402" ht="12.75" x14ac:dyDescent="0.2"/>
    <row r="403" ht="12.75" x14ac:dyDescent="0.2"/>
    <row r="404" ht="12.75" x14ac:dyDescent="0.2"/>
    <row r="405" ht="12.75" x14ac:dyDescent="0.2"/>
    <row r="406" ht="12.75" x14ac:dyDescent="0.2"/>
    <row r="407" ht="12.75" x14ac:dyDescent="0.2"/>
    <row r="408" ht="12.75" x14ac:dyDescent="0.2"/>
    <row r="409" ht="12.75" x14ac:dyDescent="0.2"/>
    <row r="410" ht="12.75" x14ac:dyDescent="0.2"/>
    <row r="411" ht="12.75" x14ac:dyDescent="0.2"/>
    <row r="412" ht="12.75" x14ac:dyDescent="0.2"/>
    <row r="413" ht="12.75" x14ac:dyDescent="0.2"/>
    <row r="414" ht="12.75" x14ac:dyDescent="0.2"/>
    <row r="415" ht="12.75" x14ac:dyDescent="0.2"/>
    <row r="416" ht="12.75" x14ac:dyDescent="0.2"/>
    <row r="417" ht="12.75" x14ac:dyDescent="0.2"/>
    <row r="418" ht="12.75" x14ac:dyDescent="0.2"/>
    <row r="419" ht="12.75" x14ac:dyDescent="0.2"/>
    <row r="420" ht="12.75" x14ac:dyDescent="0.2"/>
    <row r="421" ht="12.75" x14ac:dyDescent="0.2"/>
    <row r="422" ht="12.75" x14ac:dyDescent="0.2"/>
    <row r="423" ht="12.75" x14ac:dyDescent="0.2"/>
    <row r="424" ht="12.75" x14ac:dyDescent="0.2"/>
    <row r="425" ht="12.75" x14ac:dyDescent="0.2"/>
    <row r="426" ht="12.75" x14ac:dyDescent="0.2"/>
    <row r="427" ht="12.75" x14ac:dyDescent="0.2"/>
    <row r="428" ht="12.75" x14ac:dyDescent="0.2"/>
    <row r="429" ht="12.75" x14ac:dyDescent="0.2"/>
    <row r="430" ht="12.75" x14ac:dyDescent="0.2"/>
    <row r="431" ht="12.75" x14ac:dyDescent="0.2"/>
    <row r="432" ht="12.75" x14ac:dyDescent="0.2"/>
    <row r="433" ht="12.75" x14ac:dyDescent="0.2"/>
    <row r="434" ht="12.75" x14ac:dyDescent="0.2"/>
    <row r="435" ht="12.75" x14ac:dyDescent="0.2"/>
    <row r="436" ht="12.75" x14ac:dyDescent="0.2"/>
    <row r="437" ht="12.75" x14ac:dyDescent="0.2"/>
    <row r="438" ht="12.75" x14ac:dyDescent="0.2"/>
    <row r="439" ht="12.75" x14ac:dyDescent="0.2"/>
    <row r="440" ht="12.75" x14ac:dyDescent="0.2"/>
    <row r="441" ht="12.75" x14ac:dyDescent="0.2"/>
    <row r="442" ht="12.75" x14ac:dyDescent="0.2"/>
    <row r="443" ht="12.75" x14ac:dyDescent="0.2"/>
    <row r="444" ht="12.75" x14ac:dyDescent="0.2"/>
    <row r="445" ht="12.75" x14ac:dyDescent="0.2"/>
    <row r="446" ht="12.75" x14ac:dyDescent="0.2"/>
    <row r="447" ht="12.75" x14ac:dyDescent="0.2"/>
    <row r="448" ht="12.75" x14ac:dyDescent="0.2"/>
    <row r="449" ht="12.75" x14ac:dyDescent="0.2"/>
    <row r="450" ht="12.75" x14ac:dyDescent="0.2"/>
    <row r="451" ht="12.75" x14ac:dyDescent="0.2"/>
    <row r="452" ht="12.75" x14ac:dyDescent="0.2"/>
    <row r="453" ht="12.75" x14ac:dyDescent="0.2"/>
    <row r="454" ht="12.75" x14ac:dyDescent="0.2"/>
    <row r="455" ht="12.75" x14ac:dyDescent="0.2"/>
    <row r="456" ht="12.75" x14ac:dyDescent="0.2"/>
    <row r="457" ht="12.75" x14ac:dyDescent="0.2"/>
    <row r="458" ht="12.75" x14ac:dyDescent="0.2"/>
    <row r="459" ht="12.75" x14ac:dyDescent="0.2"/>
    <row r="460" ht="12.75" x14ac:dyDescent="0.2"/>
    <row r="461" ht="12.75" x14ac:dyDescent="0.2"/>
    <row r="462" ht="12.75" x14ac:dyDescent="0.2"/>
    <row r="463" ht="12.75" x14ac:dyDescent="0.2"/>
    <row r="464" ht="12.75" x14ac:dyDescent="0.2"/>
    <row r="465" ht="12.75" x14ac:dyDescent="0.2"/>
    <row r="466" ht="12.75" x14ac:dyDescent="0.2"/>
    <row r="467" ht="12.75" x14ac:dyDescent="0.2"/>
    <row r="468" ht="12.75" x14ac:dyDescent="0.2"/>
    <row r="469" ht="12.75" x14ac:dyDescent="0.2"/>
    <row r="470" ht="12.75" x14ac:dyDescent="0.2"/>
    <row r="471" ht="12.75" x14ac:dyDescent="0.2"/>
    <row r="472" ht="12.75" x14ac:dyDescent="0.2"/>
    <row r="473" ht="12.75" x14ac:dyDescent="0.2"/>
    <row r="474" ht="12.75" x14ac:dyDescent="0.2"/>
    <row r="475" ht="12.75" x14ac:dyDescent="0.2"/>
    <row r="476" ht="12.75" x14ac:dyDescent="0.2"/>
    <row r="477" ht="12.75" x14ac:dyDescent="0.2"/>
    <row r="478" ht="12.75" x14ac:dyDescent="0.2"/>
    <row r="479" ht="12.75" x14ac:dyDescent="0.2"/>
    <row r="480" ht="12.75" x14ac:dyDescent="0.2"/>
    <row r="481" ht="12.75" x14ac:dyDescent="0.2"/>
    <row r="482" ht="12.75" x14ac:dyDescent="0.2"/>
    <row r="483" ht="12.75" x14ac:dyDescent="0.2"/>
    <row r="484" ht="12.75" x14ac:dyDescent="0.2"/>
    <row r="485" ht="12.75" x14ac:dyDescent="0.2"/>
    <row r="486" ht="12.75" x14ac:dyDescent="0.2"/>
    <row r="487" ht="12.75" x14ac:dyDescent="0.2"/>
    <row r="488" ht="12.75" x14ac:dyDescent="0.2"/>
    <row r="489" ht="12.75" x14ac:dyDescent="0.2"/>
    <row r="490" ht="12.75" x14ac:dyDescent="0.2"/>
    <row r="491" ht="12.75" x14ac:dyDescent="0.2"/>
    <row r="492" ht="12.75" x14ac:dyDescent="0.2"/>
    <row r="493" ht="12.75" x14ac:dyDescent="0.2"/>
    <row r="494" ht="12.75" x14ac:dyDescent="0.2"/>
    <row r="495" ht="12.75" x14ac:dyDescent="0.2"/>
    <row r="496" ht="12.75" x14ac:dyDescent="0.2"/>
    <row r="497" ht="12.75" x14ac:dyDescent="0.2"/>
    <row r="498" ht="12.75" x14ac:dyDescent="0.2"/>
    <row r="499" ht="12.75" x14ac:dyDescent="0.2"/>
    <row r="500" ht="12.75" x14ac:dyDescent="0.2"/>
    <row r="501" ht="12.75" x14ac:dyDescent="0.2"/>
    <row r="502" ht="12.75" x14ac:dyDescent="0.2"/>
    <row r="503" ht="12.75" x14ac:dyDescent="0.2"/>
    <row r="504" ht="12.75" x14ac:dyDescent="0.2"/>
    <row r="505" ht="12.75" x14ac:dyDescent="0.2"/>
    <row r="506" ht="12.75" x14ac:dyDescent="0.2"/>
    <row r="507" ht="12.75" x14ac:dyDescent="0.2"/>
    <row r="508" ht="12.75" x14ac:dyDescent="0.2"/>
    <row r="509" ht="12.75" x14ac:dyDescent="0.2"/>
    <row r="510" ht="12.75" x14ac:dyDescent="0.2"/>
    <row r="511" ht="12.75" x14ac:dyDescent="0.2"/>
    <row r="512" ht="12.75" x14ac:dyDescent="0.2"/>
    <row r="513" ht="12.75" x14ac:dyDescent="0.2"/>
    <row r="514" ht="12.75" x14ac:dyDescent="0.2"/>
    <row r="515" ht="12.75" x14ac:dyDescent="0.2"/>
    <row r="516" ht="12.75" x14ac:dyDescent="0.2"/>
    <row r="517" ht="12.75" x14ac:dyDescent="0.2"/>
    <row r="518" ht="12.75" x14ac:dyDescent="0.2"/>
    <row r="519" ht="12.75" x14ac:dyDescent="0.2"/>
    <row r="520" ht="12.75" x14ac:dyDescent="0.2"/>
    <row r="521" ht="12.75" x14ac:dyDescent="0.2"/>
    <row r="522" ht="12.75" x14ac:dyDescent="0.2"/>
    <row r="523" ht="12.75" x14ac:dyDescent="0.2"/>
    <row r="524" ht="12.75" x14ac:dyDescent="0.2"/>
    <row r="525" ht="12.75" x14ac:dyDescent="0.2"/>
    <row r="526" ht="12.75" x14ac:dyDescent="0.2"/>
    <row r="527" ht="12.75" x14ac:dyDescent="0.2"/>
    <row r="528" ht="12.75" x14ac:dyDescent="0.2"/>
    <row r="529" ht="12.75" x14ac:dyDescent="0.2"/>
    <row r="530" ht="12.75" x14ac:dyDescent="0.2"/>
    <row r="531" ht="12.75" x14ac:dyDescent="0.2"/>
    <row r="532" ht="12.75" x14ac:dyDescent="0.2"/>
    <row r="533" ht="12.75" x14ac:dyDescent="0.2"/>
    <row r="534" ht="12.75" x14ac:dyDescent="0.2"/>
    <row r="535" ht="12.75" x14ac:dyDescent="0.2"/>
    <row r="536" ht="12.75" x14ac:dyDescent="0.2"/>
    <row r="537" ht="12.75" x14ac:dyDescent="0.2"/>
    <row r="538" ht="12.75" x14ac:dyDescent="0.2"/>
    <row r="539" ht="12.75" x14ac:dyDescent="0.2"/>
    <row r="540" ht="12.75" x14ac:dyDescent="0.2"/>
    <row r="541" ht="12.75" x14ac:dyDescent="0.2"/>
    <row r="542" ht="12.75" x14ac:dyDescent="0.2"/>
    <row r="543" ht="12.75" x14ac:dyDescent="0.2"/>
    <row r="544" ht="12.75" x14ac:dyDescent="0.2"/>
    <row r="545" ht="12.75" x14ac:dyDescent="0.2"/>
    <row r="546" ht="12.75" x14ac:dyDescent="0.2"/>
    <row r="547" ht="12.75" x14ac:dyDescent="0.2"/>
    <row r="548" ht="12.75" x14ac:dyDescent="0.2"/>
    <row r="549" ht="12.75" x14ac:dyDescent="0.2"/>
    <row r="550" ht="12.75" x14ac:dyDescent="0.2"/>
    <row r="551" ht="12.75" x14ac:dyDescent="0.2"/>
    <row r="552" ht="12.75" x14ac:dyDescent="0.2"/>
    <row r="553" ht="12.75" x14ac:dyDescent="0.2"/>
    <row r="554" ht="12.75" x14ac:dyDescent="0.2"/>
    <row r="555" ht="12.75" x14ac:dyDescent="0.2"/>
    <row r="556" ht="12.75" x14ac:dyDescent="0.2"/>
    <row r="557" ht="12.75" x14ac:dyDescent="0.2"/>
    <row r="558" ht="12.75" x14ac:dyDescent="0.2"/>
    <row r="559" ht="12.75" x14ac:dyDescent="0.2"/>
    <row r="560" ht="12.75" x14ac:dyDescent="0.2"/>
    <row r="561" ht="12.75" x14ac:dyDescent="0.2"/>
    <row r="562" ht="12.75" x14ac:dyDescent="0.2"/>
    <row r="563" ht="12.75" x14ac:dyDescent="0.2"/>
    <row r="564" ht="12.75" x14ac:dyDescent="0.2"/>
    <row r="565" ht="12.75" x14ac:dyDescent="0.2"/>
    <row r="566" ht="12.75" x14ac:dyDescent="0.2"/>
    <row r="567" ht="12.75" x14ac:dyDescent="0.2"/>
    <row r="568" ht="12.75" x14ac:dyDescent="0.2"/>
    <row r="569" ht="12.75" x14ac:dyDescent="0.2"/>
    <row r="570" ht="12.75" x14ac:dyDescent="0.2"/>
    <row r="571" ht="12.75" x14ac:dyDescent="0.2"/>
    <row r="572" ht="12.75" x14ac:dyDescent="0.2"/>
    <row r="573" ht="12.75" x14ac:dyDescent="0.2"/>
    <row r="574" ht="12.75" x14ac:dyDescent="0.2"/>
    <row r="575" ht="12.75" x14ac:dyDescent="0.2"/>
    <row r="576" ht="12.75" x14ac:dyDescent="0.2"/>
    <row r="577" ht="12.75" x14ac:dyDescent="0.2"/>
    <row r="578" ht="12.75" x14ac:dyDescent="0.2"/>
    <row r="579" ht="12.75" x14ac:dyDescent="0.2"/>
    <row r="580" ht="12.75" x14ac:dyDescent="0.2"/>
    <row r="581" ht="12.75" x14ac:dyDescent="0.2"/>
    <row r="582" ht="12.75" x14ac:dyDescent="0.2"/>
    <row r="583" ht="12.75" x14ac:dyDescent="0.2"/>
    <row r="584" ht="12.75" x14ac:dyDescent="0.2"/>
    <row r="585" ht="12.75" x14ac:dyDescent="0.2"/>
    <row r="586" ht="12.75" x14ac:dyDescent="0.2"/>
    <row r="587" ht="12.75" x14ac:dyDescent="0.2"/>
    <row r="588" ht="12.75" x14ac:dyDescent="0.2"/>
    <row r="589" ht="12.75" x14ac:dyDescent="0.2"/>
    <row r="590" ht="12.75" x14ac:dyDescent="0.2"/>
    <row r="591" ht="12.75" x14ac:dyDescent="0.2"/>
    <row r="592" ht="12.75" x14ac:dyDescent="0.2"/>
    <row r="593" ht="12.75" x14ac:dyDescent="0.2"/>
    <row r="594" ht="12.75" x14ac:dyDescent="0.2"/>
    <row r="595" ht="12.75" x14ac:dyDescent="0.2"/>
    <row r="596" ht="12.75" x14ac:dyDescent="0.2"/>
    <row r="597" ht="12.75" x14ac:dyDescent="0.2"/>
    <row r="598" ht="12.75" x14ac:dyDescent="0.2"/>
    <row r="599" ht="12.75" x14ac:dyDescent="0.2"/>
    <row r="600" ht="12.75" x14ac:dyDescent="0.2"/>
    <row r="601" ht="12.75" x14ac:dyDescent="0.2"/>
    <row r="602" ht="12.75" x14ac:dyDescent="0.2"/>
    <row r="603" ht="12.75" x14ac:dyDescent="0.2"/>
    <row r="604" ht="12.75" x14ac:dyDescent="0.2"/>
    <row r="605" ht="12.75" x14ac:dyDescent="0.2"/>
    <row r="606" ht="12.75" x14ac:dyDescent="0.2"/>
    <row r="607" ht="12.75" x14ac:dyDescent="0.2"/>
    <row r="608" ht="12.75" x14ac:dyDescent="0.2"/>
    <row r="609" ht="12.75" x14ac:dyDescent="0.2"/>
    <row r="610" ht="12.75" x14ac:dyDescent="0.2"/>
    <row r="611" ht="12.75" x14ac:dyDescent="0.2"/>
    <row r="612" ht="12.75" x14ac:dyDescent="0.2"/>
    <row r="613" ht="12.75" x14ac:dyDescent="0.2"/>
    <row r="614" ht="12.75" x14ac:dyDescent="0.2"/>
    <row r="615" ht="12.75" x14ac:dyDescent="0.2"/>
    <row r="616" ht="12.75" x14ac:dyDescent="0.2"/>
    <row r="617" ht="12.75" x14ac:dyDescent="0.2"/>
    <row r="618" ht="12.75" x14ac:dyDescent="0.2"/>
    <row r="619" ht="12.75" x14ac:dyDescent="0.2"/>
    <row r="620" ht="12.75" x14ac:dyDescent="0.2"/>
    <row r="621" ht="12.75" x14ac:dyDescent="0.2"/>
    <row r="622" ht="12.75" x14ac:dyDescent="0.2"/>
    <row r="623" ht="12.75" x14ac:dyDescent="0.2"/>
    <row r="624" ht="12.75" x14ac:dyDescent="0.2"/>
    <row r="625" ht="12.75" x14ac:dyDescent="0.2"/>
    <row r="626" ht="12.75" x14ac:dyDescent="0.2"/>
    <row r="627" ht="12.75" x14ac:dyDescent="0.2"/>
    <row r="628" ht="12.75" x14ac:dyDescent="0.2"/>
    <row r="629" ht="12.75" x14ac:dyDescent="0.2"/>
    <row r="630" ht="12.75" x14ac:dyDescent="0.2"/>
    <row r="631" ht="12.75" x14ac:dyDescent="0.2"/>
    <row r="632" ht="12.75" x14ac:dyDescent="0.2"/>
    <row r="633" ht="12.75" x14ac:dyDescent="0.2"/>
    <row r="634" ht="12.75" x14ac:dyDescent="0.2"/>
    <row r="635" ht="12.75" x14ac:dyDescent="0.2"/>
    <row r="636" ht="12.75" x14ac:dyDescent="0.2"/>
    <row r="637" ht="12.75" x14ac:dyDescent="0.2"/>
    <row r="638" ht="12.75" x14ac:dyDescent="0.2"/>
    <row r="639" ht="12.75" x14ac:dyDescent="0.2"/>
    <row r="640" ht="12.75" x14ac:dyDescent="0.2"/>
    <row r="641" ht="12.75" x14ac:dyDescent="0.2"/>
    <row r="642" ht="12.75" x14ac:dyDescent="0.2"/>
    <row r="643" ht="12.75" x14ac:dyDescent="0.2"/>
    <row r="644" ht="12.75" x14ac:dyDescent="0.2"/>
    <row r="645" ht="12.75" x14ac:dyDescent="0.2"/>
    <row r="646" ht="12.75" x14ac:dyDescent="0.2"/>
    <row r="647" ht="12.75" x14ac:dyDescent="0.2"/>
    <row r="648" ht="12.75" x14ac:dyDescent="0.2"/>
    <row r="649" ht="12.75" x14ac:dyDescent="0.2"/>
    <row r="650" ht="12.75" x14ac:dyDescent="0.2"/>
    <row r="651" ht="12.75" x14ac:dyDescent="0.2"/>
    <row r="652" ht="12.75" x14ac:dyDescent="0.2"/>
    <row r="653" ht="12.75" x14ac:dyDescent="0.2"/>
    <row r="654" ht="12.75" x14ac:dyDescent="0.2"/>
    <row r="655" ht="12.75" x14ac:dyDescent="0.2"/>
    <row r="656" ht="12.75" x14ac:dyDescent="0.2"/>
    <row r="657" ht="12.75" x14ac:dyDescent="0.2"/>
    <row r="658" ht="12.75" x14ac:dyDescent="0.2"/>
    <row r="659" ht="12.75" x14ac:dyDescent="0.2"/>
    <row r="660" ht="12.75" x14ac:dyDescent="0.2"/>
    <row r="661" ht="12.75" x14ac:dyDescent="0.2"/>
    <row r="662" ht="12.75" x14ac:dyDescent="0.2"/>
    <row r="663" ht="12.75" x14ac:dyDescent="0.2"/>
    <row r="664" ht="12.75" x14ac:dyDescent="0.2"/>
    <row r="665" ht="12.75" x14ac:dyDescent="0.2"/>
    <row r="666" ht="12.75" x14ac:dyDescent="0.2"/>
    <row r="667" ht="12.75" x14ac:dyDescent="0.2"/>
    <row r="668" ht="12.75" x14ac:dyDescent="0.2"/>
    <row r="669" ht="12.75" x14ac:dyDescent="0.2"/>
    <row r="670" ht="12.75" x14ac:dyDescent="0.2"/>
    <row r="671" ht="12.75" x14ac:dyDescent="0.2"/>
    <row r="672" ht="12.75" x14ac:dyDescent="0.2"/>
    <row r="673" ht="12.75" x14ac:dyDescent="0.2"/>
    <row r="674" ht="12.75" x14ac:dyDescent="0.2"/>
    <row r="675" ht="12.75" x14ac:dyDescent="0.2"/>
    <row r="676" ht="12.75" x14ac:dyDescent="0.2"/>
    <row r="677" ht="12.75" x14ac:dyDescent="0.2"/>
    <row r="678" ht="12.75" x14ac:dyDescent="0.2"/>
    <row r="679" ht="12.75" x14ac:dyDescent="0.2"/>
    <row r="680" ht="12.75" x14ac:dyDescent="0.2"/>
    <row r="681" ht="12.75" x14ac:dyDescent="0.2"/>
    <row r="682" ht="12.75" x14ac:dyDescent="0.2"/>
    <row r="683" ht="12.75" x14ac:dyDescent="0.2"/>
    <row r="684" ht="12.75" x14ac:dyDescent="0.2"/>
    <row r="685" ht="12.75" x14ac:dyDescent="0.2"/>
    <row r="686" ht="12.75" x14ac:dyDescent="0.2"/>
    <row r="687" ht="12.75" x14ac:dyDescent="0.2"/>
    <row r="688" ht="12.75" x14ac:dyDescent="0.2"/>
    <row r="689" ht="12.75" x14ac:dyDescent="0.2"/>
    <row r="690" ht="12.75" x14ac:dyDescent="0.2"/>
    <row r="691" ht="12.75" x14ac:dyDescent="0.2"/>
    <row r="692" ht="12.75" x14ac:dyDescent="0.2"/>
    <row r="693" ht="12.75" x14ac:dyDescent="0.2"/>
    <row r="694" ht="12.75" x14ac:dyDescent="0.2"/>
    <row r="695" ht="12.75" x14ac:dyDescent="0.2"/>
    <row r="696" ht="12.75" x14ac:dyDescent="0.2"/>
    <row r="697" ht="12.75" x14ac:dyDescent="0.2"/>
    <row r="698" ht="12.75" x14ac:dyDescent="0.2"/>
    <row r="699" ht="12.75" x14ac:dyDescent="0.2"/>
    <row r="700" ht="12.75" x14ac:dyDescent="0.2"/>
    <row r="701" ht="12.75" x14ac:dyDescent="0.2"/>
    <row r="702" ht="12.75" x14ac:dyDescent="0.2"/>
    <row r="703" ht="12.75" x14ac:dyDescent="0.2"/>
    <row r="704" ht="12.75" x14ac:dyDescent="0.2"/>
    <row r="705" ht="12.75" x14ac:dyDescent="0.2"/>
    <row r="706" ht="12.75" x14ac:dyDescent="0.2"/>
    <row r="707" ht="12.75" x14ac:dyDescent="0.2"/>
    <row r="708" ht="12.75" x14ac:dyDescent="0.2"/>
    <row r="709" ht="12.75" x14ac:dyDescent="0.2"/>
    <row r="710" ht="12.75" x14ac:dyDescent="0.2"/>
    <row r="711" ht="12.75" x14ac:dyDescent="0.2"/>
    <row r="712" ht="12.75" x14ac:dyDescent="0.2"/>
    <row r="713" ht="12.75" x14ac:dyDescent="0.2"/>
    <row r="714" ht="12.75" x14ac:dyDescent="0.2"/>
    <row r="715" ht="12.75" x14ac:dyDescent="0.2"/>
    <row r="716" ht="12.75" x14ac:dyDescent="0.2"/>
    <row r="717" ht="12.75" x14ac:dyDescent="0.2"/>
    <row r="718" ht="12.75" x14ac:dyDescent="0.2"/>
    <row r="719" ht="12.75" x14ac:dyDescent="0.2"/>
    <row r="720" ht="12.75" x14ac:dyDescent="0.2"/>
    <row r="721" ht="12.75" x14ac:dyDescent="0.2"/>
    <row r="722" ht="12.75" x14ac:dyDescent="0.2"/>
    <row r="723" ht="12.75" x14ac:dyDescent="0.2"/>
    <row r="724" ht="12.75" x14ac:dyDescent="0.2"/>
    <row r="725" ht="12.75" x14ac:dyDescent="0.2"/>
    <row r="726" ht="12.75" x14ac:dyDescent="0.2"/>
    <row r="727" ht="12.75" x14ac:dyDescent="0.2"/>
    <row r="728" ht="12.75" x14ac:dyDescent="0.2"/>
    <row r="729" ht="12.75" x14ac:dyDescent="0.2"/>
    <row r="730" ht="12.75" x14ac:dyDescent="0.2"/>
    <row r="731" ht="12.75" x14ac:dyDescent="0.2"/>
    <row r="732" ht="12.75" x14ac:dyDescent="0.2"/>
    <row r="733" ht="12.75" x14ac:dyDescent="0.2"/>
    <row r="734" ht="12.75" x14ac:dyDescent="0.2"/>
    <row r="735" ht="12.75" x14ac:dyDescent="0.2"/>
    <row r="736" ht="12.75" x14ac:dyDescent="0.2"/>
    <row r="737" ht="12.75" x14ac:dyDescent="0.2"/>
    <row r="738" ht="12.75" x14ac:dyDescent="0.2"/>
    <row r="739" ht="12.75" x14ac:dyDescent="0.2"/>
    <row r="740" ht="12.75" x14ac:dyDescent="0.2"/>
    <row r="741" ht="12.75" x14ac:dyDescent="0.2"/>
    <row r="742" ht="12.75" x14ac:dyDescent="0.2"/>
    <row r="743" ht="12.75" x14ac:dyDescent="0.2"/>
    <row r="744" ht="12.75" x14ac:dyDescent="0.2"/>
    <row r="745" ht="12.75" x14ac:dyDescent="0.2"/>
    <row r="746" ht="12.75" x14ac:dyDescent="0.2"/>
    <row r="747" ht="12.75" x14ac:dyDescent="0.2"/>
    <row r="748" ht="12.75" x14ac:dyDescent="0.2"/>
    <row r="749" ht="12.75" x14ac:dyDescent="0.2"/>
    <row r="750" ht="12.75" x14ac:dyDescent="0.2"/>
    <row r="751" ht="12.75" x14ac:dyDescent="0.2"/>
    <row r="752" ht="12.75" x14ac:dyDescent="0.2"/>
    <row r="753" ht="12.75" x14ac:dyDescent="0.2"/>
    <row r="754" ht="12.75" x14ac:dyDescent="0.2"/>
    <row r="755" ht="12.75" x14ac:dyDescent="0.2"/>
    <row r="756" ht="12.75" x14ac:dyDescent="0.2"/>
    <row r="757" ht="12.75" x14ac:dyDescent="0.2"/>
    <row r="758" ht="12.75" x14ac:dyDescent="0.2"/>
    <row r="759" ht="12.75" x14ac:dyDescent="0.2"/>
    <row r="760" ht="12.75" x14ac:dyDescent="0.2"/>
    <row r="761" ht="12.75" x14ac:dyDescent="0.2"/>
    <row r="762" ht="12.75" x14ac:dyDescent="0.2"/>
    <row r="763" ht="12.75" x14ac:dyDescent="0.2"/>
    <row r="764" ht="12.75" x14ac:dyDescent="0.2"/>
    <row r="765" ht="12.75" x14ac:dyDescent="0.2"/>
    <row r="766" ht="12.75" x14ac:dyDescent="0.2"/>
    <row r="767" ht="12.75" x14ac:dyDescent="0.2"/>
    <row r="768" ht="12.75" x14ac:dyDescent="0.2"/>
    <row r="769" ht="12.75" x14ac:dyDescent="0.2"/>
    <row r="770" ht="12.75" x14ac:dyDescent="0.2"/>
    <row r="771" ht="12.75" x14ac:dyDescent="0.2"/>
    <row r="772" ht="12.75" x14ac:dyDescent="0.2"/>
    <row r="773" ht="12.75" x14ac:dyDescent="0.2"/>
    <row r="774" ht="12.75" x14ac:dyDescent="0.2"/>
    <row r="775" ht="12.75" x14ac:dyDescent="0.2"/>
    <row r="776" ht="12.75" x14ac:dyDescent="0.2"/>
    <row r="777" ht="12.75" x14ac:dyDescent="0.2"/>
    <row r="778" ht="12.75" x14ac:dyDescent="0.2"/>
    <row r="779" ht="12.75" x14ac:dyDescent="0.2"/>
    <row r="780" ht="12.75" x14ac:dyDescent="0.2"/>
    <row r="781" ht="12.75" x14ac:dyDescent="0.2"/>
    <row r="782" ht="12.75" x14ac:dyDescent="0.2"/>
    <row r="783" ht="12.75" x14ac:dyDescent="0.2"/>
    <row r="784" ht="12.75" x14ac:dyDescent="0.2"/>
    <row r="785" ht="12.75" x14ac:dyDescent="0.2"/>
    <row r="786" ht="12.75" x14ac:dyDescent="0.2"/>
    <row r="787" ht="12.75" x14ac:dyDescent="0.2"/>
    <row r="788" ht="12.75" x14ac:dyDescent="0.2"/>
    <row r="789" ht="12.75" x14ac:dyDescent="0.2"/>
    <row r="790" ht="12.75" x14ac:dyDescent="0.2"/>
    <row r="791" ht="12.75" x14ac:dyDescent="0.2"/>
    <row r="792" ht="12.75" x14ac:dyDescent="0.2"/>
    <row r="793" ht="12.75" x14ac:dyDescent="0.2"/>
    <row r="794" ht="12.75" x14ac:dyDescent="0.2"/>
    <row r="795" ht="12.75" x14ac:dyDescent="0.2"/>
    <row r="796" ht="12.75" x14ac:dyDescent="0.2"/>
    <row r="797" ht="12.75" x14ac:dyDescent="0.2"/>
    <row r="798" ht="12.75" x14ac:dyDescent="0.2"/>
    <row r="799" ht="12.75" x14ac:dyDescent="0.2"/>
    <row r="800" ht="12.75" x14ac:dyDescent="0.2"/>
    <row r="801" ht="12.75" x14ac:dyDescent="0.2"/>
    <row r="802" ht="12.75" x14ac:dyDescent="0.2"/>
    <row r="803" ht="12.75" x14ac:dyDescent="0.2"/>
    <row r="804" ht="12.75" x14ac:dyDescent="0.2"/>
    <row r="805" ht="12.75" x14ac:dyDescent="0.2"/>
    <row r="806" ht="12.75" x14ac:dyDescent="0.2"/>
    <row r="807" ht="12.75" x14ac:dyDescent="0.2"/>
    <row r="808" ht="12.75" x14ac:dyDescent="0.2"/>
    <row r="809" ht="12.75" x14ac:dyDescent="0.2"/>
    <row r="810" ht="12.75" x14ac:dyDescent="0.2"/>
    <row r="811" ht="12.75" x14ac:dyDescent="0.2"/>
    <row r="812" ht="12.75" x14ac:dyDescent="0.2"/>
    <row r="813" ht="12.75" x14ac:dyDescent="0.2"/>
    <row r="814" ht="12.75" x14ac:dyDescent="0.2"/>
    <row r="815" ht="12.75" x14ac:dyDescent="0.2"/>
    <row r="816" ht="12.75" x14ac:dyDescent="0.2"/>
    <row r="817" ht="12.75" x14ac:dyDescent="0.2"/>
    <row r="818" ht="12.75" x14ac:dyDescent="0.2"/>
    <row r="819" ht="12.75" x14ac:dyDescent="0.2"/>
    <row r="820" ht="12.75" x14ac:dyDescent="0.2"/>
    <row r="821" ht="12.75" x14ac:dyDescent="0.2"/>
    <row r="822" ht="12.75" x14ac:dyDescent="0.2"/>
    <row r="823" ht="12.75" x14ac:dyDescent="0.2"/>
    <row r="824" ht="12.75" x14ac:dyDescent="0.2"/>
    <row r="825" ht="12.75" x14ac:dyDescent="0.2"/>
    <row r="826" ht="12.75" x14ac:dyDescent="0.2"/>
    <row r="827" ht="12.75" x14ac:dyDescent="0.2"/>
    <row r="828" ht="12.75" x14ac:dyDescent="0.2"/>
    <row r="829" ht="12.75" x14ac:dyDescent="0.2"/>
    <row r="830" ht="12.75" x14ac:dyDescent="0.2"/>
    <row r="831" ht="12.75" x14ac:dyDescent="0.2"/>
    <row r="832" ht="12.75" x14ac:dyDescent="0.2"/>
    <row r="833" ht="12.75" x14ac:dyDescent="0.2"/>
    <row r="834" ht="12.75" x14ac:dyDescent="0.2"/>
    <row r="835" ht="12.75" x14ac:dyDescent="0.2"/>
    <row r="836" ht="12.75" x14ac:dyDescent="0.2"/>
    <row r="837" ht="12.75" x14ac:dyDescent="0.2"/>
    <row r="838" ht="12.75" x14ac:dyDescent="0.2"/>
    <row r="839" ht="12.75" x14ac:dyDescent="0.2"/>
    <row r="840" ht="12.75" x14ac:dyDescent="0.2"/>
    <row r="841" ht="12.75" x14ac:dyDescent="0.2"/>
    <row r="842" ht="12.75" x14ac:dyDescent="0.2"/>
    <row r="843" ht="12.75" x14ac:dyDescent="0.2"/>
    <row r="844" ht="12.75" x14ac:dyDescent="0.2"/>
    <row r="845" ht="12.75" x14ac:dyDescent="0.2"/>
    <row r="846" ht="12.75" x14ac:dyDescent="0.2"/>
    <row r="847" ht="12.75" x14ac:dyDescent="0.2"/>
    <row r="848" ht="12.75" x14ac:dyDescent="0.2"/>
    <row r="849" ht="12.75" x14ac:dyDescent="0.2"/>
    <row r="850" ht="12.75" x14ac:dyDescent="0.2"/>
    <row r="851" ht="12.75" x14ac:dyDescent="0.2"/>
    <row r="852" ht="12.75" x14ac:dyDescent="0.2"/>
    <row r="853" ht="12.75" x14ac:dyDescent="0.2"/>
    <row r="854" ht="12.75" x14ac:dyDescent="0.2"/>
    <row r="855" ht="12.75" x14ac:dyDescent="0.2"/>
    <row r="856" ht="12.75" x14ac:dyDescent="0.2"/>
    <row r="857" ht="12.75" x14ac:dyDescent="0.2"/>
    <row r="858" ht="12.75" x14ac:dyDescent="0.2"/>
    <row r="859" ht="12.75" x14ac:dyDescent="0.2"/>
    <row r="860" ht="12.75" x14ac:dyDescent="0.2"/>
    <row r="861" ht="12.75" x14ac:dyDescent="0.2"/>
    <row r="862" ht="12.75" x14ac:dyDescent="0.2"/>
    <row r="863" ht="12.75" x14ac:dyDescent="0.2"/>
    <row r="864" ht="12.75" x14ac:dyDescent="0.2"/>
    <row r="865" ht="12.75" x14ac:dyDescent="0.2"/>
    <row r="866" ht="12.75" x14ac:dyDescent="0.2"/>
    <row r="867" ht="12.75" x14ac:dyDescent="0.2"/>
    <row r="868" ht="12.75" x14ac:dyDescent="0.2"/>
    <row r="869" ht="12.75" x14ac:dyDescent="0.2"/>
    <row r="870" ht="12.75" x14ac:dyDescent="0.2"/>
    <row r="871" ht="12.75" x14ac:dyDescent="0.2"/>
    <row r="872" ht="12.75" x14ac:dyDescent="0.2"/>
    <row r="873" ht="12.75" x14ac:dyDescent="0.2"/>
    <row r="874" ht="12.75" x14ac:dyDescent="0.2"/>
    <row r="875" ht="12.75" x14ac:dyDescent="0.2"/>
    <row r="876" ht="12.75" x14ac:dyDescent="0.2"/>
    <row r="877" ht="12.75" x14ac:dyDescent="0.2"/>
    <row r="878" ht="12.75" x14ac:dyDescent="0.2"/>
    <row r="879" ht="12.75" x14ac:dyDescent="0.2"/>
    <row r="880" ht="12.75" x14ac:dyDescent="0.2"/>
    <row r="881" ht="12.75" x14ac:dyDescent="0.2"/>
    <row r="882" ht="12.75" x14ac:dyDescent="0.2"/>
    <row r="883" ht="12.75" x14ac:dyDescent="0.2"/>
    <row r="884" ht="12.75" x14ac:dyDescent="0.2"/>
    <row r="885" ht="12.75" x14ac:dyDescent="0.2"/>
    <row r="886" ht="12.75" x14ac:dyDescent="0.2"/>
    <row r="887" ht="12.75" x14ac:dyDescent="0.2"/>
    <row r="888" ht="12.75" x14ac:dyDescent="0.2"/>
    <row r="889" ht="12.75" x14ac:dyDescent="0.2"/>
    <row r="890" ht="12.75" x14ac:dyDescent="0.2"/>
    <row r="891" ht="12.75" x14ac:dyDescent="0.2"/>
    <row r="892" ht="12.75" x14ac:dyDescent="0.2"/>
    <row r="893" ht="12.75" x14ac:dyDescent="0.2"/>
    <row r="894" ht="12.75" x14ac:dyDescent="0.2"/>
    <row r="895" ht="12.75" x14ac:dyDescent="0.2"/>
    <row r="896" ht="12.75" x14ac:dyDescent="0.2"/>
    <row r="897" ht="12.75" x14ac:dyDescent="0.2"/>
    <row r="898" ht="12.75" x14ac:dyDescent="0.2"/>
    <row r="899" ht="12.75" x14ac:dyDescent="0.2"/>
    <row r="900" ht="12.75" x14ac:dyDescent="0.2"/>
    <row r="901" ht="12.75" x14ac:dyDescent="0.2"/>
    <row r="902" ht="12.75" x14ac:dyDescent="0.2"/>
    <row r="903" ht="12.75" x14ac:dyDescent="0.2"/>
    <row r="904" ht="12.75" x14ac:dyDescent="0.2"/>
    <row r="905" ht="12.75" x14ac:dyDescent="0.2"/>
    <row r="906" ht="12.75" x14ac:dyDescent="0.2"/>
    <row r="907" ht="12.75" x14ac:dyDescent="0.2"/>
    <row r="908" ht="12.75" x14ac:dyDescent="0.2"/>
    <row r="909" ht="12.75" x14ac:dyDescent="0.2"/>
    <row r="910" ht="12.75" x14ac:dyDescent="0.2"/>
    <row r="911" ht="12.75" x14ac:dyDescent="0.2"/>
    <row r="912" ht="12.75" x14ac:dyDescent="0.2"/>
    <row r="913" ht="12.75" x14ac:dyDescent="0.2"/>
    <row r="914" ht="12.75" x14ac:dyDescent="0.2"/>
    <row r="915" ht="12.75" x14ac:dyDescent="0.2"/>
    <row r="916" ht="12.75" x14ac:dyDescent="0.2"/>
    <row r="917" ht="12.75" x14ac:dyDescent="0.2"/>
    <row r="918" ht="12.75" x14ac:dyDescent="0.2"/>
    <row r="919" ht="12.75" x14ac:dyDescent="0.2"/>
    <row r="920" ht="12.75" x14ac:dyDescent="0.2"/>
    <row r="921" ht="12.75" x14ac:dyDescent="0.2"/>
    <row r="922" ht="12.75" x14ac:dyDescent="0.2"/>
    <row r="923" ht="12.75" x14ac:dyDescent="0.2"/>
    <row r="924" ht="12.75" x14ac:dyDescent="0.2"/>
    <row r="925" ht="12.75" x14ac:dyDescent="0.2"/>
    <row r="926" ht="12.75" x14ac:dyDescent="0.2"/>
    <row r="927" ht="12.75" x14ac:dyDescent="0.2"/>
    <row r="928" ht="12.75" x14ac:dyDescent="0.2"/>
    <row r="929" ht="12.75" x14ac:dyDescent="0.2"/>
    <row r="930" ht="12.75" x14ac:dyDescent="0.2"/>
    <row r="931" ht="12.75" x14ac:dyDescent="0.2"/>
    <row r="932" ht="12.75" x14ac:dyDescent="0.2"/>
    <row r="933" ht="12.75" x14ac:dyDescent="0.2"/>
    <row r="934" ht="12.75" x14ac:dyDescent="0.2"/>
    <row r="935" ht="12.75" x14ac:dyDescent="0.2"/>
    <row r="936" ht="12.75" x14ac:dyDescent="0.2"/>
    <row r="937" ht="12.75" x14ac:dyDescent="0.2"/>
    <row r="938" ht="12.75" x14ac:dyDescent="0.2"/>
    <row r="939" ht="12.75" x14ac:dyDescent="0.2"/>
    <row r="940" ht="12.75" x14ac:dyDescent="0.2"/>
    <row r="941" ht="12.75" x14ac:dyDescent="0.2"/>
    <row r="942" ht="12.75" x14ac:dyDescent="0.2"/>
    <row r="943" ht="12.75" x14ac:dyDescent="0.2"/>
    <row r="944" ht="12.75" x14ac:dyDescent="0.2"/>
    <row r="945" ht="12.75" x14ac:dyDescent="0.2"/>
    <row r="946" ht="12.75" x14ac:dyDescent="0.2"/>
    <row r="947" ht="12.75" x14ac:dyDescent="0.2"/>
    <row r="948" ht="12.75" x14ac:dyDescent="0.2"/>
    <row r="949" ht="12.75" x14ac:dyDescent="0.2"/>
    <row r="950" ht="12.75" x14ac:dyDescent="0.2"/>
    <row r="951" ht="12.75" x14ac:dyDescent="0.2"/>
    <row r="952" ht="12.75" x14ac:dyDescent="0.2"/>
    <row r="953" ht="12.75" x14ac:dyDescent="0.2"/>
    <row r="954" ht="12.75" x14ac:dyDescent="0.2"/>
    <row r="955" ht="12.75" x14ac:dyDescent="0.2"/>
    <row r="956" ht="12.75" x14ac:dyDescent="0.2"/>
    <row r="957" ht="12.75" x14ac:dyDescent="0.2"/>
    <row r="958" ht="12.75" x14ac:dyDescent="0.2"/>
    <row r="959" ht="12.75" x14ac:dyDescent="0.2"/>
    <row r="960" ht="12.75" x14ac:dyDescent="0.2"/>
    <row r="961" ht="12.75" x14ac:dyDescent="0.2"/>
    <row r="962" ht="12.75" x14ac:dyDescent="0.2"/>
    <row r="963" ht="12.75" x14ac:dyDescent="0.2"/>
    <row r="964" ht="12.75" x14ac:dyDescent="0.2"/>
    <row r="965" ht="12.75" x14ac:dyDescent="0.2"/>
    <row r="966" ht="12.75" x14ac:dyDescent="0.2"/>
    <row r="967" ht="12.75" x14ac:dyDescent="0.2"/>
    <row r="968" ht="12.75" x14ac:dyDescent="0.2"/>
    <row r="969" ht="12.75" x14ac:dyDescent="0.2"/>
    <row r="970" ht="12.75" x14ac:dyDescent="0.2"/>
    <row r="971" ht="12.75" x14ac:dyDescent="0.2"/>
    <row r="972" ht="12.75" x14ac:dyDescent="0.2"/>
    <row r="973" ht="12.75" x14ac:dyDescent="0.2"/>
    <row r="974" ht="12.75" x14ac:dyDescent="0.2"/>
    <row r="975" ht="12.75" x14ac:dyDescent="0.2"/>
    <row r="976" ht="12.75" x14ac:dyDescent="0.2"/>
    <row r="977" ht="12.75" x14ac:dyDescent="0.2"/>
    <row r="978" ht="12.75" x14ac:dyDescent="0.2"/>
    <row r="979" ht="12.75" x14ac:dyDescent="0.2"/>
    <row r="980" ht="12.75" x14ac:dyDescent="0.2"/>
    <row r="981" ht="12.75" x14ac:dyDescent="0.2"/>
    <row r="982" ht="12.75" x14ac:dyDescent="0.2"/>
    <row r="983" ht="12.75" x14ac:dyDescent="0.2"/>
    <row r="984" ht="12.75" x14ac:dyDescent="0.2"/>
    <row r="985" ht="12.75" x14ac:dyDescent="0.2"/>
    <row r="986" ht="12.75" x14ac:dyDescent="0.2"/>
    <row r="987" ht="12.75" x14ac:dyDescent="0.2"/>
    <row r="988" ht="12.75" x14ac:dyDescent="0.2"/>
    <row r="989" ht="12.75" x14ac:dyDescent="0.2"/>
    <row r="990" ht="12.75" x14ac:dyDescent="0.2"/>
    <row r="991" ht="12.75" x14ac:dyDescent="0.2"/>
    <row r="992" ht="12.75" x14ac:dyDescent="0.2"/>
    <row r="993" ht="12.75" x14ac:dyDescent="0.2"/>
    <row r="994" ht="12.75" x14ac:dyDescent="0.2"/>
    <row r="995" ht="12.75" x14ac:dyDescent="0.2"/>
    <row r="996" ht="12.75" x14ac:dyDescent="0.2"/>
    <row r="997" ht="12.75" x14ac:dyDescent="0.2"/>
    <row r="998" ht="12.75" x14ac:dyDescent="0.2"/>
    <row r="999" ht="12.75" x14ac:dyDescent="0.2"/>
    <row r="1000" ht="12.75" x14ac:dyDescent="0.2"/>
  </sheetData>
  <mergeCells count="145">
    <mergeCell ref="A8:F8"/>
    <mergeCell ref="A9:F9"/>
    <mergeCell ref="B10:E10"/>
    <mergeCell ref="B11:E11"/>
    <mergeCell ref="B12:E12"/>
    <mergeCell ref="B13:E13"/>
    <mergeCell ref="A1:F1"/>
    <mergeCell ref="A3:F3"/>
    <mergeCell ref="A4:F4"/>
    <mergeCell ref="A5:F5"/>
    <mergeCell ref="A6:E6"/>
    <mergeCell ref="A7:E7"/>
    <mergeCell ref="A18:E18"/>
    <mergeCell ref="A19:F19"/>
    <mergeCell ref="B20:E20"/>
    <mergeCell ref="B21:E21"/>
    <mergeCell ref="B22:E22"/>
    <mergeCell ref="B23:E23"/>
    <mergeCell ref="A14:F14"/>
    <mergeCell ref="A15:F15"/>
    <mergeCell ref="A16:B16"/>
    <mergeCell ref="C16:E16"/>
    <mergeCell ref="A17:B17"/>
    <mergeCell ref="C17:E17"/>
    <mergeCell ref="B31:E31"/>
    <mergeCell ref="B32:E32"/>
    <mergeCell ref="B33:E33"/>
    <mergeCell ref="B34:E34"/>
    <mergeCell ref="B35:E35"/>
    <mergeCell ref="A36:E36"/>
    <mergeCell ref="B24:E24"/>
    <mergeCell ref="A25:F26"/>
    <mergeCell ref="A27:F27"/>
    <mergeCell ref="B28:E28"/>
    <mergeCell ref="B29:E29"/>
    <mergeCell ref="B30:E30"/>
    <mergeCell ref="B45:C45"/>
    <mergeCell ref="D45:E45"/>
    <mergeCell ref="B46:C46"/>
    <mergeCell ref="D46:E46"/>
    <mergeCell ref="B47:C47"/>
    <mergeCell ref="D47:E47"/>
    <mergeCell ref="A38:F38"/>
    <mergeCell ref="B39:E39"/>
    <mergeCell ref="B40:E40"/>
    <mergeCell ref="B41:E41"/>
    <mergeCell ref="A42:E42"/>
    <mergeCell ref="B44:C44"/>
    <mergeCell ref="D44:E44"/>
    <mergeCell ref="B51:C51"/>
    <mergeCell ref="D51:E51"/>
    <mergeCell ref="B52:C52"/>
    <mergeCell ref="D52:E52"/>
    <mergeCell ref="A53:C53"/>
    <mergeCell ref="D53:E53"/>
    <mergeCell ref="B48:C48"/>
    <mergeCell ref="D48:E48"/>
    <mergeCell ref="B49:C49"/>
    <mergeCell ref="D49:E49"/>
    <mergeCell ref="B50:C50"/>
    <mergeCell ref="D50:E50"/>
    <mergeCell ref="B59:E59"/>
    <mergeCell ref="B60:E60"/>
    <mergeCell ref="G60:I60"/>
    <mergeCell ref="A61:E61"/>
    <mergeCell ref="A62:F62"/>
    <mergeCell ref="A65:F65"/>
    <mergeCell ref="A54:F54"/>
    <mergeCell ref="B56:E56"/>
    <mergeCell ref="B57:E57"/>
    <mergeCell ref="G57:I57"/>
    <mergeCell ref="B58:E58"/>
    <mergeCell ref="G58:I58"/>
    <mergeCell ref="B73:E73"/>
    <mergeCell ref="B74:E74"/>
    <mergeCell ref="B75:E75"/>
    <mergeCell ref="B76:E76"/>
    <mergeCell ref="B77:E77"/>
    <mergeCell ref="B78:E78"/>
    <mergeCell ref="B66:E66"/>
    <mergeCell ref="B67:E67"/>
    <mergeCell ref="B68:E68"/>
    <mergeCell ref="B69:E69"/>
    <mergeCell ref="A70:E70"/>
    <mergeCell ref="A72:F72"/>
    <mergeCell ref="B86:E86"/>
    <mergeCell ref="B87:E87"/>
    <mergeCell ref="B88:E88"/>
    <mergeCell ref="B89:E89"/>
    <mergeCell ref="B90:E90"/>
    <mergeCell ref="B91:E91"/>
    <mergeCell ref="B79:E79"/>
    <mergeCell ref="A80:E80"/>
    <mergeCell ref="A82:F82"/>
    <mergeCell ref="A83:F83"/>
    <mergeCell ref="A84:F84"/>
    <mergeCell ref="B85:E85"/>
    <mergeCell ref="A99:F99"/>
    <mergeCell ref="B100:E100"/>
    <mergeCell ref="B101:E101"/>
    <mergeCell ref="B102:E102"/>
    <mergeCell ref="A103:E103"/>
    <mergeCell ref="A105:F105"/>
    <mergeCell ref="A92:E92"/>
    <mergeCell ref="A94:F94"/>
    <mergeCell ref="B95:E95"/>
    <mergeCell ref="B96:E96"/>
    <mergeCell ref="A97:E97"/>
    <mergeCell ref="A98:F98"/>
    <mergeCell ref="A113:F113"/>
    <mergeCell ref="B114:C114"/>
    <mergeCell ref="D114:E114"/>
    <mergeCell ref="B115:C115"/>
    <mergeCell ref="D115:E115"/>
    <mergeCell ref="B116:C116"/>
    <mergeCell ref="D116:E116"/>
    <mergeCell ref="B106:E106"/>
    <mergeCell ref="B107:E107"/>
    <mergeCell ref="B108:E108"/>
    <mergeCell ref="B109:E109"/>
    <mergeCell ref="B110:E110"/>
    <mergeCell ref="A111:E111"/>
    <mergeCell ref="B120:C120"/>
    <mergeCell ref="D120:E120"/>
    <mergeCell ref="A121:C121"/>
    <mergeCell ref="D121:E121"/>
    <mergeCell ref="A124:E124"/>
    <mergeCell ref="A125:F125"/>
    <mergeCell ref="B117:C117"/>
    <mergeCell ref="D117:E117"/>
    <mergeCell ref="B118:C118"/>
    <mergeCell ref="D118:E118"/>
    <mergeCell ref="B119:C119"/>
    <mergeCell ref="D119:E119"/>
    <mergeCell ref="A132:E132"/>
    <mergeCell ref="B133:E133"/>
    <mergeCell ref="A134:E134"/>
    <mergeCell ref="A135:E135"/>
    <mergeCell ref="A136:E136"/>
    <mergeCell ref="A126:E126"/>
    <mergeCell ref="B127:E127"/>
    <mergeCell ref="B128:E128"/>
    <mergeCell ref="B129:E129"/>
    <mergeCell ref="B130:E130"/>
    <mergeCell ref="B131:E131"/>
  </mergeCells>
  <pageMargins left="0.511811024" right="0.511811024" top="0.78740157499999996" bottom="0.78740157499999996" header="0" footer="0"/>
  <pageSetup paperSize="9" orientation="portrait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D1000"/>
  <sheetViews>
    <sheetView topLeftCell="A4" workbookViewId="0">
      <selection activeCell="H23" sqref="H23"/>
    </sheetView>
  </sheetViews>
  <sheetFormatPr defaultRowHeight="15" customHeight="1" x14ac:dyDescent="0.2"/>
  <cols>
    <col min="1" max="1" width="4" style="186" bestFit="1" customWidth="1"/>
    <col min="2" max="2" width="38.83203125" style="194" customWidth="1"/>
    <col min="3" max="3" width="12.83203125" style="186" customWidth="1"/>
    <col min="4" max="4" width="10.1640625" style="186" customWidth="1"/>
    <col min="5" max="5" width="16.5" style="186" customWidth="1"/>
    <col min="6" max="6" width="25.5" style="188" customWidth="1"/>
    <col min="7" max="9" width="26.83203125" style="186" customWidth="1"/>
    <col min="10" max="1017" width="11.6640625" style="186" customWidth="1"/>
    <col min="1018" max="1022" width="11.6640625" style="187" customWidth="1"/>
    <col min="1023" max="16384" width="9.33203125" style="187"/>
  </cols>
  <sheetData>
    <row r="1" spans="1:6" ht="14.25" x14ac:dyDescent="0.2">
      <c r="A1" s="329" t="s">
        <v>136</v>
      </c>
      <c r="B1" s="329"/>
      <c r="C1" s="329"/>
      <c r="D1" s="329"/>
      <c r="E1" s="329"/>
      <c r="F1" s="329"/>
    </row>
    <row r="2" spans="1:6" ht="14.25" x14ac:dyDescent="0.2">
      <c r="A2" s="231" t="s">
        <v>206</v>
      </c>
      <c r="B2" s="230"/>
      <c r="C2" s="230"/>
      <c r="D2" s="230"/>
      <c r="E2" s="232"/>
      <c r="F2" s="233"/>
    </row>
    <row r="3" spans="1:6" ht="16.5" customHeight="1" x14ac:dyDescent="0.2">
      <c r="A3" s="330"/>
      <c r="B3" s="330"/>
      <c r="C3" s="330"/>
      <c r="D3" s="330"/>
      <c r="E3" s="330"/>
      <c r="F3" s="330"/>
    </row>
    <row r="4" spans="1:6" ht="12.75" x14ac:dyDescent="0.2">
      <c r="A4" s="331" t="s">
        <v>207</v>
      </c>
      <c r="B4" s="331"/>
      <c r="C4" s="331"/>
      <c r="D4" s="331"/>
      <c r="E4" s="331"/>
      <c r="F4" s="331"/>
    </row>
    <row r="5" spans="1:6" ht="12.75" x14ac:dyDescent="0.2">
      <c r="A5" s="318"/>
      <c r="B5" s="318"/>
      <c r="C5" s="318"/>
      <c r="D5" s="318"/>
      <c r="E5" s="318"/>
      <c r="F5" s="318"/>
    </row>
    <row r="6" spans="1:6" ht="12.75" x14ac:dyDescent="0.2">
      <c r="A6" s="316" t="s">
        <v>208</v>
      </c>
      <c r="B6" s="316"/>
      <c r="C6" s="316"/>
      <c r="D6" s="316"/>
      <c r="E6" s="316"/>
      <c r="F6" s="189"/>
    </row>
    <row r="7" spans="1:6" ht="12.75" x14ac:dyDescent="0.2">
      <c r="A7" s="316" t="s">
        <v>209</v>
      </c>
      <c r="B7" s="316"/>
      <c r="C7" s="316"/>
      <c r="D7" s="316"/>
      <c r="E7" s="316"/>
      <c r="F7" s="189"/>
    </row>
    <row r="8" spans="1:6" ht="12.75" x14ac:dyDescent="0.2">
      <c r="A8" s="318"/>
      <c r="B8" s="318"/>
      <c r="C8" s="318"/>
      <c r="D8" s="318"/>
      <c r="E8" s="318"/>
      <c r="F8" s="318"/>
    </row>
    <row r="9" spans="1:6" ht="12.75" x14ac:dyDescent="0.2">
      <c r="A9" s="309" t="s">
        <v>210</v>
      </c>
      <c r="B9" s="309"/>
      <c r="C9" s="309"/>
      <c r="D9" s="309"/>
      <c r="E9" s="309"/>
      <c r="F9" s="309"/>
    </row>
    <row r="10" spans="1:6" ht="12.75" x14ac:dyDescent="0.2">
      <c r="A10" s="190" t="s">
        <v>137</v>
      </c>
      <c r="B10" s="332" t="s">
        <v>211</v>
      </c>
      <c r="C10" s="332"/>
      <c r="D10" s="332"/>
      <c r="E10" s="332"/>
      <c r="F10" s="191"/>
    </row>
    <row r="11" spans="1:6" ht="12.75" x14ac:dyDescent="0.2">
      <c r="A11" s="190" t="s">
        <v>138</v>
      </c>
      <c r="B11" s="332" t="s">
        <v>212</v>
      </c>
      <c r="C11" s="332"/>
      <c r="D11" s="332"/>
      <c r="E11" s="332"/>
      <c r="F11" s="189"/>
    </row>
    <row r="12" spans="1:6" ht="12.75" x14ac:dyDescent="0.2">
      <c r="A12" s="190" t="s">
        <v>139</v>
      </c>
      <c r="B12" s="332" t="s">
        <v>213</v>
      </c>
      <c r="C12" s="332"/>
      <c r="D12" s="332"/>
      <c r="E12" s="332"/>
      <c r="F12" s="189"/>
    </row>
    <row r="13" spans="1:6" ht="12.75" x14ac:dyDescent="0.2">
      <c r="A13" s="190" t="s">
        <v>140</v>
      </c>
      <c r="B13" s="332" t="s">
        <v>214</v>
      </c>
      <c r="C13" s="332"/>
      <c r="D13" s="332"/>
      <c r="E13" s="332"/>
      <c r="F13" s="189"/>
    </row>
    <row r="14" spans="1:6" ht="12.75" x14ac:dyDescent="0.2">
      <c r="A14" s="318"/>
      <c r="B14" s="318"/>
      <c r="C14" s="318"/>
      <c r="D14" s="318"/>
      <c r="E14" s="318"/>
      <c r="F14" s="318"/>
    </row>
    <row r="15" spans="1:6" ht="12.75" x14ac:dyDescent="0.2">
      <c r="A15" s="309" t="s">
        <v>215</v>
      </c>
      <c r="B15" s="309"/>
      <c r="C15" s="309"/>
      <c r="D15" s="309"/>
      <c r="E15" s="309"/>
      <c r="F15" s="309"/>
    </row>
    <row r="16" spans="1:6" ht="12.75" x14ac:dyDescent="0.2">
      <c r="A16" s="316" t="s">
        <v>216</v>
      </c>
      <c r="B16" s="316"/>
      <c r="C16" s="333" t="s">
        <v>217</v>
      </c>
      <c r="D16" s="333"/>
      <c r="E16" s="333"/>
      <c r="F16" s="192" t="s">
        <v>218</v>
      </c>
    </row>
    <row r="17" spans="1:9" ht="58.5" customHeight="1" x14ac:dyDescent="0.2">
      <c r="A17" s="326" t="s">
        <v>219</v>
      </c>
      <c r="B17" s="326"/>
      <c r="C17" s="333" t="s">
        <v>220</v>
      </c>
      <c r="D17" s="333"/>
      <c r="E17" s="333"/>
      <c r="F17" s="229" t="s">
        <v>322</v>
      </c>
    </row>
    <row r="18" spans="1:9" ht="12.75" x14ac:dyDescent="0.2">
      <c r="A18" s="316" t="s">
        <v>221</v>
      </c>
      <c r="B18" s="316"/>
      <c r="C18" s="316"/>
      <c r="D18" s="316"/>
      <c r="E18" s="316"/>
      <c r="F18" s="192">
        <v>14</v>
      </c>
    </row>
    <row r="19" spans="1:9" ht="12.75" x14ac:dyDescent="0.2">
      <c r="A19" s="319" t="s">
        <v>222</v>
      </c>
      <c r="B19" s="319"/>
      <c r="C19" s="319"/>
      <c r="D19" s="319"/>
      <c r="E19" s="319"/>
      <c r="F19" s="319"/>
    </row>
    <row r="20" spans="1:9" ht="12.75" x14ac:dyDescent="0.2">
      <c r="A20" s="189">
        <v>1</v>
      </c>
      <c r="B20" s="306" t="s">
        <v>223</v>
      </c>
      <c r="C20" s="306"/>
      <c r="D20" s="306"/>
      <c r="E20" s="306"/>
      <c r="F20" s="192"/>
    </row>
    <row r="21" spans="1:9" ht="12.75" x14ac:dyDescent="0.2">
      <c r="A21" s="189">
        <v>2</v>
      </c>
      <c r="B21" s="306" t="s">
        <v>224</v>
      </c>
      <c r="C21" s="306"/>
      <c r="D21" s="306"/>
      <c r="E21" s="306"/>
      <c r="F21" s="192"/>
    </row>
    <row r="22" spans="1:9" ht="12.75" x14ac:dyDescent="0.2">
      <c r="A22" s="189">
        <v>3</v>
      </c>
      <c r="B22" s="316" t="s">
        <v>225</v>
      </c>
      <c r="C22" s="316"/>
      <c r="D22" s="316"/>
      <c r="E22" s="316"/>
      <c r="F22" s="193">
        <v>0</v>
      </c>
      <c r="G22" s="194"/>
      <c r="H22" s="195"/>
      <c r="I22" s="195"/>
    </row>
    <row r="23" spans="1:9" ht="12.75" x14ac:dyDescent="0.2">
      <c r="A23" s="189">
        <v>4</v>
      </c>
      <c r="B23" s="306" t="s">
        <v>141</v>
      </c>
      <c r="C23" s="306"/>
      <c r="D23" s="306"/>
      <c r="E23" s="306"/>
      <c r="F23" s="192"/>
    </row>
    <row r="24" spans="1:9" ht="12.75" x14ac:dyDescent="0.2">
      <c r="A24" s="189">
        <v>5</v>
      </c>
      <c r="B24" s="306" t="s">
        <v>226</v>
      </c>
      <c r="C24" s="306"/>
      <c r="D24" s="306"/>
      <c r="E24" s="306"/>
      <c r="F24" s="196"/>
    </row>
    <row r="25" spans="1:9" ht="12.75" x14ac:dyDescent="0.2">
      <c r="A25" s="318"/>
      <c r="B25" s="318"/>
      <c r="C25" s="318"/>
      <c r="D25" s="318"/>
      <c r="E25" s="318"/>
      <c r="F25" s="318"/>
    </row>
    <row r="26" spans="1:9" ht="12.75" x14ac:dyDescent="0.2">
      <c r="A26" s="318"/>
      <c r="B26" s="318"/>
      <c r="C26" s="318"/>
      <c r="D26" s="318"/>
      <c r="E26" s="318"/>
      <c r="F26" s="318"/>
    </row>
    <row r="27" spans="1:9" ht="12.75" x14ac:dyDescent="0.2">
      <c r="A27" s="309" t="s">
        <v>227</v>
      </c>
      <c r="B27" s="309"/>
      <c r="C27" s="309"/>
      <c r="D27" s="309"/>
      <c r="E27" s="309"/>
      <c r="F27" s="309"/>
    </row>
    <row r="28" spans="1:9" ht="12.75" x14ac:dyDescent="0.2">
      <c r="A28" s="197">
        <v>1</v>
      </c>
      <c r="B28" s="309" t="s">
        <v>228</v>
      </c>
      <c r="C28" s="309"/>
      <c r="D28" s="309"/>
      <c r="E28" s="309"/>
      <c r="F28" s="198" t="s">
        <v>229</v>
      </c>
    </row>
    <row r="29" spans="1:9" ht="12.75" x14ac:dyDescent="0.2">
      <c r="A29" s="190" t="s">
        <v>137</v>
      </c>
      <c r="B29" s="306" t="s">
        <v>230</v>
      </c>
      <c r="C29" s="306"/>
      <c r="D29" s="306"/>
      <c r="E29" s="306"/>
      <c r="F29" s="199">
        <f>F22</f>
        <v>0</v>
      </c>
      <c r="G29" s="200"/>
    </row>
    <row r="30" spans="1:9" ht="12.75" x14ac:dyDescent="0.2">
      <c r="A30" s="190" t="s">
        <v>138</v>
      </c>
      <c r="B30" s="306" t="s">
        <v>231</v>
      </c>
      <c r="C30" s="306"/>
      <c r="D30" s="306"/>
      <c r="E30" s="306"/>
      <c r="F30" s="199"/>
      <c r="G30" s="194"/>
    </row>
    <row r="31" spans="1:9" ht="12.75" x14ac:dyDescent="0.2">
      <c r="A31" s="197" t="s">
        <v>139</v>
      </c>
      <c r="B31" s="326" t="s">
        <v>232</v>
      </c>
      <c r="C31" s="326"/>
      <c r="D31" s="326"/>
      <c r="E31" s="326"/>
      <c r="F31" s="201"/>
      <c r="G31" s="194"/>
    </row>
    <row r="32" spans="1:9" ht="12.75" x14ac:dyDescent="0.2">
      <c r="A32" s="190" t="s">
        <v>140</v>
      </c>
      <c r="B32" s="306" t="s">
        <v>233</v>
      </c>
      <c r="C32" s="306"/>
      <c r="D32" s="306"/>
      <c r="E32" s="306"/>
      <c r="F32" s="199"/>
    </row>
    <row r="33" spans="1:7" ht="12.75" x14ac:dyDescent="0.2">
      <c r="A33" s="190" t="s">
        <v>146</v>
      </c>
      <c r="B33" s="306" t="s">
        <v>234</v>
      </c>
      <c r="C33" s="306"/>
      <c r="D33" s="306"/>
      <c r="E33" s="306"/>
      <c r="F33" s="199"/>
    </row>
    <row r="34" spans="1:7" ht="12.75" x14ac:dyDescent="0.2">
      <c r="A34" s="190" t="s">
        <v>235</v>
      </c>
      <c r="B34" s="306" t="s">
        <v>236</v>
      </c>
      <c r="C34" s="306"/>
      <c r="D34" s="306"/>
      <c r="E34" s="306"/>
      <c r="F34" s="199"/>
    </row>
    <row r="35" spans="1:7" ht="12.75" x14ac:dyDescent="0.2">
      <c r="A35" s="190" t="s">
        <v>144</v>
      </c>
      <c r="B35" s="306" t="s">
        <v>237</v>
      </c>
      <c r="C35" s="306"/>
      <c r="D35" s="306"/>
      <c r="E35" s="306"/>
      <c r="F35" s="199"/>
    </row>
    <row r="36" spans="1:7" ht="14.25" x14ac:dyDescent="0.2">
      <c r="A36" s="309" t="s">
        <v>238</v>
      </c>
      <c r="B36" s="309"/>
      <c r="C36" s="309"/>
      <c r="D36" s="309"/>
      <c r="E36" s="309"/>
      <c r="F36" s="202">
        <f>SUM(F29:F35)</f>
        <v>0</v>
      </c>
    </row>
    <row r="37" spans="1:7" ht="12.75" x14ac:dyDescent="0.2">
      <c r="B37" s="186"/>
      <c r="D37" s="186" t="s">
        <v>239</v>
      </c>
      <c r="F37" s="203"/>
    </row>
    <row r="38" spans="1:7" ht="12.75" x14ac:dyDescent="0.2">
      <c r="A38" s="309" t="s">
        <v>240</v>
      </c>
      <c r="B38" s="309"/>
      <c r="C38" s="309"/>
      <c r="D38" s="309"/>
      <c r="E38" s="309"/>
      <c r="F38" s="309"/>
    </row>
    <row r="39" spans="1:7" ht="12.75" x14ac:dyDescent="0.2">
      <c r="A39" s="204" t="s">
        <v>241</v>
      </c>
      <c r="B39" s="334" t="s">
        <v>242</v>
      </c>
      <c r="C39" s="335"/>
      <c r="D39" s="335"/>
      <c r="E39" s="336"/>
      <c r="F39" s="198" t="s">
        <v>229</v>
      </c>
    </row>
    <row r="40" spans="1:7" ht="12.75" x14ac:dyDescent="0.2">
      <c r="A40" s="190" t="s">
        <v>137</v>
      </c>
      <c r="B40" s="316" t="s">
        <v>147</v>
      </c>
      <c r="C40" s="316"/>
      <c r="D40" s="316"/>
      <c r="E40" s="316"/>
      <c r="F40" s="205">
        <f>F36/12</f>
        <v>0</v>
      </c>
    </row>
    <row r="41" spans="1:7" ht="12.75" x14ac:dyDescent="0.2">
      <c r="A41" s="197" t="s">
        <v>138</v>
      </c>
      <c r="B41" s="323" t="s">
        <v>243</v>
      </c>
      <c r="C41" s="323"/>
      <c r="D41" s="323"/>
      <c r="E41" s="323"/>
      <c r="F41" s="193">
        <f>((F36/3)/12)</f>
        <v>0</v>
      </c>
      <c r="G41" s="206"/>
    </row>
    <row r="42" spans="1:7" ht="12.75" x14ac:dyDescent="0.2">
      <c r="A42" s="319" t="s">
        <v>238</v>
      </c>
      <c r="B42" s="319"/>
      <c r="C42" s="319"/>
      <c r="D42" s="319"/>
      <c r="E42" s="319"/>
      <c r="F42" s="193">
        <f>SUM(F40:F41)</f>
        <v>0</v>
      </c>
    </row>
    <row r="43" spans="1:7" ht="12.75" x14ac:dyDescent="0.2">
      <c r="A43" s="207"/>
      <c r="B43" s="208"/>
      <c r="C43" s="208"/>
      <c r="D43" s="208"/>
      <c r="E43" s="208"/>
      <c r="F43" s="209"/>
    </row>
    <row r="44" spans="1:7" ht="12.75" x14ac:dyDescent="0.2">
      <c r="A44" s="204" t="s">
        <v>244</v>
      </c>
      <c r="B44" s="334" t="s">
        <v>245</v>
      </c>
      <c r="C44" s="336"/>
      <c r="D44" s="319" t="s">
        <v>246</v>
      </c>
      <c r="E44" s="319"/>
      <c r="F44" s="198" t="s">
        <v>229</v>
      </c>
    </row>
    <row r="45" spans="1:7" ht="12.75" x14ac:dyDescent="0.2">
      <c r="A45" s="189" t="s">
        <v>137</v>
      </c>
      <c r="B45" s="316" t="s">
        <v>247</v>
      </c>
      <c r="C45" s="316"/>
      <c r="D45" s="311">
        <v>0.2</v>
      </c>
      <c r="E45" s="311"/>
      <c r="F45" s="205">
        <f>D45*F36</f>
        <v>0</v>
      </c>
    </row>
    <row r="46" spans="1:7" ht="12.75" x14ac:dyDescent="0.2">
      <c r="A46" s="189" t="s">
        <v>138</v>
      </c>
      <c r="B46" s="316" t="s">
        <v>248</v>
      </c>
      <c r="C46" s="316"/>
      <c r="D46" s="311">
        <v>2.5000000000000001E-2</v>
      </c>
      <c r="E46" s="311"/>
      <c r="F46" s="205">
        <f>D46*F36</f>
        <v>0</v>
      </c>
    </row>
    <row r="47" spans="1:7" ht="12.75" x14ac:dyDescent="0.2">
      <c r="A47" s="204" t="s">
        <v>139</v>
      </c>
      <c r="B47" s="323" t="s">
        <v>249</v>
      </c>
      <c r="C47" s="323"/>
      <c r="D47" s="312">
        <v>0.01</v>
      </c>
      <c r="E47" s="312"/>
      <c r="F47" s="193">
        <f>D47*F36</f>
        <v>0</v>
      </c>
    </row>
    <row r="48" spans="1:7" ht="12.75" x14ac:dyDescent="0.2">
      <c r="A48" s="189" t="s">
        <v>140</v>
      </c>
      <c r="B48" s="316" t="s">
        <v>250</v>
      </c>
      <c r="C48" s="316"/>
      <c r="D48" s="311">
        <v>1.4999999999999999E-2</v>
      </c>
      <c r="E48" s="311"/>
      <c r="F48" s="205">
        <f>D48*F36</f>
        <v>0</v>
      </c>
    </row>
    <row r="49" spans="1:9" ht="12.75" x14ac:dyDescent="0.2">
      <c r="A49" s="189" t="s">
        <v>146</v>
      </c>
      <c r="B49" s="316" t="s">
        <v>251</v>
      </c>
      <c r="C49" s="316"/>
      <c r="D49" s="311">
        <v>0.01</v>
      </c>
      <c r="E49" s="311"/>
      <c r="F49" s="205">
        <f>D49*F36</f>
        <v>0</v>
      </c>
    </row>
    <row r="50" spans="1:9" ht="12.75" x14ac:dyDescent="0.2">
      <c r="A50" s="189" t="s">
        <v>235</v>
      </c>
      <c r="B50" s="316" t="s">
        <v>252</v>
      </c>
      <c r="C50" s="316"/>
      <c r="D50" s="311">
        <v>6.0000000000000001E-3</v>
      </c>
      <c r="E50" s="311"/>
      <c r="F50" s="205">
        <f>D50*F36</f>
        <v>0</v>
      </c>
    </row>
    <row r="51" spans="1:9" ht="12.75" x14ac:dyDescent="0.2">
      <c r="A51" s="189" t="s">
        <v>144</v>
      </c>
      <c r="B51" s="316" t="s">
        <v>253</v>
      </c>
      <c r="C51" s="316"/>
      <c r="D51" s="311">
        <v>2E-3</v>
      </c>
      <c r="E51" s="311"/>
      <c r="F51" s="205">
        <f>D51*F36</f>
        <v>0</v>
      </c>
    </row>
    <row r="52" spans="1:9" ht="12.75" x14ac:dyDescent="0.2">
      <c r="A52" s="189" t="s">
        <v>254</v>
      </c>
      <c r="B52" s="316" t="s">
        <v>255</v>
      </c>
      <c r="C52" s="316"/>
      <c r="D52" s="311">
        <v>0.08</v>
      </c>
      <c r="E52" s="311"/>
      <c r="F52" s="205">
        <f>D52*F36</f>
        <v>0</v>
      </c>
    </row>
    <row r="53" spans="1:9" ht="12.75" x14ac:dyDescent="0.2">
      <c r="A53" s="319" t="s">
        <v>238</v>
      </c>
      <c r="B53" s="319"/>
      <c r="C53" s="319"/>
      <c r="D53" s="312">
        <f>SUM(D45:E52)</f>
        <v>0.34800000000000003</v>
      </c>
      <c r="E53" s="312"/>
      <c r="F53" s="193">
        <f>SUM(F45:F52)</f>
        <v>0</v>
      </c>
    </row>
    <row r="54" spans="1:9" ht="12.75" x14ac:dyDescent="0.2">
      <c r="A54" s="316" t="s">
        <v>256</v>
      </c>
      <c r="B54" s="316"/>
      <c r="C54" s="316"/>
      <c r="D54" s="316"/>
      <c r="E54" s="316"/>
      <c r="F54" s="316"/>
    </row>
    <row r="55" spans="1:9" ht="12.75" x14ac:dyDescent="0.2">
      <c r="A55" s="210"/>
      <c r="B55" s="208"/>
      <c r="C55" s="208"/>
      <c r="D55" s="208"/>
      <c r="E55" s="208"/>
      <c r="F55" s="209"/>
    </row>
    <row r="56" spans="1:9" ht="12.75" x14ac:dyDescent="0.2">
      <c r="A56" s="204" t="s">
        <v>257</v>
      </c>
      <c r="B56" s="319" t="s">
        <v>145</v>
      </c>
      <c r="C56" s="319"/>
      <c r="D56" s="319"/>
      <c r="E56" s="319"/>
      <c r="F56" s="198" t="s">
        <v>229</v>
      </c>
      <c r="G56" s="194"/>
    </row>
    <row r="57" spans="1:9" ht="12.75" x14ac:dyDescent="0.2">
      <c r="A57" s="204" t="s">
        <v>137</v>
      </c>
      <c r="B57" s="326" t="s">
        <v>142</v>
      </c>
      <c r="C57" s="326"/>
      <c r="D57" s="326"/>
      <c r="E57" s="326"/>
      <c r="F57" s="205">
        <v>0</v>
      </c>
      <c r="G57" s="324"/>
      <c r="H57" s="325"/>
      <c r="I57" s="325"/>
    </row>
    <row r="58" spans="1:9" ht="12.75" x14ac:dyDescent="0.2">
      <c r="A58" s="204" t="s">
        <v>138</v>
      </c>
      <c r="B58" s="326" t="s">
        <v>258</v>
      </c>
      <c r="C58" s="326"/>
      <c r="D58" s="326"/>
      <c r="E58" s="326"/>
      <c r="F58" s="201">
        <v>0</v>
      </c>
      <c r="G58" s="327"/>
      <c r="H58" s="328"/>
      <c r="I58" s="328"/>
    </row>
    <row r="59" spans="1:9" ht="12.75" x14ac:dyDescent="0.2">
      <c r="A59" s="189" t="s">
        <v>139</v>
      </c>
      <c r="B59" s="306" t="s">
        <v>143</v>
      </c>
      <c r="C59" s="306"/>
      <c r="D59" s="306"/>
      <c r="E59" s="306"/>
      <c r="F59" s="199">
        <v>0</v>
      </c>
    </row>
    <row r="60" spans="1:9" ht="12.75" x14ac:dyDescent="0.2">
      <c r="A60" s="204" t="s">
        <v>235</v>
      </c>
      <c r="B60" s="326" t="s">
        <v>259</v>
      </c>
      <c r="C60" s="326"/>
      <c r="D60" s="326"/>
      <c r="E60" s="326"/>
      <c r="F60" s="201">
        <v>0</v>
      </c>
      <c r="G60" s="327"/>
      <c r="H60" s="328"/>
      <c r="I60" s="328"/>
    </row>
    <row r="61" spans="1:9" ht="12.75" x14ac:dyDescent="0.2">
      <c r="A61" s="319" t="s">
        <v>238</v>
      </c>
      <c r="B61" s="319"/>
      <c r="C61" s="319"/>
      <c r="D61" s="319"/>
      <c r="E61" s="319"/>
      <c r="F61" s="201">
        <f>SUM(F57:F60)</f>
        <v>0</v>
      </c>
    </row>
    <row r="62" spans="1:9" ht="12.75" x14ac:dyDescent="0.2">
      <c r="A62" s="337"/>
      <c r="B62" s="338"/>
      <c r="C62" s="338"/>
      <c r="D62" s="338"/>
      <c r="E62" s="338"/>
      <c r="F62" s="338"/>
    </row>
    <row r="63" spans="1:9" ht="12.75" x14ac:dyDescent="0.2">
      <c r="A63" s="210"/>
      <c r="B63" s="211"/>
      <c r="C63" s="211"/>
      <c r="D63" s="211"/>
      <c r="E63" s="211"/>
      <c r="F63" s="212"/>
    </row>
    <row r="64" spans="1:9" ht="12.75" x14ac:dyDescent="0.2">
      <c r="A64" s="210"/>
      <c r="B64" s="211"/>
      <c r="C64" s="211"/>
      <c r="D64" s="211"/>
      <c r="E64" s="211"/>
      <c r="F64" s="212"/>
    </row>
    <row r="65" spans="1:1018" ht="12.75" x14ac:dyDescent="0.2">
      <c r="A65" s="309" t="s">
        <v>260</v>
      </c>
      <c r="B65" s="309"/>
      <c r="C65" s="309"/>
      <c r="D65" s="309"/>
      <c r="E65" s="309"/>
      <c r="F65" s="309"/>
    </row>
    <row r="66" spans="1:1018" ht="30.75" customHeight="1" x14ac:dyDescent="0.2">
      <c r="A66" s="213">
        <v>2</v>
      </c>
      <c r="B66" s="313" t="s">
        <v>261</v>
      </c>
      <c r="C66" s="314"/>
      <c r="D66" s="314"/>
      <c r="E66" s="315"/>
      <c r="F66" s="198" t="s">
        <v>229</v>
      </c>
    </row>
    <row r="67" spans="1:1018" ht="29.25" customHeight="1" x14ac:dyDescent="0.2">
      <c r="A67" s="204" t="s">
        <v>241</v>
      </c>
      <c r="B67" s="320" t="s">
        <v>262</v>
      </c>
      <c r="C67" s="321"/>
      <c r="D67" s="321"/>
      <c r="E67" s="322"/>
      <c r="F67" s="199">
        <f>F42</f>
        <v>0</v>
      </c>
    </row>
    <row r="68" spans="1:1018" ht="12.75" x14ac:dyDescent="0.2">
      <c r="A68" s="204" t="s">
        <v>244</v>
      </c>
      <c r="B68" s="323" t="s">
        <v>263</v>
      </c>
      <c r="C68" s="323"/>
      <c r="D68" s="323"/>
      <c r="E68" s="323"/>
      <c r="F68" s="199">
        <f>F53</f>
        <v>0</v>
      </c>
    </row>
    <row r="69" spans="1:1018" ht="12.75" x14ac:dyDescent="0.2">
      <c r="A69" s="204" t="s">
        <v>257</v>
      </c>
      <c r="B69" s="323" t="s">
        <v>145</v>
      </c>
      <c r="C69" s="323"/>
      <c r="D69" s="323"/>
      <c r="E69" s="323"/>
      <c r="F69" s="199">
        <f>F61</f>
        <v>0</v>
      </c>
    </row>
    <row r="70" spans="1:1018" ht="12.75" x14ac:dyDescent="0.2">
      <c r="A70" s="319" t="s">
        <v>238</v>
      </c>
      <c r="B70" s="319"/>
      <c r="C70" s="319"/>
      <c r="D70" s="319"/>
      <c r="E70" s="319"/>
      <c r="F70" s="201">
        <f>SUM(F67:F69)</f>
        <v>0</v>
      </c>
    </row>
    <row r="71" spans="1:1018" ht="12.75" x14ac:dyDescent="0.2">
      <c r="A71" s="214"/>
      <c r="B71" s="215"/>
      <c r="C71" s="215"/>
      <c r="D71" s="215"/>
      <c r="E71" s="215"/>
      <c r="F71" s="216"/>
    </row>
    <row r="72" spans="1:1018" ht="12.75" x14ac:dyDescent="0.2">
      <c r="A72" s="309" t="s">
        <v>264</v>
      </c>
      <c r="B72" s="309"/>
      <c r="C72" s="309"/>
      <c r="D72" s="309"/>
      <c r="E72" s="309"/>
      <c r="F72" s="309"/>
    </row>
    <row r="73" spans="1:1018" ht="12.75" x14ac:dyDescent="0.2">
      <c r="A73" s="197">
        <v>3</v>
      </c>
      <c r="B73" s="309" t="s">
        <v>265</v>
      </c>
      <c r="C73" s="309"/>
      <c r="D73" s="309"/>
      <c r="E73" s="309"/>
      <c r="F73" s="198" t="s">
        <v>229</v>
      </c>
    </row>
    <row r="74" spans="1:1018" ht="12.75" x14ac:dyDescent="0.2">
      <c r="A74" s="190" t="s">
        <v>137</v>
      </c>
      <c r="B74" s="306" t="s">
        <v>266</v>
      </c>
      <c r="C74" s="306"/>
      <c r="D74" s="306"/>
      <c r="E74" s="306"/>
      <c r="F74" s="199">
        <f>(F29/12)*10%</f>
        <v>0</v>
      </c>
    </row>
    <row r="75" spans="1:1018" ht="12.75" x14ac:dyDescent="0.2">
      <c r="A75" s="190" t="s">
        <v>138</v>
      </c>
      <c r="B75" s="306" t="s">
        <v>267</v>
      </c>
      <c r="C75" s="306"/>
      <c r="D75" s="306"/>
      <c r="E75" s="306"/>
      <c r="F75" s="199">
        <f>F74*8%</f>
        <v>0</v>
      </c>
    </row>
    <row r="76" spans="1:1018" ht="12.75" x14ac:dyDescent="0.2">
      <c r="A76" s="197" t="s">
        <v>139</v>
      </c>
      <c r="B76" s="326" t="s">
        <v>268</v>
      </c>
      <c r="C76" s="326"/>
      <c r="D76" s="326"/>
      <c r="E76" s="326"/>
      <c r="F76" s="193">
        <f>((((F29*40%))*8%)*10%)+(((F29*10%)*8%)*10%)</f>
        <v>0</v>
      </c>
      <c r="G76" s="206"/>
      <c r="H76" s="206"/>
    </row>
    <row r="77" spans="1:1018" ht="12.75" x14ac:dyDescent="0.2">
      <c r="A77" s="190" t="s">
        <v>140</v>
      </c>
      <c r="B77" s="306" t="s">
        <v>269</v>
      </c>
      <c r="C77" s="306"/>
      <c r="D77" s="306"/>
      <c r="E77" s="306"/>
      <c r="F77" s="205">
        <f>(((F29/30)/12)*7)*10%</f>
        <v>0</v>
      </c>
    </row>
    <row r="78" spans="1:1018" ht="12.75" x14ac:dyDescent="0.2">
      <c r="A78" s="190" t="s">
        <v>146</v>
      </c>
      <c r="B78" s="306" t="s">
        <v>270</v>
      </c>
      <c r="C78" s="306"/>
      <c r="D78" s="306"/>
      <c r="E78" s="306"/>
      <c r="F78" s="199">
        <f>F77*D53</f>
        <v>0</v>
      </c>
    </row>
    <row r="79" spans="1:1018" ht="12.75" x14ac:dyDescent="0.2">
      <c r="A79" s="197" t="s">
        <v>235</v>
      </c>
      <c r="B79" s="339" t="s">
        <v>271</v>
      </c>
      <c r="C79" s="339"/>
      <c r="D79" s="339"/>
      <c r="E79" s="339"/>
      <c r="F79" s="201">
        <f>(((F29*40%)*8%)*2%)+(((F29*10%)*8%)*2%)</f>
        <v>0</v>
      </c>
      <c r="G79" s="206"/>
    </row>
    <row r="80" spans="1:1018" ht="12.75" x14ac:dyDescent="0.2">
      <c r="A80" s="309" t="s">
        <v>238</v>
      </c>
      <c r="B80" s="309"/>
      <c r="C80" s="309"/>
      <c r="D80" s="309"/>
      <c r="E80" s="309"/>
      <c r="F80" s="201">
        <f>SUM(F74:F79)</f>
        <v>0</v>
      </c>
      <c r="AMD80" s="186"/>
    </row>
    <row r="81" spans="1:7" ht="12.75" x14ac:dyDescent="0.2">
      <c r="A81" s="214"/>
      <c r="B81" s="215"/>
      <c r="C81" s="215"/>
      <c r="D81" s="215"/>
      <c r="E81" s="215"/>
      <c r="F81" s="217"/>
    </row>
    <row r="82" spans="1:7" ht="12.75" x14ac:dyDescent="0.2">
      <c r="A82" s="309" t="s">
        <v>272</v>
      </c>
      <c r="B82" s="309"/>
      <c r="C82" s="309"/>
      <c r="D82" s="309"/>
      <c r="E82" s="309"/>
      <c r="F82" s="309"/>
    </row>
    <row r="83" spans="1:7" ht="12.75" x14ac:dyDescent="0.2">
      <c r="A83" s="318"/>
      <c r="B83" s="318"/>
      <c r="C83" s="318"/>
      <c r="D83" s="318"/>
      <c r="E83" s="318"/>
      <c r="F83" s="318"/>
    </row>
    <row r="84" spans="1:7" ht="12.75" x14ac:dyDescent="0.2">
      <c r="A84" s="309" t="s">
        <v>273</v>
      </c>
      <c r="B84" s="309"/>
      <c r="C84" s="309"/>
      <c r="D84" s="309"/>
      <c r="E84" s="309"/>
      <c r="F84" s="309"/>
    </row>
    <row r="85" spans="1:7" ht="12.75" x14ac:dyDescent="0.2">
      <c r="A85" s="197" t="s">
        <v>274</v>
      </c>
      <c r="B85" s="317" t="s">
        <v>275</v>
      </c>
      <c r="C85" s="317"/>
      <c r="D85" s="317"/>
      <c r="E85" s="317"/>
      <c r="F85" s="198" t="s">
        <v>229</v>
      </c>
    </row>
    <row r="86" spans="1:7" ht="12.75" x14ac:dyDescent="0.2">
      <c r="A86" s="197" t="s">
        <v>137</v>
      </c>
      <c r="B86" s="323" t="s">
        <v>276</v>
      </c>
      <c r="C86" s="323"/>
      <c r="D86" s="323"/>
      <c r="E86" s="323"/>
      <c r="F86" s="193">
        <f>F36/12</f>
        <v>0</v>
      </c>
      <c r="G86" s="206"/>
    </row>
    <row r="87" spans="1:7" ht="12.75" x14ac:dyDescent="0.2">
      <c r="A87" s="190" t="s">
        <v>138</v>
      </c>
      <c r="B87" s="316" t="s">
        <v>275</v>
      </c>
      <c r="C87" s="316"/>
      <c r="D87" s="316"/>
      <c r="E87" s="316"/>
      <c r="F87" s="205">
        <f>F36*0.278%</f>
        <v>0</v>
      </c>
    </row>
    <row r="88" spans="1:7" ht="12.75" x14ac:dyDescent="0.2">
      <c r="A88" s="190" t="s">
        <v>139</v>
      </c>
      <c r="B88" s="316" t="s">
        <v>277</v>
      </c>
      <c r="C88" s="316"/>
      <c r="D88" s="316"/>
      <c r="E88" s="316"/>
      <c r="F88" s="205">
        <f>((((F36/30)/12)*5)*1.5%)*93.33%</f>
        <v>0</v>
      </c>
    </row>
    <row r="89" spans="1:7" ht="12.75" x14ac:dyDescent="0.2">
      <c r="A89" s="190" t="s">
        <v>140</v>
      </c>
      <c r="B89" s="316" t="s">
        <v>278</v>
      </c>
      <c r="C89" s="316"/>
      <c r="D89" s="316"/>
      <c r="E89" s="316"/>
      <c r="F89" s="205">
        <f>F36*0.03%</f>
        <v>0</v>
      </c>
    </row>
    <row r="90" spans="1:7" ht="12.75" x14ac:dyDescent="0.2">
      <c r="A90" s="190" t="s">
        <v>146</v>
      </c>
      <c r="B90" s="316" t="s">
        <v>279</v>
      </c>
      <c r="C90" s="316"/>
      <c r="D90" s="316"/>
      <c r="E90" s="316"/>
      <c r="F90" s="205">
        <v>0</v>
      </c>
    </row>
    <row r="91" spans="1:7" ht="12.75" x14ac:dyDescent="0.2">
      <c r="A91" s="190" t="s">
        <v>235</v>
      </c>
      <c r="B91" s="316" t="s">
        <v>280</v>
      </c>
      <c r="C91" s="316"/>
      <c r="D91" s="316"/>
      <c r="E91" s="316"/>
      <c r="F91" s="205">
        <v>0</v>
      </c>
    </row>
    <row r="92" spans="1:7" ht="12.75" x14ac:dyDescent="0.2">
      <c r="A92" s="309" t="s">
        <v>281</v>
      </c>
      <c r="B92" s="309"/>
      <c r="C92" s="309"/>
      <c r="D92" s="309"/>
      <c r="E92" s="309"/>
      <c r="F92" s="193">
        <f>SUM(F86:F91)</f>
        <v>0</v>
      </c>
    </row>
    <row r="93" spans="1:7" ht="12.75" x14ac:dyDescent="0.2">
      <c r="A93" s="214"/>
      <c r="B93" s="215"/>
      <c r="C93" s="215"/>
      <c r="D93" s="215"/>
      <c r="E93" s="215"/>
      <c r="F93" s="216"/>
    </row>
    <row r="94" spans="1:7" ht="12.75" x14ac:dyDescent="0.2">
      <c r="A94" s="309" t="s">
        <v>282</v>
      </c>
      <c r="B94" s="309"/>
      <c r="C94" s="309"/>
      <c r="D94" s="309"/>
      <c r="E94" s="309"/>
      <c r="F94" s="309"/>
    </row>
    <row r="95" spans="1:7" ht="12.75" x14ac:dyDescent="0.2">
      <c r="A95" s="197" t="s">
        <v>283</v>
      </c>
      <c r="B95" s="317" t="s">
        <v>284</v>
      </c>
      <c r="C95" s="317"/>
      <c r="D95" s="317"/>
      <c r="E95" s="317"/>
      <c r="F95" s="198" t="s">
        <v>229</v>
      </c>
    </row>
    <row r="96" spans="1:7" ht="12.75" x14ac:dyDescent="0.2">
      <c r="A96" s="190" t="s">
        <v>137</v>
      </c>
      <c r="B96" s="306" t="s">
        <v>285</v>
      </c>
      <c r="C96" s="306"/>
      <c r="D96" s="306"/>
      <c r="E96" s="306"/>
      <c r="F96" s="205">
        <v>0</v>
      </c>
    </row>
    <row r="97" spans="1:7" ht="12.75" x14ac:dyDescent="0.2">
      <c r="A97" s="309" t="s">
        <v>286</v>
      </c>
      <c r="B97" s="309"/>
      <c r="C97" s="309"/>
      <c r="D97" s="309"/>
      <c r="E97" s="309"/>
      <c r="F97" s="193">
        <f>F96</f>
        <v>0</v>
      </c>
    </row>
    <row r="98" spans="1:7" ht="12.75" x14ac:dyDescent="0.2">
      <c r="A98" s="318"/>
      <c r="B98" s="318"/>
      <c r="C98" s="318"/>
      <c r="D98" s="318"/>
      <c r="E98" s="318"/>
      <c r="F98" s="318"/>
    </row>
    <row r="99" spans="1:7" ht="12.75" x14ac:dyDescent="0.2">
      <c r="A99" s="309" t="s">
        <v>287</v>
      </c>
      <c r="B99" s="309"/>
      <c r="C99" s="309"/>
      <c r="D99" s="309"/>
      <c r="E99" s="309"/>
      <c r="F99" s="309"/>
    </row>
    <row r="100" spans="1:7" ht="32.25" customHeight="1" x14ac:dyDescent="0.2">
      <c r="A100" s="197">
        <v>4</v>
      </c>
      <c r="B100" s="313" t="s">
        <v>288</v>
      </c>
      <c r="C100" s="314"/>
      <c r="D100" s="314"/>
      <c r="E100" s="315"/>
      <c r="F100" s="198" t="s">
        <v>229</v>
      </c>
    </row>
    <row r="101" spans="1:7" ht="12.75" x14ac:dyDescent="0.2">
      <c r="A101" s="190" t="s">
        <v>274</v>
      </c>
      <c r="B101" s="316" t="s">
        <v>275</v>
      </c>
      <c r="C101" s="316"/>
      <c r="D101" s="316"/>
      <c r="E101" s="316"/>
      <c r="F101" s="205">
        <f>F92</f>
        <v>0</v>
      </c>
    </row>
    <row r="102" spans="1:7" ht="12.75" x14ac:dyDescent="0.2">
      <c r="A102" s="190" t="s">
        <v>283</v>
      </c>
      <c r="B102" s="306" t="s">
        <v>284</v>
      </c>
      <c r="C102" s="306"/>
      <c r="D102" s="306"/>
      <c r="E102" s="306"/>
      <c r="F102" s="205">
        <f>F96</f>
        <v>0</v>
      </c>
    </row>
    <row r="103" spans="1:7" ht="12.75" x14ac:dyDescent="0.2">
      <c r="A103" s="309" t="s">
        <v>286</v>
      </c>
      <c r="B103" s="309"/>
      <c r="C103" s="309"/>
      <c r="D103" s="309"/>
      <c r="E103" s="309"/>
      <c r="F103" s="193">
        <f>F101</f>
        <v>0</v>
      </c>
    </row>
    <row r="104" spans="1:7" ht="12.75" x14ac:dyDescent="0.2">
      <c r="A104" s="214"/>
      <c r="B104" s="215"/>
      <c r="C104" s="215"/>
      <c r="D104" s="215"/>
      <c r="E104" s="215"/>
      <c r="F104" s="217"/>
    </row>
    <row r="105" spans="1:7" ht="12.75" x14ac:dyDescent="0.2">
      <c r="A105" s="309" t="s">
        <v>289</v>
      </c>
      <c r="B105" s="309"/>
      <c r="C105" s="309"/>
      <c r="D105" s="309"/>
      <c r="E105" s="309"/>
      <c r="F105" s="309"/>
    </row>
    <row r="106" spans="1:7" ht="12.75" x14ac:dyDescent="0.2">
      <c r="A106" s="197" t="s">
        <v>290</v>
      </c>
      <c r="B106" s="319" t="s">
        <v>291</v>
      </c>
      <c r="C106" s="319"/>
      <c r="D106" s="319"/>
      <c r="E106" s="319"/>
      <c r="F106" s="198" t="s">
        <v>229</v>
      </c>
    </row>
    <row r="107" spans="1:7" ht="12.75" x14ac:dyDescent="0.2">
      <c r="A107" s="190" t="s">
        <v>137</v>
      </c>
      <c r="B107" s="316" t="s">
        <v>292</v>
      </c>
      <c r="C107" s="316"/>
      <c r="D107" s="316"/>
      <c r="E107" s="316"/>
      <c r="F107" s="205">
        <v>0</v>
      </c>
      <c r="G107" s="218"/>
    </row>
    <row r="108" spans="1:7" ht="12.75" x14ac:dyDescent="0.2">
      <c r="A108" s="197" t="s">
        <v>138</v>
      </c>
      <c r="B108" s="323" t="s">
        <v>293</v>
      </c>
      <c r="C108" s="323"/>
      <c r="D108" s="323"/>
      <c r="E108" s="323"/>
      <c r="F108" s="193">
        <v>0</v>
      </c>
      <c r="G108" s="194"/>
    </row>
    <row r="109" spans="1:7" ht="12.75" x14ac:dyDescent="0.2">
      <c r="A109" s="197" t="s">
        <v>139</v>
      </c>
      <c r="B109" s="323" t="s">
        <v>294</v>
      </c>
      <c r="C109" s="323"/>
      <c r="D109" s="323"/>
      <c r="E109" s="323"/>
      <c r="F109" s="193">
        <v>0</v>
      </c>
      <c r="G109" s="194"/>
    </row>
    <row r="110" spans="1:7" ht="12.75" x14ac:dyDescent="0.2">
      <c r="A110" s="190" t="s">
        <v>140</v>
      </c>
      <c r="B110" s="316" t="s">
        <v>280</v>
      </c>
      <c r="C110" s="316"/>
      <c r="D110" s="316"/>
      <c r="E110" s="316"/>
      <c r="F110" s="205">
        <v>0</v>
      </c>
    </row>
    <row r="111" spans="1:7" ht="12.75" x14ac:dyDescent="0.2">
      <c r="A111" s="309" t="s">
        <v>295</v>
      </c>
      <c r="B111" s="309"/>
      <c r="C111" s="309"/>
      <c r="D111" s="309"/>
      <c r="E111" s="309"/>
      <c r="F111" s="193">
        <f>SUM(F107:F110)</f>
        <v>0</v>
      </c>
    </row>
    <row r="112" spans="1:7" ht="12.75" x14ac:dyDescent="0.2">
      <c r="A112" s="214"/>
      <c r="B112" s="215"/>
      <c r="C112" s="215"/>
      <c r="D112" s="219"/>
      <c r="E112" s="219"/>
      <c r="F112" s="209"/>
    </row>
    <row r="113" spans="1:7" ht="12.75" x14ac:dyDescent="0.2">
      <c r="A113" s="309" t="s">
        <v>296</v>
      </c>
      <c r="B113" s="309"/>
      <c r="C113" s="309"/>
      <c r="D113" s="309"/>
      <c r="E113" s="309"/>
      <c r="F113" s="309"/>
    </row>
    <row r="114" spans="1:7" ht="12.75" x14ac:dyDescent="0.2">
      <c r="A114" s="197">
        <v>6</v>
      </c>
      <c r="B114" s="309" t="s">
        <v>297</v>
      </c>
      <c r="C114" s="309"/>
      <c r="D114" s="312" t="s">
        <v>246</v>
      </c>
      <c r="E114" s="312"/>
      <c r="F114" s="198" t="s">
        <v>229</v>
      </c>
    </row>
    <row r="115" spans="1:7" ht="12.75" x14ac:dyDescent="0.2">
      <c r="A115" s="190" t="s">
        <v>137</v>
      </c>
      <c r="B115" s="310" t="s">
        <v>298</v>
      </c>
      <c r="C115" s="310"/>
      <c r="D115" s="311">
        <v>0.04</v>
      </c>
      <c r="E115" s="311"/>
      <c r="F115" s="205">
        <f>D115*F132</f>
        <v>0</v>
      </c>
      <c r="G115" s="220"/>
    </row>
    <row r="116" spans="1:7" ht="12.75" x14ac:dyDescent="0.2">
      <c r="A116" s="190" t="s">
        <v>138</v>
      </c>
      <c r="B116" s="310" t="s">
        <v>299</v>
      </c>
      <c r="C116" s="310"/>
      <c r="D116" s="311">
        <v>7.2322150000000002E-2</v>
      </c>
      <c r="E116" s="311"/>
      <c r="F116" s="205">
        <v>0</v>
      </c>
      <c r="G116" s="220"/>
    </row>
    <row r="117" spans="1:7" ht="12.75" x14ac:dyDescent="0.2">
      <c r="A117" s="190" t="s">
        <v>139</v>
      </c>
      <c r="B117" s="310" t="s">
        <v>300</v>
      </c>
      <c r="C117" s="310"/>
      <c r="D117" s="311">
        <f>D118+D120</f>
        <v>8.6499999999999994E-2</v>
      </c>
      <c r="E117" s="311"/>
      <c r="F117" s="205"/>
    </row>
    <row r="118" spans="1:7" ht="12.75" x14ac:dyDescent="0.2">
      <c r="A118" s="190"/>
      <c r="B118" s="310" t="s">
        <v>301</v>
      </c>
      <c r="C118" s="310"/>
      <c r="D118" s="311">
        <v>3.6499999999999998E-2</v>
      </c>
      <c r="E118" s="311"/>
      <c r="F118" s="205">
        <v>0</v>
      </c>
    </row>
    <row r="119" spans="1:7" ht="12.75" x14ac:dyDescent="0.2">
      <c r="A119" s="190"/>
      <c r="B119" s="310" t="s">
        <v>302</v>
      </c>
      <c r="C119" s="310"/>
      <c r="D119" s="311">
        <v>0</v>
      </c>
      <c r="E119" s="311"/>
      <c r="F119" s="205"/>
    </row>
    <row r="120" spans="1:7" ht="12.75" x14ac:dyDescent="0.2">
      <c r="A120" s="190"/>
      <c r="B120" s="310" t="s">
        <v>303</v>
      </c>
      <c r="C120" s="310"/>
      <c r="D120" s="311">
        <v>0.05</v>
      </c>
      <c r="E120" s="311"/>
      <c r="F120" s="205">
        <f>D120*F134</f>
        <v>0</v>
      </c>
    </row>
    <row r="121" spans="1:7" ht="12.75" x14ac:dyDescent="0.2">
      <c r="A121" s="309" t="s">
        <v>238</v>
      </c>
      <c r="B121" s="309"/>
      <c r="C121" s="309"/>
      <c r="D121" s="312">
        <f>SUM(D115:E117)</f>
        <v>0.19882215</v>
      </c>
      <c r="E121" s="312"/>
      <c r="F121" s="193">
        <f>SUM(F115:F120)</f>
        <v>0</v>
      </c>
    </row>
    <row r="122" spans="1:7" ht="12.75" x14ac:dyDescent="0.2">
      <c r="A122" s="214"/>
      <c r="B122" s="215"/>
      <c r="C122" s="215"/>
      <c r="D122" s="215"/>
      <c r="E122" s="212"/>
      <c r="F122" s="221"/>
    </row>
    <row r="123" spans="1:7" ht="12.75" x14ac:dyDescent="0.2">
      <c r="A123" s="214"/>
      <c r="B123" s="215"/>
      <c r="C123" s="215"/>
      <c r="D123" s="215"/>
      <c r="E123" s="212"/>
      <c r="F123" s="221"/>
    </row>
    <row r="124" spans="1:7" ht="12.75" x14ac:dyDescent="0.2">
      <c r="A124" s="340"/>
      <c r="B124" s="340"/>
      <c r="C124" s="340"/>
      <c r="D124" s="340"/>
      <c r="E124" s="340"/>
      <c r="F124" s="217"/>
    </row>
    <row r="125" spans="1:7" ht="12.75" x14ac:dyDescent="0.2">
      <c r="A125" s="309" t="s">
        <v>304</v>
      </c>
      <c r="B125" s="309"/>
      <c r="C125" s="309"/>
      <c r="D125" s="309"/>
      <c r="E125" s="309"/>
      <c r="F125" s="309"/>
    </row>
    <row r="126" spans="1:7" ht="12.75" x14ac:dyDescent="0.2">
      <c r="A126" s="309" t="s">
        <v>305</v>
      </c>
      <c r="B126" s="309"/>
      <c r="C126" s="309"/>
      <c r="D126" s="309"/>
      <c r="E126" s="309"/>
      <c r="F126" s="222" t="s">
        <v>229</v>
      </c>
    </row>
    <row r="127" spans="1:7" ht="12.75" x14ac:dyDescent="0.2">
      <c r="A127" s="190" t="s">
        <v>137</v>
      </c>
      <c r="B127" s="306" t="s">
        <v>306</v>
      </c>
      <c r="C127" s="306"/>
      <c r="D127" s="306"/>
      <c r="E127" s="306"/>
      <c r="F127" s="205">
        <f>F36</f>
        <v>0</v>
      </c>
    </row>
    <row r="128" spans="1:7" ht="12.75" x14ac:dyDescent="0.2">
      <c r="A128" s="190" t="s">
        <v>138</v>
      </c>
      <c r="B128" s="306" t="s">
        <v>307</v>
      </c>
      <c r="C128" s="306"/>
      <c r="D128" s="306"/>
      <c r="E128" s="306"/>
      <c r="F128" s="205">
        <f>F70</f>
        <v>0</v>
      </c>
    </row>
    <row r="129" spans="1:6" ht="12.75" x14ac:dyDescent="0.2">
      <c r="A129" s="190" t="s">
        <v>139</v>
      </c>
      <c r="B129" s="306" t="s">
        <v>308</v>
      </c>
      <c r="C129" s="306"/>
      <c r="D129" s="306"/>
      <c r="E129" s="306"/>
      <c r="F129" s="205">
        <f>F80</f>
        <v>0</v>
      </c>
    </row>
    <row r="130" spans="1:6" ht="12.75" x14ac:dyDescent="0.2">
      <c r="A130" s="190" t="s">
        <v>140</v>
      </c>
      <c r="B130" s="306" t="s">
        <v>309</v>
      </c>
      <c r="C130" s="306"/>
      <c r="D130" s="306"/>
      <c r="E130" s="306"/>
      <c r="F130" s="205">
        <f>F103</f>
        <v>0</v>
      </c>
    </row>
    <row r="131" spans="1:6" ht="12.75" x14ac:dyDescent="0.2">
      <c r="A131" s="190" t="s">
        <v>146</v>
      </c>
      <c r="B131" s="306" t="s">
        <v>310</v>
      </c>
      <c r="C131" s="306"/>
      <c r="D131" s="306"/>
      <c r="E131" s="306"/>
      <c r="F131" s="205">
        <f>F111</f>
        <v>0</v>
      </c>
    </row>
    <row r="132" spans="1:6" ht="12.75" x14ac:dyDescent="0.2">
      <c r="A132" s="307" t="s">
        <v>311</v>
      </c>
      <c r="B132" s="307"/>
      <c r="C132" s="307"/>
      <c r="D132" s="307"/>
      <c r="E132" s="307"/>
      <c r="F132" s="193">
        <f>SUM(F127:F131)</f>
        <v>0</v>
      </c>
    </row>
    <row r="133" spans="1:6" ht="12.75" x14ac:dyDescent="0.2">
      <c r="A133" s="190" t="s">
        <v>146</v>
      </c>
      <c r="B133" s="306" t="s">
        <v>312</v>
      </c>
      <c r="C133" s="306"/>
      <c r="D133" s="306"/>
      <c r="E133" s="306"/>
      <c r="F133" s="205">
        <f>F121</f>
        <v>0</v>
      </c>
    </row>
    <row r="134" spans="1:6" ht="19.5" customHeight="1" x14ac:dyDescent="0.2">
      <c r="A134" s="308" t="s">
        <v>313</v>
      </c>
      <c r="B134" s="308"/>
      <c r="C134" s="308"/>
      <c r="D134" s="308"/>
      <c r="E134" s="308"/>
      <c r="F134" s="223">
        <f>(F115+F116+F132)/(1-D117)</f>
        <v>0</v>
      </c>
    </row>
    <row r="135" spans="1:6" ht="12.75" x14ac:dyDescent="0.2">
      <c r="A135" s="304" t="s">
        <v>314</v>
      </c>
      <c r="B135" s="304"/>
      <c r="C135" s="304"/>
      <c r="D135" s="304"/>
      <c r="E135" s="304"/>
      <c r="F135" s="224">
        <f>(F115+F132)*3.9095%</f>
        <v>0</v>
      </c>
    </row>
    <row r="136" spans="1:6" ht="27" customHeight="1" x14ac:dyDescent="0.2">
      <c r="A136" s="305" t="s">
        <v>315</v>
      </c>
      <c r="B136" s="305"/>
      <c r="C136" s="305"/>
      <c r="D136" s="305"/>
      <c r="E136" s="305"/>
      <c r="F136" s="225"/>
    </row>
    <row r="137" spans="1:6" ht="12.75" x14ac:dyDescent="0.2">
      <c r="B137" s="226"/>
      <c r="C137" s="227"/>
      <c r="D137" s="227"/>
    </row>
    <row r="138" spans="1:6" ht="12.75" x14ac:dyDescent="0.2">
      <c r="B138" s="226"/>
      <c r="C138" s="227"/>
      <c r="D138" s="227"/>
    </row>
    <row r="139" spans="1:6" ht="12.75" x14ac:dyDescent="0.2">
      <c r="B139" s="226"/>
      <c r="C139" s="227"/>
      <c r="D139" s="227"/>
    </row>
    <row r="140" spans="1:6" ht="12.75" x14ac:dyDescent="0.2">
      <c r="B140" s="226"/>
      <c r="C140" s="227"/>
      <c r="D140" s="227"/>
    </row>
    <row r="141" spans="1:6" ht="12.75" x14ac:dyDescent="0.2">
      <c r="B141" s="226"/>
      <c r="C141" s="227"/>
      <c r="D141" s="227"/>
    </row>
    <row r="142" spans="1:6" ht="12.75" x14ac:dyDescent="0.2">
      <c r="B142" s="226"/>
      <c r="C142" s="227"/>
      <c r="D142" s="227"/>
    </row>
    <row r="143" spans="1:6" ht="12.75" x14ac:dyDescent="0.2">
      <c r="B143" s="226"/>
      <c r="C143" s="227"/>
      <c r="D143" s="227"/>
    </row>
    <row r="144" spans="1:6" ht="12.75" x14ac:dyDescent="0.2">
      <c r="B144" s="226"/>
      <c r="C144" s="227"/>
      <c r="D144" s="227"/>
    </row>
    <row r="145" spans="2:8" ht="12.75" x14ac:dyDescent="0.2">
      <c r="B145" s="226"/>
      <c r="C145" s="227"/>
      <c r="D145" s="227"/>
    </row>
    <row r="146" spans="2:8" ht="12.75" x14ac:dyDescent="0.2">
      <c r="B146" s="226"/>
      <c r="C146" s="227"/>
      <c r="D146" s="227"/>
    </row>
    <row r="147" spans="2:8" ht="12.75" x14ac:dyDescent="0.2">
      <c r="B147" s="226"/>
      <c r="C147" s="227"/>
      <c r="D147" s="227"/>
      <c r="H147" s="228"/>
    </row>
    <row r="148" spans="2:8" ht="12.75" x14ac:dyDescent="0.2">
      <c r="B148" s="226"/>
      <c r="C148" s="227"/>
      <c r="D148" s="227"/>
    </row>
    <row r="149" spans="2:8" ht="12.75" x14ac:dyDescent="0.2">
      <c r="B149" s="226"/>
      <c r="C149" s="227"/>
      <c r="D149" s="227"/>
    </row>
    <row r="150" spans="2:8" ht="12.75" x14ac:dyDescent="0.2"/>
    <row r="151" spans="2:8" ht="12.75" x14ac:dyDescent="0.2"/>
    <row r="152" spans="2:8" ht="12.75" x14ac:dyDescent="0.2"/>
    <row r="153" spans="2:8" ht="12.75" x14ac:dyDescent="0.2"/>
    <row r="154" spans="2:8" ht="12.75" x14ac:dyDescent="0.2"/>
    <row r="155" spans="2:8" ht="12.75" x14ac:dyDescent="0.2"/>
    <row r="156" spans="2:8" ht="12.75" x14ac:dyDescent="0.2"/>
    <row r="157" spans="2:8" ht="12.75" x14ac:dyDescent="0.2"/>
    <row r="158" spans="2:8" ht="12.75" x14ac:dyDescent="0.2"/>
    <row r="159" spans="2:8" ht="12.75" x14ac:dyDescent="0.2"/>
    <row r="160" spans="2:8" ht="12.75" x14ac:dyDescent="0.2"/>
    <row r="161" ht="12.75" x14ac:dyDescent="0.2"/>
    <row r="162" ht="12.75" x14ac:dyDescent="0.2"/>
    <row r="163" ht="12.75" x14ac:dyDescent="0.2"/>
    <row r="164" ht="12.75" x14ac:dyDescent="0.2"/>
    <row r="165" ht="12.75" x14ac:dyDescent="0.2"/>
    <row r="166" ht="12.75" x14ac:dyDescent="0.2"/>
    <row r="167" ht="12.75" x14ac:dyDescent="0.2"/>
    <row r="168" ht="12.75" x14ac:dyDescent="0.2"/>
    <row r="169" ht="12.75" x14ac:dyDescent="0.2"/>
    <row r="170" ht="12.75" x14ac:dyDescent="0.2"/>
    <row r="171" ht="12.75" x14ac:dyDescent="0.2"/>
    <row r="172" ht="12.75" x14ac:dyDescent="0.2"/>
    <row r="173" ht="12.75" x14ac:dyDescent="0.2"/>
    <row r="174" ht="12.75" x14ac:dyDescent="0.2"/>
    <row r="175" ht="12.75" x14ac:dyDescent="0.2"/>
    <row r="176" ht="12.75" x14ac:dyDescent="0.2"/>
    <row r="177" ht="12.75" x14ac:dyDescent="0.2"/>
    <row r="178" ht="12.75" x14ac:dyDescent="0.2"/>
    <row r="179" ht="12.75" x14ac:dyDescent="0.2"/>
    <row r="180" ht="12.75" x14ac:dyDescent="0.2"/>
    <row r="181" ht="12.75" x14ac:dyDescent="0.2"/>
    <row r="182" ht="12.75" x14ac:dyDescent="0.2"/>
    <row r="183" ht="12.75" x14ac:dyDescent="0.2"/>
    <row r="184" ht="12.75" x14ac:dyDescent="0.2"/>
    <row r="185" ht="12.75" x14ac:dyDescent="0.2"/>
    <row r="186" ht="12.75" x14ac:dyDescent="0.2"/>
    <row r="187" ht="12.75" x14ac:dyDescent="0.2"/>
    <row r="188" ht="12.75" x14ac:dyDescent="0.2"/>
    <row r="189" ht="12.75" x14ac:dyDescent="0.2"/>
    <row r="190" ht="12.75" x14ac:dyDescent="0.2"/>
    <row r="191" ht="12.75" x14ac:dyDescent="0.2"/>
    <row r="192" ht="12.75" x14ac:dyDescent="0.2"/>
    <row r="193" ht="12.75" x14ac:dyDescent="0.2"/>
    <row r="194" ht="12.75" x14ac:dyDescent="0.2"/>
    <row r="195" ht="12.75" x14ac:dyDescent="0.2"/>
    <row r="196" ht="12.75" x14ac:dyDescent="0.2"/>
    <row r="197" ht="12.75" x14ac:dyDescent="0.2"/>
    <row r="198" ht="12.75" x14ac:dyDescent="0.2"/>
    <row r="199" ht="12.75" x14ac:dyDescent="0.2"/>
    <row r="200" ht="12.75" x14ac:dyDescent="0.2"/>
    <row r="201" ht="12.75" x14ac:dyDescent="0.2"/>
    <row r="202" ht="12.75" x14ac:dyDescent="0.2"/>
    <row r="203" ht="12.75" x14ac:dyDescent="0.2"/>
    <row r="204" ht="12.75" x14ac:dyDescent="0.2"/>
    <row r="205" ht="12.75" x14ac:dyDescent="0.2"/>
    <row r="206" ht="12.75" x14ac:dyDescent="0.2"/>
    <row r="207" ht="12.75" x14ac:dyDescent="0.2"/>
    <row r="208" ht="12.75" x14ac:dyDescent="0.2"/>
    <row r="209" ht="12.75" x14ac:dyDescent="0.2"/>
    <row r="210" ht="12.75" x14ac:dyDescent="0.2"/>
    <row r="211" ht="12.75" x14ac:dyDescent="0.2"/>
    <row r="212" ht="12.75" x14ac:dyDescent="0.2"/>
    <row r="213" ht="12.75" x14ac:dyDescent="0.2"/>
    <row r="214" ht="12.75" x14ac:dyDescent="0.2"/>
    <row r="215" ht="12.75" x14ac:dyDescent="0.2"/>
    <row r="216" ht="12.75" x14ac:dyDescent="0.2"/>
    <row r="217" ht="12.75" x14ac:dyDescent="0.2"/>
    <row r="218" ht="12.75" x14ac:dyDescent="0.2"/>
    <row r="219" ht="12.75" x14ac:dyDescent="0.2"/>
    <row r="220" ht="12.75" x14ac:dyDescent="0.2"/>
    <row r="221" ht="12.75" x14ac:dyDescent="0.2"/>
    <row r="222" ht="12.75" x14ac:dyDescent="0.2"/>
    <row r="223" ht="12.75" x14ac:dyDescent="0.2"/>
    <row r="224" ht="12.75" x14ac:dyDescent="0.2"/>
    <row r="225" ht="12.75" x14ac:dyDescent="0.2"/>
    <row r="226" ht="12.75" x14ac:dyDescent="0.2"/>
    <row r="227" ht="12.75" x14ac:dyDescent="0.2"/>
    <row r="228" ht="12.75" x14ac:dyDescent="0.2"/>
    <row r="229" ht="12.75" x14ac:dyDescent="0.2"/>
    <row r="230" ht="12.75" x14ac:dyDescent="0.2"/>
    <row r="231" ht="12.75" x14ac:dyDescent="0.2"/>
    <row r="232" ht="12.75" x14ac:dyDescent="0.2"/>
    <row r="233" ht="12.75" x14ac:dyDescent="0.2"/>
    <row r="234" ht="12.75" x14ac:dyDescent="0.2"/>
    <row r="235" ht="12.75" x14ac:dyDescent="0.2"/>
    <row r="236" ht="12.75" x14ac:dyDescent="0.2"/>
    <row r="237" ht="12.75" x14ac:dyDescent="0.2"/>
    <row r="238" ht="12.75" x14ac:dyDescent="0.2"/>
    <row r="239" ht="12.75" x14ac:dyDescent="0.2"/>
    <row r="240" ht="12.75" x14ac:dyDescent="0.2"/>
    <row r="241" ht="12.75" x14ac:dyDescent="0.2"/>
    <row r="242" ht="12.75" x14ac:dyDescent="0.2"/>
    <row r="243" ht="12.75" x14ac:dyDescent="0.2"/>
    <row r="244" ht="12.75" x14ac:dyDescent="0.2"/>
    <row r="245" ht="12.75" x14ac:dyDescent="0.2"/>
    <row r="246" ht="12.75" x14ac:dyDescent="0.2"/>
    <row r="247" ht="12.75" x14ac:dyDescent="0.2"/>
    <row r="248" ht="12.75" x14ac:dyDescent="0.2"/>
    <row r="249" ht="12.75" x14ac:dyDescent="0.2"/>
    <row r="250" ht="12.75" x14ac:dyDescent="0.2"/>
    <row r="251" ht="12.75" x14ac:dyDescent="0.2"/>
    <row r="252" ht="12.75" x14ac:dyDescent="0.2"/>
    <row r="253" ht="12.75" x14ac:dyDescent="0.2"/>
    <row r="254" ht="12.75" x14ac:dyDescent="0.2"/>
    <row r="255" ht="12.75" x14ac:dyDescent="0.2"/>
    <row r="256" ht="12.75" x14ac:dyDescent="0.2"/>
    <row r="257" ht="12.75" x14ac:dyDescent="0.2"/>
    <row r="258" ht="12.75" x14ac:dyDescent="0.2"/>
    <row r="259" ht="12.75" x14ac:dyDescent="0.2"/>
    <row r="260" ht="12.75" x14ac:dyDescent="0.2"/>
    <row r="261" ht="12.75" x14ac:dyDescent="0.2"/>
    <row r="262" ht="12.75" x14ac:dyDescent="0.2"/>
    <row r="263" ht="12.75" x14ac:dyDescent="0.2"/>
    <row r="264" ht="12.75" x14ac:dyDescent="0.2"/>
    <row r="265" ht="12.75" x14ac:dyDescent="0.2"/>
    <row r="266" ht="12.75" x14ac:dyDescent="0.2"/>
    <row r="267" ht="12.75" x14ac:dyDescent="0.2"/>
    <row r="268" ht="12.75" x14ac:dyDescent="0.2"/>
    <row r="269" ht="12.75" x14ac:dyDescent="0.2"/>
    <row r="270" ht="12.75" x14ac:dyDescent="0.2"/>
    <row r="271" ht="12.75" x14ac:dyDescent="0.2"/>
    <row r="272" ht="12.75" x14ac:dyDescent="0.2"/>
    <row r="273" ht="12.75" x14ac:dyDescent="0.2"/>
    <row r="274" ht="12.75" x14ac:dyDescent="0.2"/>
    <row r="275" ht="12.75" x14ac:dyDescent="0.2"/>
    <row r="276" ht="12.75" x14ac:dyDescent="0.2"/>
    <row r="277" ht="12.75" x14ac:dyDescent="0.2"/>
    <row r="278" ht="12.75" x14ac:dyDescent="0.2"/>
    <row r="279" ht="12.75" x14ac:dyDescent="0.2"/>
    <row r="280" ht="12.75" x14ac:dyDescent="0.2"/>
    <row r="281" ht="12.75" x14ac:dyDescent="0.2"/>
    <row r="282" ht="12.75" x14ac:dyDescent="0.2"/>
    <row r="283" ht="12.75" x14ac:dyDescent="0.2"/>
    <row r="284" ht="12.75" x14ac:dyDescent="0.2"/>
    <row r="285" ht="12.75" x14ac:dyDescent="0.2"/>
    <row r="286" ht="12.75" x14ac:dyDescent="0.2"/>
    <row r="287" ht="12.75" x14ac:dyDescent="0.2"/>
    <row r="288" ht="12.75" x14ac:dyDescent="0.2"/>
    <row r="289" ht="12.75" x14ac:dyDescent="0.2"/>
    <row r="290" ht="12.75" x14ac:dyDescent="0.2"/>
    <row r="291" ht="12.75" x14ac:dyDescent="0.2"/>
    <row r="292" ht="12.75" x14ac:dyDescent="0.2"/>
    <row r="293" ht="12.75" x14ac:dyDescent="0.2"/>
    <row r="294" ht="12.75" x14ac:dyDescent="0.2"/>
    <row r="295" ht="12.75" x14ac:dyDescent="0.2"/>
    <row r="296" ht="12.75" x14ac:dyDescent="0.2"/>
    <row r="297" ht="12.75" x14ac:dyDescent="0.2"/>
    <row r="298" ht="12.75" x14ac:dyDescent="0.2"/>
    <row r="299" ht="12.75" x14ac:dyDescent="0.2"/>
    <row r="300" ht="12.75" x14ac:dyDescent="0.2"/>
    <row r="301" ht="12.75" x14ac:dyDescent="0.2"/>
    <row r="302" ht="12.75" x14ac:dyDescent="0.2"/>
    <row r="303" ht="12.75" x14ac:dyDescent="0.2"/>
    <row r="304" ht="12.75" x14ac:dyDescent="0.2"/>
    <row r="305" ht="12.75" x14ac:dyDescent="0.2"/>
    <row r="306" ht="12.75" x14ac:dyDescent="0.2"/>
    <row r="307" ht="12.75" x14ac:dyDescent="0.2"/>
    <row r="308" ht="12.75" x14ac:dyDescent="0.2"/>
    <row r="309" ht="12.75" x14ac:dyDescent="0.2"/>
    <row r="310" ht="12.75" x14ac:dyDescent="0.2"/>
    <row r="311" ht="12.75" x14ac:dyDescent="0.2"/>
    <row r="312" ht="12.75" x14ac:dyDescent="0.2"/>
    <row r="313" ht="12.75" x14ac:dyDescent="0.2"/>
    <row r="314" ht="12.75" x14ac:dyDescent="0.2"/>
    <row r="315" ht="12.75" x14ac:dyDescent="0.2"/>
    <row r="316" ht="12.75" x14ac:dyDescent="0.2"/>
    <row r="317" ht="12.75" x14ac:dyDescent="0.2"/>
    <row r="318" ht="12.75" x14ac:dyDescent="0.2"/>
    <row r="319" ht="12.75" x14ac:dyDescent="0.2"/>
    <row r="320" ht="12.75" x14ac:dyDescent="0.2"/>
    <row r="321" ht="12.75" x14ac:dyDescent="0.2"/>
    <row r="322" ht="12.75" x14ac:dyDescent="0.2"/>
    <row r="323" ht="12.75" x14ac:dyDescent="0.2"/>
    <row r="324" ht="12.75" x14ac:dyDescent="0.2"/>
    <row r="325" ht="12.75" x14ac:dyDescent="0.2"/>
    <row r="326" ht="12.75" x14ac:dyDescent="0.2"/>
    <row r="327" ht="12.75" x14ac:dyDescent="0.2"/>
    <row r="328" ht="12.75" x14ac:dyDescent="0.2"/>
    <row r="329" ht="12.75" x14ac:dyDescent="0.2"/>
    <row r="330" ht="12.75" x14ac:dyDescent="0.2"/>
    <row r="331" ht="12.75" x14ac:dyDescent="0.2"/>
    <row r="332" ht="12.75" x14ac:dyDescent="0.2"/>
    <row r="333" ht="12.75" x14ac:dyDescent="0.2"/>
    <row r="334" ht="12.75" x14ac:dyDescent="0.2"/>
    <row r="335" ht="12.75" x14ac:dyDescent="0.2"/>
    <row r="336" ht="12.75" x14ac:dyDescent="0.2"/>
    <row r="337" ht="12.75" x14ac:dyDescent="0.2"/>
    <row r="338" ht="12.75" x14ac:dyDescent="0.2"/>
    <row r="339" ht="12.75" x14ac:dyDescent="0.2"/>
    <row r="340" ht="12.75" x14ac:dyDescent="0.2"/>
    <row r="341" ht="12.75" x14ac:dyDescent="0.2"/>
    <row r="342" ht="12.75" x14ac:dyDescent="0.2"/>
    <row r="343" ht="12.75" x14ac:dyDescent="0.2"/>
    <row r="344" ht="12.75" x14ac:dyDescent="0.2"/>
    <row r="345" ht="12.75" x14ac:dyDescent="0.2"/>
    <row r="346" ht="12.75" x14ac:dyDescent="0.2"/>
    <row r="347" ht="12.75" x14ac:dyDescent="0.2"/>
    <row r="348" ht="12.75" x14ac:dyDescent="0.2"/>
    <row r="349" ht="12.75" x14ac:dyDescent="0.2"/>
    <row r="350" ht="12.75" x14ac:dyDescent="0.2"/>
    <row r="351" ht="12.75" x14ac:dyDescent="0.2"/>
    <row r="352" ht="12.75" x14ac:dyDescent="0.2"/>
    <row r="353" ht="12.75" x14ac:dyDescent="0.2"/>
    <row r="354" ht="12.75" x14ac:dyDescent="0.2"/>
    <row r="355" ht="12.75" x14ac:dyDescent="0.2"/>
    <row r="356" ht="12.75" x14ac:dyDescent="0.2"/>
    <row r="357" ht="12.75" x14ac:dyDescent="0.2"/>
    <row r="358" ht="12.75" x14ac:dyDescent="0.2"/>
    <row r="359" ht="12.75" x14ac:dyDescent="0.2"/>
    <row r="360" ht="12.75" x14ac:dyDescent="0.2"/>
    <row r="361" ht="12.75" x14ac:dyDescent="0.2"/>
    <row r="362" ht="12.75" x14ac:dyDescent="0.2"/>
    <row r="363" ht="12.75" x14ac:dyDescent="0.2"/>
    <row r="364" ht="12.75" x14ac:dyDescent="0.2"/>
    <row r="365" ht="12.75" x14ac:dyDescent="0.2"/>
    <row r="366" ht="12.75" x14ac:dyDescent="0.2"/>
    <row r="367" ht="12.75" x14ac:dyDescent="0.2"/>
    <row r="368" ht="12.75" x14ac:dyDescent="0.2"/>
    <row r="369" ht="12.75" x14ac:dyDescent="0.2"/>
    <row r="370" ht="12.75" x14ac:dyDescent="0.2"/>
    <row r="371" ht="12.75" x14ac:dyDescent="0.2"/>
    <row r="372" ht="12.75" x14ac:dyDescent="0.2"/>
    <row r="373" ht="12.75" x14ac:dyDescent="0.2"/>
    <row r="374" ht="12.75" x14ac:dyDescent="0.2"/>
    <row r="375" ht="12.75" x14ac:dyDescent="0.2"/>
    <row r="376" ht="12.75" x14ac:dyDescent="0.2"/>
    <row r="377" ht="12.75" x14ac:dyDescent="0.2"/>
    <row r="378" ht="12.75" x14ac:dyDescent="0.2"/>
    <row r="379" ht="12.75" x14ac:dyDescent="0.2"/>
    <row r="380" ht="12.75" x14ac:dyDescent="0.2"/>
    <row r="381" ht="12.75" x14ac:dyDescent="0.2"/>
    <row r="382" ht="12.75" x14ac:dyDescent="0.2"/>
    <row r="383" ht="12.75" x14ac:dyDescent="0.2"/>
    <row r="384" ht="12.75" x14ac:dyDescent="0.2"/>
    <row r="385" ht="12.75" x14ac:dyDescent="0.2"/>
    <row r="386" ht="12.75" x14ac:dyDescent="0.2"/>
    <row r="387" ht="12.75" x14ac:dyDescent="0.2"/>
    <row r="388" ht="12.75" x14ac:dyDescent="0.2"/>
    <row r="389" ht="12.75" x14ac:dyDescent="0.2"/>
    <row r="390" ht="12.75" x14ac:dyDescent="0.2"/>
    <row r="391" ht="12.75" x14ac:dyDescent="0.2"/>
    <row r="392" ht="12.75" x14ac:dyDescent="0.2"/>
    <row r="393" ht="12.75" x14ac:dyDescent="0.2"/>
    <row r="394" ht="12.75" x14ac:dyDescent="0.2"/>
    <row r="395" ht="12.75" x14ac:dyDescent="0.2"/>
    <row r="396" ht="12.75" x14ac:dyDescent="0.2"/>
    <row r="397" ht="12.75" x14ac:dyDescent="0.2"/>
    <row r="398" ht="12.75" x14ac:dyDescent="0.2"/>
    <row r="399" ht="12.75" x14ac:dyDescent="0.2"/>
    <row r="400" ht="12.75" x14ac:dyDescent="0.2"/>
    <row r="401" ht="12.75" x14ac:dyDescent="0.2"/>
    <row r="402" ht="12.75" x14ac:dyDescent="0.2"/>
    <row r="403" ht="12.75" x14ac:dyDescent="0.2"/>
    <row r="404" ht="12.75" x14ac:dyDescent="0.2"/>
    <row r="405" ht="12.75" x14ac:dyDescent="0.2"/>
    <row r="406" ht="12.75" x14ac:dyDescent="0.2"/>
    <row r="407" ht="12.75" x14ac:dyDescent="0.2"/>
    <row r="408" ht="12.75" x14ac:dyDescent="0.2"/>
    <row r="409" ht="12.75" x14ac:dyDescent="0.2"/>
    <row r="410" ht="12.75" x14ac:dyDescent="0.2"/>
    <row r="411" ht="12.75" x14ac:dyDescent="0.2"/>
    <row r="412" ht="12.75" x14ac:dyDescent="0.2"/>
    <row r="413" ht="12.75" x14ac:dyDescent="0.2"/>
    <row r="414" ht="12.75" x14ac:dyDescent="0.2"/>
    <row r="415" ht="12.75" x14ac:dyDescent="0.2"/>
    <row r="416" ht="12.75" x14ac:dyDescent="0.2"/>
    <row r="417" ht="12.75" x14ac:dyDescent="0.2"/>
    <row r="418" ht="12.75" x14ac:dyDescent="0.2"/>
    <row r="419" ht="12.75" x14ac:dyDescent="0.2"/>
    <row r="420" ht="12.75" x14ac:dyDescent="0.2"/>
    <row r="421" ht="12.75" x14ac:dyDescent="0.2"/>
    <row r="422" ht="12.75" x14ac:dyDescent="0.2"/>
    <row r="423" ht="12.75" x14ac:dyDescent="0.2"/>
    <row r="424" ht="12.75" x14ac:dyDescent="0.2"/>
    <row r="425" ht="12.75" x14ac:dyDescent="0.2"/>
    <row r="426" ht="12.75" x14ac:dyDescent="0.2"/>
    <row r="427" ht="12.75" x14ac:dyDescent="0.2"/>
    <row r="428" ht="12.75" x14ac:dyDescent="0.2"/>
    <row r="429" ht="12.75" x14ac:dyDescent="0.2"/>
    <row r="430" ht="12.75" x14ac:dyDescent="0.2"/>
    <row r="431" ht="12.75" x14ac:dyDescent="0.2"/>
    <row r="432" ht="12.75" x14ac:dyDescent="0.2"/>
    <row r="433" ht="12.75" x14ac:dyDescent="0.2"/>
    <row r="434" ht="12.75" x14ac:dyDescent="0.2"/>
    <row r="435" ht="12.75" x14ac:dyDescent="0.2"/>
    <row r="436" ht="12.75" x14ac:dyDescent="0.2"/>
    <row r="437" ht="12.75" x14ac:dyDescent="0.2"/>
    <row r="438" ht="12.75" x14ac:dyDescent="0.2"/>
    <row r="439" ht="12.75" x14ac:dyDescent="0.2"/>
    <row r="440" ht="12.75" x14ac:dyDescent="0.2"/>
    <row r="441" ht="12.75" x14ac:dyDescent="0.2"/>
    <row r="442" ht="12.75" x14ac:dyDescent="0.2"/>
    <row r="443" ht="12.75" x14ac:dyDescent="0.2"/>
    <row r="444" ht="12.75" x14ac:dyDescent="0.2"/>
    <row r="445" ht="12.75" x14ac:dyDescent="0.2"/>
    <row r="446" ht="12.75" x14ac:dyDescent="0.2"/>
    <row r="447" ht="12.75" x14ac:dyDescent="0.2"/>
    <row r="448" ht="12.75" x14ac:dyDescent="0.2"/>
    <row r="449" ht="12.75" x14ac:dyDescent="0.2"/>
    <row r="450" ht="12.75" x14ac:dyDescent="0.2"/>
    <row r="451" ht="12.75" x14ac:dyDescent="0.2"/>
    <row r="452" ht="12.75" x14ac:dyDescent="0.2"/>
    <row r="453" ht="12.75" x14ac:dyDescent="0.2"/>
    <row r="454" ht="12.75" x14ac:dyDescent="0.2"/>
    <row r="455" ht="12.75" x14ac:dyDescent="0.2"/>
    <row r="456" ht="12.75" x14ac:dyDescent="0.2"/>
    <row r="457" ht="12.75" x14ac:dyDescent="0.2"/>
    <row r="458" ht="12.75" x14ac:dyDescent="0.2"/>
    <row r="459" ht="12.75" x14ac:dyDescent="0.2"/>
    <row r="460" ht="12.75" x14ac:dyDescent="0.2"/>
    <row r="461" ht="12.75" x14ac:dyDescent="0.2"/>
    <row r="462" ht="12.75" x14ac:dyDescent="0.2"/>
    <row r="463" ht="12.75" x14ac:dyDescent="0.2"/>
    <row r="464" ht="12.75" x14ac:dyDescent="0.2"/>
    <row r="465" ht="12.75" x14ac:dyDescent="0.2"/>
    <row r="466" ht="12.75" x14ac:dyDescent="0.2"/>
    <row r="467" ht="12.75" x14ac:dyDescent="0.2"/>
    <row r="468" ht="12.75" x14ac:dyDescent="0.2"/>
    <row r="469" ht="12.75" x14ac:dyDescent="0.2"/>
    <row r="470" ht="12.75" x14ac:dyDescent="0.2"/>
    <row r="471" ht="12.75" x14ac:dyDescent="0.2"/>
    <row r="472" ht="12.75" x14ac:dyDescent="0.2"/>
    <row r="473" ht="12.75" x14ac:dyDescent="0.2"/>
    <row r="474" ht="12.75" x14ac:dyDescent="0.2"/>
    <row r="475" ht="12.75" x14ac:dyDescent="0.2"/>
    <row r="476" ht="12.75" x14ac:dyDescent="0.2"/>
    <row r="477" ht="12.75" x14ac:dyDescent="0.2"/>
    <row r="478" ht="12.75" x14ac:dyDescent="0.2"/>
    <row r="479" ht="12.75" x14ac:dyDescent="0.2"/>
    <row r="480" ht="12.75" x14ac:dyDescent="0.2"/>
    <row r="481" ht="12.75" x14ac:dyDescent="0.2"/>
    <row r="482" ht="12.75" x14ac:dyDescent="0.2"/>
    <row r="483" ht="12.75" x14ac:dyDescent="0.2"/>
    <row r="484" ht="12.75" x14ac:dyDescent="0.2"/>
    <row r="485" ht="12.75" x14ac:dyDescent="0.2"/>
    <row r="486" ht="12.75" x14ac:dyDescent="0.2"/>
    <row r="487" ht="12.75" x14ac:dyDescent="0.2"/>
    <row r="488" ht="12.75" x14ac:dyDescent="0.2"/>
    <row r="489" ht="12.75" x14ac:dyDescent="0.2"/>
    <row r="490" ht="12.75" x14ac:dyDescent="0.2"/>
    <row r="491" ht="12.75" x14ac:dyDescent="0.2"/>
    <row r="492" ht="12.75" x14ac:dyDescent="0.2"/>
    <row r="493" ht="12.75" x14ac:dyDescent="0.2"/>
    <row r="494" ht="12.75" x14ac:dyDescent="0.2"/>
    <row r="495" ht="12.75" x14ac:dyDescent="0.2"/>
    <row r="496" ht="12.75" x14ac:dyDescent="0.2"/>
    <row r="497" ht="12.75" x14ac:dyDescent="0.2"/>
    <row r="498" ht="12.75" x14ac:dyDescent="0.2"/>
    <row r="499" ht="12.75" x14ac:dyDescent="0.2"/>
    <row r="500" ht="12.75" x14ac:dyDescent="0.2"/>
    <row r="501" ht="12.75" x14ac:dyDescent="0.2"/>
    <row r="502" ht="12.75" x14ac:dyDescent="0.2"/>
    <row r="503" ht="12.75" x14ac:dyDescent="0.2"/>
    <row r="504" ht="12.75" x14ac:dyDescent="0.2"/>
    <row r="505" ht="12.75" x14ac:dyDescent="0.2"/>
    <row r="506" ht="12.75" x14ac:dyDescent="0.2"/>
    <row r="507" ht="12.75" x14ac:dyDescent="0.2"/>
    <row r="508" ht="12.75" x14ac:dyDescent="0.2"/>
    <row r="509" ht="12.75" x14ac:dyDescent="0.2"/>
    <row r="510" ht="12.75" x14ac:dyDescent="0.2"/>
    <row r="511" ht="12.75" x14ac:dyDescent="0.2"/>
    <row r="512" ht="12.75" x14ac:dyDescent="0.2"/>
    <row r="513" ht="12.75" x14ac:dyDescent="0.2"/>
    <row r="514" ht="12.75" x14ac:dyDescent="0.2"/>
    <row r="515" ht="12.75" x14ac:dyDescent="0.2"/>
    <row r="516" ht="12.75" x14ac:dyDescent="0.2"/>
    <row r="517" ht="12.75" x14ac:dyDescent="0.2"/>
    <row r="518" ht="12.75" x14ac:dyDescent="0.2"/>
    <row r="519" ht="12.75" x14ac:dyDescent="0.2"/>
    <row r="520" ht="12.75" x14ac:dyDescent="0.2"/>
    <row r="521" ht="12.75" x14ac:dyDescent="0.2"/>
    <row r="522" ht="12.75" x14ac:dyDescent="0.2"/>
    <row r="523" ht="12.75" x14ac:dyDescent="0.2"/>
    <row r="524" ht="12.75" x14ac:dyDescent="0.2"/>
    <row r="525" ht="12.75" x14ac:dyDescent="0.2"/>
    <row r="526" ht="12.75" x14ac:dyDescent="0.2"/>
    <row r="527" ht="12.75" x14ac:dyDescent="0.2"/>
    <row r="528" ht="12.75" x14ac:dyDescent="0.2"/>
    <row r="529" ht="12.75" x14ac:dyDescent="0.2"/>
    <row r="530" ht="12.75" x14ac:dyDescent="0.2"/>
    <row r="531" ht="12.75" x14ac:dyDescent="0.2"/>
    <row r="532" ht="12.75" x14ac:dyDescent="0.2"/>
    <row r="533" ht="12.75" x14ac:dyDescent="0.2"/>
    <row r="534" ht="12.75" x14ac:dyDescent="0.2"/>
    <row r="535" ht="12.75" x14ac:dyDescent="0.2"/>
    <row r="536" ht="12.75" x14ac:dyDescent="0.2"/>
    <row r="537" ht="12.75" x14ac:dyDescent="0.2"/>
    <row r="538" ht="12.75" x14ac:dyDescent="0.2"/>
    <row r="539" ht="12.75" x14ac:dyDescent="0.2"/>
    <row r="540" ht="12.75" x14ac:dyDescent="0.2"/>
    <row r="541" ht="12.75" x14ac:dyDescent="0.2"/>
    <row r="542" ht="12.75" x14ac:dyDescent="0.2"/>
    <row r="543" ht="12.75" x14ac:dyDescent="0.2"/>
    <row r="544" ht="12.75" x14ac:dyDescent="0.2"/>
    <row r="545" ht="12.75" x14ac:dyDescent="0.2"/>
    <row r="546" ht="12.75" x14ac:dyDescent="0.2"/>
    <row r="547" ht="12.75" x14ac:dyDescent="0.2"/>
    <row r="548" ht="12.75" x14ac:dyDescent="0.2"/>
    <row r="549" ht="12.75" x14ac:dyDescent="0.2"/>
    <row r="550" ht="12.75" x14ac:dyDescent="0.2"/>
    <row r="551" ht="12.75" x14ac:dyDescent="0.2"/>
    <row r="552" ht="12.75" x14ac:dyDescent="0.2"/>
    <row r="553" ht="12.75" x14ac:dyDescent="0.2"/>
    <row r="554" ht="12.75" x14ac:dyDescent="0.2"/>
    <row r="555" ht="12.75" x14ac:dyDescent="0.2"/>
    <row r="556" ht="12.75" x14ac:dyDescent="0.2"/>
    <row r="557" ht="12.75" x14ac:dyDescent="0.2"/>
    <row r="558" ht="12.75" x14ac:dyDescent="0.2"/>
    <row r="559" ht="12.75" x14ac:dyDescent="0.2"/>
    <row r="560" ht="12.75" x14ac:dyDescent="0.2"/>
    <row r="561" ht="12.75" x14ac:dyDescent="0.2"/>
    <row r="562" ht="12.75" x14ac:dyDescent="0.2"/>
    <row r="563" ht="12.75" x14ac:dyDescent="0.2"/>
    <row r="564" ht="12.75" x14ac:dyDescent="0.2"/>
    <row r="565" ht="12.75" x14ac:dyDescent="0.2"/>
    <row r="566" ht="12.75" x14ac:dyDescent="0.2"/>
    <row r="567" ht="12.75" x14ac:dyDescent="0.2"/>
    <row r="568" ht="12.75" x14ac:dyDescent="0.2"/>
    <row r="569" ht="12.75" x14ac:dyDescent="0.2"/>
    <row r="570" ht="12.75" x14ac:dyDescent="0.2"/>
    <row r="571" ht="12.75" x14ac:dyDescent="0.2"/>
    <row r="572" ht="12.75" x14ac:dyDescent="0.2"/>
    <row r="573" ht="12.75" x14ac:dyDescent="0.2"/>
    <row r="574" ht="12.75" x14ac:dyDescent="0.2"/>
    <row r="575" ht="12.75" x14ac:dyDescent="0.2"/>
    <row r="576" ht="12.75" x14ac:dyDescent="0.2"/>
    <row r="577" ht="12.75" x14ac:dyDescent="0.2"/>
    <row r="578" ht="12.75" x14ac:dyDescent="0.2"/>
    <row r="579" ht="12.75" x14ac:dyDescent="0.2"/>
    <row r="580" ht="12.75" x14ac:dyDescent="0.2"/>
    <row r="581" ht="12.75" x14ac:dyDescent="0.2"/>
    <row r="582" ht="12.75" x14ac:dyDescent="0.2"/>
    <row r="583" ht="12.75" x14ac:dyDescent="0.2"/>
    <row r="584" ht="12.75" x14ac:dyDescent="0.2"/>
    <row r="585" ht="12.75" x14ac:dyDescent="0.2"/>
    <row r="586" ht="12.75" x14ac:dyDescent="0.2"/>
    <row r="587" ht="12.75" x14ac:dyDescent="0.2"/>
    <row r="588" ht="12.75" x14ac:dyDescent="0.2"/>
    <row r="589" ht="12.75" x14ac:dyDescent="0.2"/>
    <row r="590" ht="12.75" x14ac:dyDescent="0.2"/>
    <row r="591" ht="12.75" x14ac:dyDescent="0.2"/>
    <row r="592" ht="12.75" x14ac:dyDescent="0.2"/>
    <row r="593" ht="12.75" x14ac:dyDescent="0.2"/>
    <row r="594" ht="12.75" x14ac:dyDescent="0.2"/>
    <row r="595" ht="12.75" x14ac:dyDescent="0.2"/>
    <row r="596" ht="12.75" x14ac:dyDescent="0.2"/>
    <row r="597" ht="12.75" x14ac:dyDescent="0.2"/>
    <row r="598" ht="12.75" x14ac:dyDescent="0.2"/>
    <row r="599" ht="12.75" x14ac:dyDescent="0.2"/>
    <row r="600" ht="12.75" x14ac:dyDescent="0.2"/>
    <row r="601" ht="12.75" x14ac:dyDescent="0.2"/>
    <row r="602" ht="12.75" x14ac:dyDescent="0.2"/>
    <row r="603" ht="12.75" x14ac:dyDescent="0.2"/>
    <row r="604" ht="12.75" x14ac:dyDescent="0.2"/>
    <row r="605" ht="12.75" x14ac:dyDescent="0.2"/>
    <row r="606" ht="12.75" x14ac:dyDescent="0.2"/>
    <row r="607" ht="12.75" x14ac:dyDescent="0.2"/>
    <row r="608" ht="12.75" x14ac:dyDescent="0.2"/>
    <row r="609" ht="12.75" x14ac:dyDescent="0.2"/>
    <row r="610" ht="12.75" x14ac:dyDescent="0.2"/>
    <row r="611" ht="12.75" x14ac:dyDescent="0.2"/>
    <row r="612" ht="12.75" x14ac:dyDescent="0.2"/>
    <row r="613" ht="12.75" x14ac:dyDescent="0.2"/>
    <row r="614" ht="12.75" x14ac:dyDescent="0.2"/>
    <row r="615" ht="12.75" x14ac:dyDescent="0.2"/>
    <row r="616" ht="12.75" x14ac:dyDescent="0.2"/>
    <row r="617" ht="12.75" x14ac:dyDescent="0.2"/>
    <row r="618" ht="12.75" x14ac:dyDescent="0.2"/>
    <row r="619" ht="12.75" x14ac:dyDescent="0.2"/>
    <row r="620" ht="12.75" x14ac:dyDescent="0.2"/>
    <row r="621" ht="12.75" x14ac:dyDescent="0.2"/>
    <row r="622" ht="12.75" x14ac:dyDescent="0.2"/>
    <row r="623" ht="12.75" x14ac:dyDescent="0.2"/>
    <row r="624" ht="12.75" x14ac:dyDescent="0.2"/>
    <row r="625" ht="12.75" x14ac:dyDescent="0.2"/>
    <row r="626" ht="12.75" x14ac:dyDescent="0.2"/>
    <row r="627" ht="12.75" x14ac:dyDescent="0.2"/>
    <row r="628" ht="12.75" x14ac:dyDescent="0.2"/>
    <row r="629" ht="12.75" x14ac:dyDescent="0.2"/>
    <row r="630" ht="12.75" x14ac:dyDescent="0.2"/>
    <row r="631" ht="12.75" x14ac:dyDescent="0.2"/>
    <row r="632" ht="12.75" x14ac:dyDescent="0.2"/>
    <row r="633" ht="12.75" x14ac:dyDescent="0.2"/>
    <row r="634" ht="12.75" x14ac:dyDescent="0.2"/>
    <row r="635" ht="12.75" x14ac:dyDescent="0.2"/>
    <row r="636" ht="12.75" x14ac:dyDescent="0.2"/>
    <row r="637" ht="12.75" x14ac:dyDescent="0.2"/>
    <row r="638" ht="12.75" x14ac:dyDescent="0.2"/>
    <row r="639" ht="12.75" x14ac:dyDescent="0.2"/>
    <row r="640" ht="12.75" x14ac:dyDescent="0.2"/>
    <row r="641" ht="12.75" x14ac:dyDescent="0.2"/>
    <row r="642" ht="12.75" x14ac:dyDescent="0.2"/>
    <row r="643" ht="12.75" x14ac:dyDescent="0.2"/>
    <row r="644" ht="12.75" x14ac:dyDescent="0.2"/>
    <row r="645" ht="12.75" x14ac:dyDescent="0.2"/>
    <row r="646" ht="12.75" x14ac:dyDescent="0.2"/>
    <row r="647" ht="12.75" x14ac:dyDescent="0.2"/>
    <row r="648" ht="12.75" x14ac:dyDescent="0.2"/>
    <row r="649" ht="12.75" x14ac:dyDescent="0.2"/>
    <row r="650" ht="12.75" x14ac:dyDescent="0.2"/>
    <row r="651" ht="12.75" x14ac:dyDescent="0.2"/>
    <row r="652" ht="12.75" x14ac:dyDescent="0.2"/>
    <row r="653" ht="12.75" x14ac:dyDescent="0.2"/>
    <row r="654" ht="12.75" x14ac:dyDescent="0.2"/>
    <row r="655" ht="12.75" x14ac:dyDescent="0.2"/>
    <row r="656" ht="12.75" x14ac:dyDescent="0.2"/>
    <row r="657" ht="12.75" x14ac:dyDescent="0.2"/>
    <row r="658" ht="12.75" x14ac:dyDescent="0.2"/>
    <row r="659" ht="12.75" x14ac:dyDescent="0.2"/>
    <row r="660" ht="12.75" x14ac:dyDescent="0.2"/>
    <row r="661" ht="12.75" x14ac:dyDescent="0.2"/>
    <row r="662" ht="12.75" x14ac:dyDescent="0.2"/>
    <row r="663" ht="12.75" x14ac:dyDescent="0.2"/>
    <row r="664" ht="12.75" x14ac:dyDescent="0.2"/>
    <row r="665" ht="12.75" x14ac:dyDescent="0.2"/>
    <row r="666" ht="12.75" x14ac:dyDescent="0.2"/>
    <row r="667" ht="12.75" x14ac:dyDescent="0.2"/>
    <row r="668" ht="12.75" x14ac:dyDescent="0.2"/>
    <row r="669" ht="12.75" x14ac:dyDescent="0.2"/>
    <row r="670" ht="12.75" x14ac:dyDescent="0.2"/>
    <row r="671" ht="12.75" x14ac:dyDescent="0.2"/>
    <row r="672" ht="12.75" x14ac:dyDescent="0.2"/>
    <row r="673" ht="12.75" x14ac:dyDescent="0.2"/>
    <row r="674" ht="12.75" x14ac:dyDescent="0.2"/>
    <row r="675" ht="12.75" x14ac:dyDescent="0.2"/>
    <row r="676" ht="12.75" x14ac:dyDescent="0.2"/>
    <row r="677" ht="12.75" x14ac:dyDescent="0.2"/>
    <row r="678" ht="12.75" x14ac:dyDescent="0.2"/>
    <row r="679" ht="12.75" x14ac:dyDescent="0.2"/>
    <row r="680" ht="12.75" x14ac:dyDescent="0.2"/>
    <row r="681" ht="12.75" x14ac:dyDescent="0.2"/>
    <row r="682" ht="12.75" x14ac:dyDescent="0.2"/>
    <row r="683" ht="12.75" x14ac:dyDescent="0.2"/>
    <row r="684" ht="12.75" x14ac:dyDescent="0.2"/>
    <row r="685" ht="12.75" x14ac:dyDescent="0.2"/>
    <row r="686" ht="12.75" x14ac:dyDescent="0.2"/>
    <row r="687" ht="12.75" x14ac:dyDescent="0.2"/>
    <row r="688" ht="12.75" x14ac:dyDescent="0.2"/>
    <row r="689" ht="12.75" x14ac:dyDescent="0.2"/>
    <row r="690" ht="12.75" x14ac:dyDescent="0.2"/>
    <row r="691" ht="12.75" x14ac:dyDescent="0.2"/>
    <row r="692" ht="12.75" x14ac:dyDescent="0.2"/>
    <row r="693" ht="12.75" x14ac:dyDescent="0.2"/>
    <row r="694" ht="12.75" x14ac:dyDescent="0.2"/>
    <row r="695" ht="12.75" x14ac:dyDescent="0.2"/>
    <row r="696" ht="12.75" x14ac:dyDescent="0.2"/>
    <row r="697" ht="12.75" x14ac:dyDescent="0.2"/>
    <row r="698" ht="12.75" x14ac:dyDescent="0.2"/>
    <row r="699" ht="12.75" x14ac:dyDescent="0.2"/>
    <row r="700" ht="12.75" x14ac:dyDescent="0.2"/>
    <row r="701" ht="12.75" x14ac:dyDescent="0.2"/>
    <row r="702" ht="12.75" x14ac:dyDescent="0.2"/>
    <row r="703" ht="12.75" x14ac:dyDescent="0.2"/>
    <row r="704" ht="12.75" x14ac:dyDescent="0.2"/>
    <row r="705" ht="12.75" x14ac:dyDescent="0.2"/>
    <row r="706" ht="12.75" x14ac:dyDescent="0.2"/>
    <row r="707" ht="12.75" x14ac:dyDescent="0.2"/>
    <row r="708" ht="12.75" x14ac:dyDescent="0.2"/>
    <row r="709" ht="12.75" x14ac:dyDescent="0.2"/>
    <row r="710" ht="12.75" x14ac:dyDescent="0.2"/>
    <row r="711" ht="12.75" x14ac:dyDescent="0.2"/>
    <row r="712" ht="12.75" x14ac:dyDescent="0.2"/>
    <row r="713" ht="12.75" x14ac:dyDescent="0.2"/>
    <row r="714" ht="12.75" x14ac:dyDescent="0.2"/>
    <row r="715" ht="12.75" x14ac:dyDescent="0.2"/>
    <row r="716" ht="12.75" x14ac:dyDescent="0.2"/>
    <row r="717" ht="12.75" x14ac:dyDescent="0.2"/>
    <row r="718" ht="12.75" x14ac:dyDescent="0.2"/>
    <row r="719" ht="12.75" x14ac:dyDescent="0.2"/>
    <row r="720" ht="12.75" x14ac:dyDescent="0.2"/>
    <row r="721" ht="12.75" x14ac:dyDescent="0.2"/>
    <row r="722" ht="12.75" x14ac:dyDescent="0.2"/>
    <row r="723" ht="12.75" x14ac:dyDescent="0.2"/>
    <row r="724" ht="12.75" x14ac:dyDescent="0.2"/>
    <row r="725" ht="12.75" x14ac:dyDescent="0.2"/>
    <row r="726" ht="12.75" x14ac:dyDescent="0.2"/>
    <row r="727" ht="12.75" x14ac:dyDescent="0.2"/>
    <row r="728" ht="12.75" x14ac:dyDescent="0.2"/>
    <row r="729" ht="12.75" x14ac:dyDescent="0.2"/>
    <row r="730" ht="12.75" x14ac:dyDescent="0.2"/>
    <row r="731" ht="12.75" x14ac:dyDescent="0.2"/>
    <row r="732" ht="12.75" x14ac:dyDescent="0.2"/>
    <row r="733" ht="12.75" x14ac:dyDescent="0.2"/>
    <row r="734" ht="12.75" x14ac:dyDescent="0.2"/>
    <row r="735" ht="12.75" x14ac:dyDescent="0.2"/>
    <row r="736" ht="12.75" x14ac:dyDescent="0.2"/>
    <row r="737" ht="12.75" x14ac:dyDescent="0.2"/>
    <row r="738" ht="12.75" x14ac:dyDescent="0.2"/>
    <row r="739" ht="12.75" x14ac:dyDescent="0.2"/>
    <row r="740" ht="12.75" x14ac:dyDescent="0.2"/>
    <row r="741" ht="12.75" x14ac:dyDescent="0.2"/>
    <row r="742" ht="12.75" x14ac:dyDescent="0.2"/>
    <row r="743" ht="12.75" x14ac:dyDescent="0.2"/>
    <row r="744" ht="12.75" x14ac:dyDescent="0.2"/>
    <row r="745" ht="12.75" x14ac:dyDescent="0.2"/>
    <row r="746" ht="12.75" x14ac:dyDescent="0.2"/>
    <row r="747" ht="12.75" x14ac:dyDescent="0.2"/>
    <row r="748" ht="12.75" x14ac:dyDescent="0.2"/>
    <row r="749" ht="12.75" x14ac:dyDescent="0.2"/>
    <row r="750" ht="12.75" x14ac:dyDescent="0.2"/>
    <row r="751" ht="12.75" x14ac:dyDescent="0.2"/>
    <row r="752" ht="12.75" x14ac:dyDescent="0.2"/>
    <row r="753" ht="12.75" x14ac:dyDescent="0.2"/>
    <row r="754" ht="12.75" x14ac:dyDescent="0.2"/>
    <row r="755" ht="12.75" x14ac:dyDescent="0.2"/>
    <row r="756" ht="12.75" x14ac:dyDescent="0.2"/>
    <row r="757" ht="12.75" x14ac:dyDescent="0.2"/>
    <row r="758" ht="12.75" x14ac:dyDescent="0.2"/>
    <row r="759" ht="12.75" x14ac:dyDescent="0.2"/>
    <row r="760" ht="12.75" x14ac:dyDescent="0.2"/>
    <row r="761" ht="12.75" x14ac:dyDescent="0.2"/>
    <row r="762" ht="12.75" x14ac:dyDescent="0.2"/>
    <row r="763" ht="12.75" x14ac:dyDescent="0.2"/>
    <row r="764" ht="12.75" x14ac:dyDescent="0.2"/>
    <row r="765" ht="12.75" x14ac:dyDescent="0.2"/>
    <row r="766" ht="12.75" x14ac:dyDescent="0.2"/>
    <row r="767" ht="12.75" x14ac:dyDescent="0.2"/>
    <row r="768" ht="12.75" x14ac:dyDescent="0.2"/>
    <row r="769" ht="12.75" x14ac:dyDescent="0.2"/>
    <row r="770" ht="12.75" x14ac:dyDescent="0.2"/>
    <row r="771" ht="12.75" x14ac:dyDescent="0.2"/>
    <row r="772" ht="12.75" x14ac:dyDescent="0.2"/>
    <row r="773" ht="12.75" x14ac:dyDescent="0.2"/>
    <row r="774" ht="12.75" x14ac:dyDescent="0.2"/>
    <row r="775" ht="12.75" x14ac:dyDescent="0.2"/>
    <row r="776" ht="12.75" x14ac:dyDescent="0.2"/>
    <row r="777" ht="12.75" x14ac:dyDescent="0.2"/>
    <row r="778" ht="12.75" x14ac:dyDescent="0.2"/>
    <row r="779" ht="12.75" x14ac:dyDescent="0.2"/>
    <row r="780" ht="12.75" x14ac:dyDescent="0.2"/>
    <row r="781" ht="12.75" x14ac:dyDescent="0.2"/>
    <row r="782" ht="12.75" x14ac:dyDescent="0.2"/>
    <row r="783" ht="12.75" x14ac:dyDescent="0.2"/>
    <row r="784" ht="12.75" x14ac:dyDescent="0.2"/>
    <row r="785" ht="12.75" x14ac:dyDescent="0.2"/>
    <row r="786" ht="12.75" x14ac:dyDescent="0.2"/>
    <row r="787" ht="12.75" x14ac:dyDescent="0.2"/>
    <row r="788" ht="12.75" x14ac:dyDescent="0.2"/>
    <row r="789" ht="12.75" x14ac:dyDescent="0.2"/>
    <row r="790" ht="12.75" x14ac:dyDescent="0.2"/>
    <row r="791" ht="12.75" x14ac:dyDescent="0.2"/>
    <row r="792" ht="12.75" x14ac:dyDescent="0.2"/>
    <row r="793" ht="12.75" x14ac:dyDescent="0.2"/>
    <row r="794" ht="12.75" x14ac:dyDescent="0.2"/>
    <row r="795" ht="12.75" x14ac:dyDescent="0.2"/>
    <row r="796" ht="12.75" x14ac:dyDescent="0.2"/>
    <row r="797" ht="12.75" x14ac:dyDescent="0.2"/>
    <row r="798" ht="12.75" x14ac:dyDescent="0.2"/>
    <row r="799" ht="12.75" x14ac:dyDescent="0.2"/>
    <row r="800" ht="12.75" x14ac:dyDescent="0.2"/>
    <row r="801" ht="12.75" x14ac:dyDescent="0.2"/>
    <row r="802" ht="12.75" x14ac:dyDescent="0.2"/>
    <row r="803" ht="12.75" x14ac:dyDescent="0.2"/>
    <row r="804" ht="12.75" x14ac:dyDescent="0.2"/>
    <row r="805" ht="12.75" x14ac:dyDescent="0.2"/>
    <row r="806" ht="12.75" x14ac:dyDescent="0.2"/>
    <row r="807" ht="12.75" x14ac:dyDescent="0.2"/>
    <row r="808" ht="12.75" x14ac:dyDescent="0.2"/>
    <row r="809" ht="12.75" x14ac:dyDescent="0.2"/>
    <row r="810" ht="12.75" x14ac:dyDescent="0.2"/>
    <row r="811" ht="12.75" x14ac:dyDescent="0.2"/>
    <row r="812" ht="12.75" x14ac:dyDescent="0.2"/>
    <row r="813" ht="12.75" x14ac:dyDescent="0.2"/>
    <row r="814" ht="12.75" x14ac:dyDescent="0.2"/>
    <row r="815" ht="12.75" x14ac:dyDescent="0.2"/>
    <row r="816" ht="12.75" x14ac:dyDescent="0.2"/>
    <row r="817" ht="12.75" x14ac:dyDescent="0.2"/>
    <row r="818" ht="12.75" x14ac:dyDescent="0.2"/>
    <row r="819" ht="12.75" x14ac:dyDescent="0.2"/>
    <row r="820" ht="12.75" x14ac:dyDescent="0.2"/>
    <row r="821" ht="12.75" x14ac:dyDescent="0.2"/>
    <row r="822" ht="12.75" x14ac:dyDescent="0.2"/>
    <row r="823" ht="12.75" x14ac:dyDescent="0.2"/>
    <row r="824" ht="12.75" x14ac:dyDescent="0.2"/>
    <row r="825" ht="12.75" x14ac:dyDescent="0.2"/>
    <row r="826" ht="12.75" x14ac:dyDescent="0.2"/>
    <row r="827" ht="12.75" x14ac:dyDescent="0.2"/>
    <row r="828" ht="12.75" x14ac:dyDescent="0.2"/>
    <row r="829" ht="12.75" x14ac:dyDescent="0.2"/>
    <row r="830" ht="12.75" x14ac:dyDescent="0.2"/>
    <row r="831" ht="12.75" x14ac:dyDescent="0.2"/>
    <row r="832" ht="12.75" x14ac:dyDescent="0.2"/>
    <row r="833" ht="12.75" x14ac:dyDescent="0.2"/>
    <row r="834" ht="12.75" x14ac:dyDescent="0.2"/>
    <row r="835" ht="12.75" x14ac:dyDescent="0.2"/>
    <row r="836" ht="12.75" x14ac:dyDescent="0.2"/>
    <row r="837" ht="12.75" x14ac:dyDescent="0.2"/>
    <row r="838" ht="12.75" x14ac:dyDescent="0.2"/>
    <row r="839" ht="12.75" x14ac:dyDescent="0.2"/>
    <row r="840" ht="12.75" x14ac:dyDescent="0.2"/>
    <row r="841" ht="12.75" x14ac:dyDescent="0.2"/>
    <row r="842" ht="12.75" x14ac:dyDescent="0.2"/>
    <row r="843" ht="12.75" x14ac:dyDescent="0.2"/>
    <row r="844" ht="12.75" x14ac:dyDescent="0.2"/>
    <row r="845" ht="12.75" x14ac:dyDescent="0.2"/>
    <row r="846" ht="12.75" x14ac:dyDescent="0.2"/>
    <row r="847" ht="12.75" x14ac:dyDescent="0.2"/>
    <row r="848" ht="12.75" x14ac:dyDescent="0.2"/>
    <row r="849" ht="12.75" x14ac:dyDescent="0.2"/>
    <row r="850" ht="12.75" x14ac:dyDescent="0.2"/>
    <row r="851" ht="12.75" x14ac:dyDescent="0.2"/>
    <row r="852" ht="12.75" x14ac:dyDescent="0.2"/>
    <row r="853" ht="12.75" x14ac:dyDescent="0.2"/>
    <row r="854" ht="12.75" x14ac:dyDescent="0.2"/>
    <row r="855" ht="12.75" x14ac:dyDescent="0.2"/>
    <row r="856" ht="12.75" x14ac:dyDescent="0.2"/>
    <row r="857" ht="12.75" x14ac:dyDescent="0.2"/>
    <row r="858" ht="12.75" x14ac:dyDescent="0.2"/>
    <row r="859" ht="12.75" x14ac:dyDescent="0.2"/>
    <row r="860" ht="12.75" x14ac:dyDescent="0.2"/>
    <row r="861" ht="12.75" x14ac:dyDescent="0.2"/>
    <row r="862" ht="12.75" x14ac:dyDescent="0.2"/>
    <row r="863" ht="12.75" x14ac:dyDescent="0.2"/>
    <row r="864" ht="12.75" x14ac:dyDescent="0.2"/>
    <row r="865" ht="12.75" x14ac:dyDescent="0.2"/>
    <row r="866" ht="12.75" x14ac:dyDescent="0.2"/>
    <row r="867" ht="12.75" x14ac:dyDescent="0.2"/>
    <row r="868" ht="12.75" x14ac:dyDescent="0.2"/>
    <row r="869" ht="12.75" x14ac:dyDescent="0.2"/>
    <row r="870" ht="12.75" x14ac:dyDescent="0.2"/>
    <row r="871" ht="12.75" x14ac:dyDescent="0.2"/>
    <row r="872" ht="12.75" x14ac:dyDescent="0.2"/>
    <row r="873" ht="12.75" x14ac:dyDescent="0.2"/>
    <row r="874" ht="12.75" x14ac:dyDescent="0.2"/>
    <row r="875" ht="12.75" x14ac:dyDescent="0.2"/>
    <row r="876" ht="12.75" x14ac:dyDescent="0.2"/>
    <row r="877" ht="12.75" x14ac:dyDescent="0.2"/>
    <row r="878" ht="12.75" x14ac:dyDescent="0.2"/>
    <row r="879" ht="12.75" x14ac:dyDescent="0.2"/>
    <row r="880" ht="12.75" x14ac:dyDescent="0.2"/>
    <row r="881" ht="12.75" x14ac:dyDescent="0.2"/>
    <row r="882" ht="12.75" x14ac:dyDescent="0.2"/>
    <row r="883" ht="12.75" x14ac:dyDescent="0.2"/>
    <row r="884" ht="12.75" x14ac:dyDescent="0.2"/>
    <row r="885" ht="12.75" x14ac:dyDescent="0.2"/>
    <row r="886" ht="12.75" x14ac:dyDescent="0.2"/>
    <row r="887" ht="12.75" x14ac:dyDescent="0.2"/>
    <row r="888" ht="12.75" x14ac:dyDescent="0.2"/>
    <row r="889" ht="12.75" x14ac:dyDescent="0.2"/>
    <row r="890" ht="12.75" x14ac:dyDescent="0.2"/>
    <row r="891" ht="12.75" x14ac:dyDescent="0.2"/>
    <row r="892" ht="12.75" x14ac:dyDescent="0.2"/>
    <row r="893" ht="12.75" x14ac:dyDescent="0.2"/>
    <row r="894" ht="12.75" x14ac:dyDescent="0.2"/>
    <row r="895" ht="12.75" x14ac:dyDescent="0.2"/>
    <row r="896" ht="12.75" x14ac:dyDescent="0.2"/>
    <row r="897" ht="12.75" x14ac:dyDescent="0.2"/>
    <row r="898" ht="12.75" x14ac:dyDescent="0.2"/>
    <row r="899" ht="12.75" x14ac:dyDescent="0.2"/>
    <row r="900" ht="12.75" x14ac:dyDescent="0.2"/>
    <row r="901" ht="12.75" x14ac:dyDescent="0.2"/>
    <row r="902" ht="12.75" x14ac:dyDescent="0.2"/>
    <row r="903" ht="12.75" x14ac:dyDescent="0.2"/>
    <row r="904" ht="12.75" x14ac:dyDescent="0.2"/>
    <row r="905" ht="12.75" x14ac:dyDescent="0.2"/>
    <row r="906" ht="12.75" x14ac:dyDescent="0.2"/>
    <row r="907" ht="12.75" x14ac:dyDescent="0.2"/>
    <row r="908" ht="12.75" x14ac:dyDescent="0.2"/>
    <row r="909" ht="12.75" x14ac:dyDescent="0.2"/>
    <row r="910" ht="12.75" x14ac:dyDescent="0.2"/>
    <row r="911" ht="12.75" x14ac:dyDescent="0.2"/>
    <row r="912" ht="12.75" x14ac:dyDescent="0.2"/>
    <row r="913" ht="12.75" x14ac:dyDescent="0.2"/>
    <row r="914" ht="12.75" x14ac:dyDescent="0.2"/>
    <row r="915" ht="12.75" x14ac:dyDescent="0.2"/>
    <row r="916" ht="12.75" x14ac:dyDescent="0.2"/>
    <row r="917" ht="12.75" x14ac:dyDescent="0.2"/>
    <row r="918" ht="12.75" x14ac:dyDescent="0.2"/>
    <row r="919" ht="12.75" x14ac:dyDescent="0.2"/>
    <row r="920" ht="12.75" x14ac:dyDescent="0.2"/>
    <row r="921" ht="12.75" x14ac:dyDescent="0.2"/>
    <row r="922" ht="12.75" x14ac:dyDescent="0.2"/>
    <row r="923" ht="12.75" x14ac:dyDescent="0.2"/>
    <row r="924" ht="12.75" x14ac:dyDescent="0.2"/>
    <row r="925" ht="12.75" x14ac:dyDescent="0.2"/>
    <row r="926" ht="12.75" x14ac:dyDescent="0.2"/>
    <row r="927" ht="12.75" x14ac:dyDescent="0.2"/>
    <row r="928" ht="12.75" x14ac:dyDescent="0.2"/>
    <row r="929" ht="12.75" x14ac:dyDescent="0.2"/>
    <row r="930" ht="12.75" x14ac:dyDescent="0.2"/>
    <row r="931" ht="12.75" x14ac:dyDescent="0.2"/>
    <row r="932" ht="12.75" x14ac:dyDescent="0.2"/>
    <row r="933" ht="12.75" x14ac:dyDescent="0.2"/>
    <row r="934" ht="12.75" x14ac:dyDescent="0.2"/>
    <row r="935" ht="12.75" x14ac:dyDescent="0.2"/>
    <row r="936" ht="12.75" x14ac:dyDescent="0.2"/>
    <row r="937" ht="12.75" x14ac:dyDescent="0.2"/>
    <row r="938" ht="12.75" x14ac:dyDescent="0.2"/>
    <row r="939" ht="12.75" x14ac:dyDescent="0.2"/>
    <row r="940" ht="12.75" x14ac:dyDescent="0.2"/>
    <row r="941" ht="12.75" x14ac:dyDescent="0.2"/>
    <row r="942" ht="12.75" x14ac:dyDescent="0.2"/>
    <row r="943" ht="12.75" x14ac:dyDescent="0.2"/>
    <row r="944" ht="12.75" x14ac:dyDescent="0.2"/>
    <row r="945" ht="12.75" x14ac:dyDescent="0.2"/>
    <row r="946" ht="12.75" x14ac:dyDescent="0.2"/>
    <row r="947" ht="12.75" x14ac:dyDescent="0.2"/>
    <row r="948" ht="12.75" x14ac:dyDescent="0.2"/>
    <row r="949" ht="12.75" x14ac:dyDescent="0.2"/>
    <row r="950" ht="12.75" x14ac:dyDescent="0.2"/>
    <row r="951" ht="12.75" x14ac:dyDescent="0.2"/>
    <row r="952" ht="12.75" x14ac:dyDescent="0.2"/>
    <row r="953" ht="12.75" x14ac:dyDescent="0.2"/>
    <row r="954" ht="12.75" x14ac:dyDescent="0.2"/>
    <row r="955" ht="12.75" x14ac:dyDescent="0.2"/>
    <row r="956" ht="12.75" x14ac:dyDescent="0.2"/>
    <row r="957" ht="12.75" x14ac:dyDescent="0.2"/>
    <row r="958" ht="12.75" x14ac:dyDescent="0.2"/>
    <row r="959" ht="12.75" x14ac:dyDescent="0.2"/>
    <row r="960" ht="12.75" x14ac:dyDescent="0.2"/>
    <row r="961" ht="12.75" x14ac:dyDescent="0.2"/>
    <row r="962" ht="12.75" x14ac:dyDescent="0.2"/>
    <row r="963" ht="12.75" x14ac:dyDescent="0.2"/>
    <row r="964" ht="12.75" x14ac:dyDescent="0.2"/>
    <row r="965" ht="12.75" x14ac:dyDescent="0.2"/>
    <row r="966" ht="12.75" x14ac:dyDescent="0.2"/>
    <row r="967" ht="12.75" x14ac:dyDescent="0.2"/>
    <row r="968" ht="12.75" x14ac:dyDescent="0.2"/>
    <row r="969" ht="12.75" x14ac:dyDescent="0.2"/>
    <row r="970" ht="12.75" x14ac:dyDescent="0.2"/>
    <row r="971" ht="12.75" x14ac:dyDescent="0.2"/>
    <row r="972" ht="12.75" x14ac:dyDescent="0.2"/>
    <row r="973" ht="12.75" x14ac:dyDescent="0.2"/>
    <row r="974" ht="12.75" x14ac:dyDescent="0.2"/>
    <row r="975" ht="12.75" x14ac:dyDescent="0.2"/>
    <row r="976" ht="12.75" x14ac:dyDescent="0.2"/>
    <row r="977" ht="12.75" x14ac:dyDescent="0.2"/>
    <row r="978" ht="12.75" x14ac:dyDescent="0.2"/>
    <row r="979" ht="12.75" x14ac:dyDescent="0.2"/>
    <row r="980" ht="12.75" x14ac:dyDescent="0.2"/>
    <row r="981" ht="12.75" x14ac:dyDescent="0.2"/>
    <row r="982" ht="12.75" x14ac:dyDescent="0.2"/>
    <row r="983" ht="12.75" x14ac:dyDescent="0.2"/>
    <row r="984" ht="12.75" x14ac:dyDescent="0.2"/>
    <row r="985" ht="12.75" x14ac:dyDescent="0.2"/>
    <row r="986" ht="12.75" x14ac:dyDescent="0.2"/>
    <row r="987" ht="12.75" x14ac:dyDescent="0.2"/>
    <row r="988" ht="12.75" x14ac:dyDescent="0.2"/>
    <row r="989" ht="12.75" x14ac:dyDescent="0.2"/>
    <row r="990" ht="12.75" x14ac:dyDescent="0.2"/>
    <row r="991" ht="12.75" x14ac:dyDescent="0.2"/>
    <row r="992" ht="12.75" x14ac:dyDescent="0.2"/>
    <row r="993" ht="12.75" x14ac:dyDescent="0.2"/>
    <row r="994" ht="12.75" x14ac:dyDescent="0.2"/>
    <row r="995" ht="12.75" x14ac:dyDescent="0.2"/>
    <row r="996" ht="12.75" x14ac:dyDescent="0.2"/>
    <row r="997" ht="12.75" x14ac:dyDescent="0.2"/>
    <row r="998" ht="12.75" x14ac:dyDescent="0.2"/>
    <row r="999" ht="12.75" x14ac:dyDescent="0.2"/>
    <row r="1000" ht="12.75" x14ac:dyDescent="0.2"/>
  </sheetData>
  <mergeCells count="145">
    <mergeCell ref="A124:E124"/>
    <mergeCell ref="A105:F105"/>
    <mergeCell ref="B106:E106"/>
    <mergeCell ref="B107:E107"/>
    <mergeCell ref="B108:E108"/>
    <mergeCell ref="B109:E109"/>
    <mergeCell ref="B110:E110"/>
    <mergeCell ref="A111:E111"/>
    <mergeCell ref="A53:C53"/>
    <mergeCell ref="D53:E53"/>
    <mergeCell ref="A54:F54"/>
    <mergeCell ref="B56:E56"/>
    <mergeCell ref="B57:E57"/>
    <mergeCell ref="A61:E61"/>
    <mergeCell ref="A62:F62"/>
    <mergeCell ref="B76:E76"/>
    <mergeCell ref="B77:E77"/>
    <mergeCell ref="B39:E39"/>
    <mergeCell ref="B40:E40"/>
    <mergeCell ref="B41:E41"/>
    <mergeCell ref="A42:E42"/>
    <mergeCell ref="B44:C44"/>
    <mergeCell ref="D44:E44"/>
    <mergeCell ref="B51:C51"/>
    <mergeCell ref="D51:E51"/>
    <mergeCell ref="B52:C52"/>
    <mergeCell ref="D52:E52"/>
    <mergeCell ref="A18:E18"/>
    <mergeCell ref="A19:F19"/>
    <mergeCell ref="B20:E20"/>
    <mergeCell ref="B21:E21"/>
    <mergeCell ref="B33:E33"/>
    <mergeCell ref="B34:E34"/>
    <mergeCell ref="B35:E35"/>
    <mergeCell ref="A36:E36"/>
    <mergeCell ref="A38:F38"/>
    <mergeCell ref="B11:E11"/>
    <mergeCell ref="B12:E12"/>
    <mergeCell ref="B13:E13"/>
    <mergeCell ref="A14:F14"/>
    <mergeCell ref="A15:F15"/>
    <mergeCell ref="A16:B16"/>
    <mergeCell ref="C16:E16"/>
    <mergeCell ref="A17:B17"/>
    <mergeCell ref="C17:E17"/>
    <mergeCell ref="A1:F1"/>
    <mergeCell ref="A3:F3"/>
    <mergeCell ref="A4:F4"/>
    <mergeCell ref="A5:F5"/>
    <mergeCell ref="A6:E6"/>
    <mergeCell ref="A7:E7"/>
    <mergeCell ref="A8:F8"/>
    <mergeCell ref="A9:F9"/>
    <mergeCell ref="B10:E10"/>
    <mergeCell ref="B28:E28"/>
    <mergeCell ref="B29:E29"/>
    <mergeCell ref="B30:E30"/>
    <mergeCell ref="B31:E31"/>
    <mergeCell ref="B32:E32"/>
    <mergeCell ref="B22:E22"/>
    <mergeCell ref="B23:E23"/>
    <mergeCell ref="B24:E24"/>
    <mergeCell ref="A25:F26"/>
    <mergeCell ref="A27:F27"/>
    <mergeCell ref="B48:C48"/>
    <mergeCell ref="D48:E48"/>
    <mergeCell ref="B49:C49"/>
    <mergeCell ref="D49:E49"/>
    <mergeCell ref="B50:C50"/>
    <mergeCell ref="D50:E50"/>
    <mergeCell ref="B45:C45"/>
    <mergeCell ref="D45:E45"/>
    <mergeCell ref="B46:C46"/>
    <mergeCell ref="D46:E46"/>
    <mergeCell ref="B47:C47"/>
    <mergeCell ref="D47:E47"/>
    <mergeCell ref="A65:F65"/>
    <mergeCell ref="B66:E66"/>
    <mergeCell ref="B67:E67"/>
    <mergeCell ref="B68:E68"/>
    <mergeCell ref="B69:E69"/>
    <mergeCell ref="G57:I57"/>
    <mergeCell ref="B58:E58"/>
    <mergeCell ref="G58:I58"/>
    <mergeCell ref="B59:E59"/>
    <mergeCell ref="B60:E60"/>
    <mergeCell ref="G60:I60"/>
    <mergeCell ref="A94:F94"/>
    <mergeCell ref="B95:E95"/>
    <mergeCell ref="B96:E96"/>
    <mergeCell ref="A97:E97"/>
    <mergeCell ref="A98:F98"/>
    <mergeCell ref="A70:E70"/>
    <mergeCell ref="A72:F72"/>
    <mergeCell ref="B73:E73"/>
    <mergeCell ref="B74:E74"/>
    <mergeCell ref="B75:E75"/>
    <mergeCell ref="B78:E78"/>
    <mergeCell ref="B79:E79"/>
    <mergeCell ref="A80:E80"/>
    <mergeCell ref="A82:F82"/>
    <mergeCell ref="A83:F83"/>
    <mergeCell ref="A84:F84"/>
    <mergeCell ref="B85:E85"/>
    <mergeCell ref="B86:E86"/>
    <mergeCell ref="B87:E87"/>
    <mergeCell ref="B88:E88"/>
    <mergeCell ref="B89:E89"/>
    <mergeCell ref="B90:E90"/>
    <mergeCell ref="B91:E91"/>
    <mergeCell ref="A92:E92"/>
    <mergeCell ref="A113:F113"/>
    <mergeCell ref="B114:C114"/>
    <mergeCell ref="D114:E114"/>
    <mergeCell ref="B115:C115"/>
    <mergeCell ref="D115:E115"/>
    <mergeCell ref="A99:F99"/>
    <mergeCell ref="B100:E100"/>
    <mergeCell ref="B101:E101"/>
    <mergeCell ref="B102:E102"/>
    <mergeCell ref="A103:E103"/>
    <mergeCell ref="B119:C119"/>
    <mergeCell ref="D119:E119"/>
    <mergeCell ref="B120:C120"/>
    <mergeCell ref="D120:E120"/>
    <mergeCell ref="A121:C121"/>
    <mergeCell ref="D121:E121"/>
    <mergeCell ref="B116:C116"/>
    <mergeCell ref="D116:E116"/>
    <mergeCell ref="B117:C117"/>
    <mergeCell ref="D117:E117"/>
    <mergeCell ref="B118:C118"/>
    <mergeCell ref="D118:E118"/>
    <mergeCell ref="A135:E135"/>
    <mergeCell ref="A136:E136"/>
    <mergeCell ref="B130:E130"/>
    <mergeCell ref="B131:E131"/>
    <mergeCell ref="A132:E132"/>
    <mergeCell ref="B133:E133"/>
    <mergeCell ref="A134:E134"/>
    <mergeCell ref="A125:F125"/>
    <mergeCell ref="A126:E126"/>
    <mergeCell ref="B127:E127"/>
    <mergeCell ref="B128:E128"/>
    <mergeCell ref="B129:E129"/>
  </mergeCells>
  <pageMargins left="0.511811024" right="0.511811024" top="0.78740157499999996" bottom="0.78740157499999996" header="0" footer="0"/>
  <pageSetup paperSize="9" orientation="portrait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D1000"/>
  <sheetViews>
    <sheetView workbookViewId="0">
      <selection activeCell="G17" sqref="G17"/>
    </sheetView>
  </sheetViews>
  <sheetFormatPr defaultRowHeight="15" customHeight="1" x14ac:dyDescent="0.2"/>
  <cols>
    <col min="1" max="1" width="4" style="186" bestFit="1" customWidth="1"/>
    <col min="2" max="2" width="38.83203125" style="194" customWidth="1"/>
    <col min="3" max="3" width="12.83203125" style="186" customWidth="1"/>
    <col min="4" max="4" width="10.1640625" style="186" customWidth="1"/>
    <col min="5" max="5" width="16.5" style="186" customWidth="1"/>
    <col min="6" max="6" width="25.5" style="188" customWidth="1"/>
    <col min="7" max="9" width="26.83203125" style="186" customWidth="1"/>
    <col min="10" max="1017" width="11.6640625" style="186" customWidth="1"/>
    <col min="1018" max="1022" width="11.6640625" style="187" customWidth="1"/>
    <col min="1023" max="16384" width="9.33203125" style="187"/>
  </cols>
  <sheetData>
    <row r="1" spans="1:6" ht="14.25" x14ac:dyDescent="0.2">
      <c r="A1" s="329" t="s">
        <v>136</v>
      </c>
      <c r="B1" s="329"/>
      <c r="C1" s="329"/>
      <c r="D1" s="329"/>
      <c r="E1" s="329"/>
      <c r="F1" s="329"/>
    </row>
    <row r="2" spans="1:6" ht="14.25" x14ac:dyDescent="0.2">
      <c r="A2" s="231" t="s">
        <v>206</v>
      </c>
      <c r="B2" s="230"/>
      <c r="C2" s="230"/>
      <c r="D2" s="230"/>
      <c r="E2" s="232"/>
      <c r="F2" s="233"/>
    </row>
    <row r="3" spans="1:6" ht="16.5" customHeight="1" x14ac:dyDescent="0.2">
      <c r="A3" s="330"/>
      <c r="B3" s="330"/>
      <c r="C3" s="330"/>
      <c r="D3" s="330"/>
      <c r="E3" s="330"/>
      <c r="F3" s="330"/>
    </row>
    <row r="4" spans="1:6" ht="12.75" x14ac:dyDescent="0.2">
      <c r="A4" s="331" t="s">
        <v>207</v>
      </c>
      <c r="B4" s="331"/>
      <c r="C4" s="331"/>
      <c r="D4" s="331"/>
      <c r="E4" s="331"/>
      <c r="F4" s="331"/>
    </row>
    <row r="5" spans="1:6" ht="12.75" x14ac:dyDescent="0.2">
      <c r="A5" s="318"/>
      <c r="B5" s="318"/>
      <c r="C5" s="318"/>
      <c r="D5" s="318"/>
      <c r="E5" s="318"/>
      <c r="F5" s="318"/>
    </row>
    <row r="6" spans="1:6" ht="12.75" x14ac:dyDescent="0.2">
      <c r="A6" s="316" t="s">
        <v>208</v>
      </c>
      <c r="B6" s="316"/>
      <c r="C6" s="316"/>
      <c r="D6" s="316"/>
      <c r="E6" s="316"/>
      <c r="F6" s="189"/>
    </row>
    <row r="7" spans="1:6" ht="12.75" x14ac:dyDescent="0.2">
      <c r="A7" s="316" t="s">
        <v>209</v>
      </c>
      <c r="B7" s="316"/>
      <c r="C7" s="316"/>
      <c r="D7" s="316"/>
      <c r="E7" s="316"/>
      <c r="F7" s="189"/>
    </row>
    <row r="8" spans="1:6" ht="12.75" x14ac:dyDescent="0.2">
      <c r="A8" s="318"/>
      <c r="B8" s="318"/>
      <c r="C8" s="318"/>
      <c r="D8" s="318"/>
      <c r="E8" s="318"/>
      <c r="F8" s="318"/>
    </row>
    <row r="9" spans="1:6" ht="12.75" x14ac:dyDescent="0.2">
      <c r="A9" s="309" t="s">
        <v>210</v>
      </c>
      <c r="B9" s="309"/>
      <c r="C9" s="309"/>
      <c r="D9" s="309"/>
      <c r="E9" s="309"/>
      <c r="F9" s="309"/>
    </row>
    <row r="10" spans="1:6" ht="12.75" x14ac:dyDescent="0.2">
      <c r="A10" s="190" t="s">
        <v>137</v>
      </c>
      <c r="B10" s="332" t="s">
        <v>211</v>
      </c>
      <c r="C10" s="332"/>
      <c r="D10" s="332"/>
      <c r="E10" s="332"/>
      <c r="F10" s="191"/>
    </row>
    <row r="11" spans="1:6" ht="12.75" x14ac:dyDescent="0.2">
      <c r="A11" s="190" t="s">
        <v>138</v>
      </c>
      <c r="B11" s="332" t="s">
        <v>212</v>
      </c>
      <c r="C11" s="332"/>
      <c r="D11" s="332"/>
      <c r="E11" s="332"/>
      <c r="F11" s="189"/>
    </row>
    <row r="12" spans="1:6" ht="12.75" x14ac:dyDescent="0.2">
      <c r="A12" s="190" t="s">
        <v>139</v>
      </c>
      <c r="B12" s="332" t="s">
        <v>213</v>
      </c>
      <c r="C12" s="332"/>
      <c r="D12" s="332"/>
      <c r="E12" s="332"/>
      <c r="F12" s="189"/>
    </row>
    <row r="13" spans="1:6" ht="12.75" x14ac:dyDescent="0.2">
      <c r="A13" s="190" t="s">
        <v>140</v>
      </c>
      <c r="B13" s="332" t="s">
        <v>214</v>
      </c>
      <c r="C13" s="332"/>
      <c r="D13" s="332"/>
      <c r="E13" s="332"/>
      <c r="F13" s="189"/>
    </row>
    <row r="14" spans="1:6" ht="12.75" x14ac:dyDescent="0.2">
      <c r="A14" s="318"/>
      <c r="B14" s="318"/>
      <c r="C14" s="318"/>
      <c r="D14" s="318"/>
      <c r="E14" s="318"/>
      <c r="F14" s="318"/>
    </row>
    <row r="15" spans="1:6" ht="12.75" x14ac:dyDescent="0.2">
      <c r="A15" s="309" t="s">
        <v>215</v>
      </c>
      <c r="B15" s="309"/>
      <c r="C15" s="309"/>
      <c r="D15" s="309"/>
      <c r="E15" s="309"/>
      <c r="F15" s="309"/>
    </row>
    <row r="16" spans="1:6" ht="12.75" x14ac:dyDescent="0.2">
      <c r="A16" s="316" t="s">
        <v>216</v>
      </c>
      <c r="B16" s="316"/>
      <c r="C16" s="333" t="s">
        <v>217</v>
      </c>
      <c r="D16" s="333"/>
      <c r="E16" s="333"/>
      <c r="F16" s="192" t="s">
        <v>218</v>
      </c>
    </row>
    <row r="17" spans="1:9" ht="58.5" customHeight="1" x14ac:dyDescent="0.2">
      <c r="A17" s="326" t="s">
        <v>219</v>
      </c>
      <c r="B17" s="326"/>
      <c r="C17" s="333" t="s">
        <v>220</v>
      </c>
      <c r="D17" s="333"/>
      <c r="E17" s="333"/>
      <c r="F17" s="229" t="s">
        <v>338</v>
      </c>
    </row>
    <row r="18" spans="1:9" ht="12.75" x14ac:dyDescent="0.2">
      <c r="A18" s="316" t="s">
        <v>221</v>
      </c>
      <c r="B18" s="316"/>
      <c r="C18" s="316"/>
      <c r="D18" s="316"/>
      <c r="E18" s="316"/>
      <c r="F18" s="192">
        <v>3</v>
      </c>
    </row>
    <row r="19" spans="1:9" ht="12.75" x14ac:dyDescent="0.2">
      <c r="A19" s="319" t="s">
        <v>222</v>
      </c>
      <c r="B19" s="319"/>
      <c r="C19" s="319"/>
      <c r="D19" s="319"/>
      <c r="E19" s="319"/>
      <c r="F19" s="319"/>
    </row>
    <row r="20" spans="1:9" ht="12.75" x14ac:dyDescent="0.2">
      <c r="A20" s="189">
        <v>1</v>
      </c>
      <c r="B20" s="306" t="s">
        <v>223</v>
      </c>
      <c r="C20" s="306"/>
      <c r="D20" s="306"/>
      <c r="E20" s="306"/>
      <c r="F20" s="192"/>
    </row>
    <row r="21" spans="1:9" ht="12.75" x14ac:dyDescent="0.2">
      <c r="A21" s="189">
        <v>2</v>
      </c>
      <c r="B21" s="306" t="s">
        <v>224</v>
      </c>
      <c r="C21" s="306"/>
      <c r="D21" s="306"/>
      <c r="E21" s="306"/>
      <c r="F21" s="192"/>
    </row>
    <row r="22" spans="1:9" ht="12.75" x14ac:dyDescent="0.2">
      <c r="A22" s="189">
        <v>3</v>
      </c>
      <c r="B22" s="316" t="s">
        <v>225</v>
      </c>
      <c r="C22" s="316"/>
      <c r="D22" s="316"/>
      <c r="E22" s="316"/>
      <c r="F22" s="193">
        <v>0</v>
      </c>
      <c r="G22" s="194"/>
      <c r="H22" s="195"/>
      <c r="I22" s="195"/>
    </row>
    <row r="23" spans="1:9" ht="12.75" x14ac:dyDescent="0.2">
      <c r="A23" s="189">
        <v>4</v>
      </c>
      <c r="B23" s="306" t="s">
        <v>141</v>
      </c>
      <c r="C23" s="306"/>
      <c r="D23" s="306"/>
      <c r="E23" s="306"/>
      <c r="F23" s="192"/>
    </row>
    <row r="24" spans="1:9" ht="12.75" x14ac:dyDescent="0.2">
      <c r="A24" s="189">
        <v>5</v>
      </c>
      <c r="B24" s="306" t="s">
        <v>226</v>
      </c>
      <c r="C24" s="306"/>
      <c r="D24" s="306"/>
      <c r="E24" s="306"/>
      <c r="F24" s="196"/>
    </row>
    <row r="25" spans="1:9" ht="12.75" x14ac:dyDescent="0.2">
      <c r="A25" s="318"/>
      <c r="B25" s="318"/>
      <c r="C25" s="318"/>
      <c r="D25" s="318"/>
      <c r="E25" s="318"/>
      <c r="F25" s="318"/>
    </row>
    <row r="26" spans="1:9" ht="12.75" x14ac:dyDescent="0.2">
      <c r="A26" s="318"/>
      <c r="B26" s="318"/>
      <c r="C26" s="318"/>
      <c r="D26" s="318"/>
      <c r="E26" s="318"/>
      <c r="F26" s="318"/>
    </row>
    <row r="27" spans="1:9" ht="12.75" x14ac:dyDescent="0.2">
      <c r="A27" s="309" t="s">
        <v>227</v>
      </c>
      <c r="B27" s="309"/>
      <c r="C27" s="309"/>
      <c r="D27" s="309"/>
      <c r="E27" s="309"/>
      <c r="F27" s="309"/>
    </row>
    <row r="28" spans="1:9" ht="12.75" x14ac:dyDescent="0.2">
      <c r="A28" s="197">
        <v>1</v>
      </c>
      <c r="B28" s="309" t="s">
        <v>228</v>
      </c>
      <c r="C28" s="309"/>
      <c r="D28" s="309"/>
      <c r="E28" s="309"/>
      <c r="F28" s="198" t="s">
        <v>229</v>
      </c>
    </row>
    <row r="29" spans="1:9" ht="12.75" x14ac:dyDescent="0.2">
      <c r="A29" s="190" t="s">
        <v>137</v>
      </c>
      <c r="B29" s="306" t="s">
        <v>230</v>
      </c>
      <c r="C29" s="306"/>
      <c r="D29" s="306"/>
      <c r="E29" s="306"/>
      <c r="F29" s="199">
        <f>F22</f>
        <v>0</v>
      </c>
      <c r="G29" s="200"/>
    </row>
    <row r="30" spans="1:9" ht="12.75" x14ac:dyDescent="0.2">
      <c r="A30" s="190" t="s">
        <v>138</v>
      </c>
      <c r="B30" s="306" t="s">
        <v>231</v>
      </c>
      <c r="C30" s="306"/>
      <c r="D30" s="306"/>
      <c r="E30" s="306"/>
      <c r="F30" s="199"/>
      <c r="G30" s="194"/>
    </row>
    <row r="31" spans="1:9" ht="12.75" x14ac:dyDescent="0.2">
      <c r="A31" s="197" t="s">
        <v>139</v>
      </c>
      <c r="B31" s="326" t="s">
        <v>232</v>
      </c>
      <c r="C31" s="326"/>
      <c r="D31" s="326"/>
      <c r="E31" s="326"/>
      <c r="F31" s="201"/>
      <c r="G31" s="194"/>
    </row>
    <row r="32" spans="1:9" ht="12.75" x14ac:dyDescent="0.2">
      <c r="A32" s="190" t="s">
        <v>140</v>
      </c>
      <c r="B32" s="306" t="s">
        <v>233</v>
      </c>
      <c r="C32" s="306"/>
      <c r="D32" s="306"/>
      <c r="E32" s="306"/>
      <c r="F32" s="199"/>
    </row>
    <row r="33" spans="1:7" ht="12.75" x14ac:dyDescent="0.2">
      <c r="A33" s="190" t="s">
        <v>146</v>
      </c>
      <c r="B33" s="306" t="s">
        <v>234</v>
      </c>
      <c r="C33" s="306"/>
      <c r="D33" s="306"/>
      <c r="E33" s="306"/>
      <c r="F33" s="199"/>
    </row>
    <row r="34" spans="1:7" ht="12.75" x14ac:dyDescent="0.2">
      <c r="A34" s="190" t="s">
        <v>235</v>
      </c>
      <c r="B34" s="306" t="s">
        <v>236</v>
      </c>
      <c r="C34" s="306"/>
      <c r="D34" s="306"/>
      <c r="E34" s="306"/>
      <c r="F34" s="199"/>
    </row>
    <row r="35" spans="1:7" ht="12.75" x14ac:dyDescent="0.2">
      <c r="A35" s="190" t="s">
        <v>144</v>
      </c>
      <c r="B35" s="306" t="s">
        <v>237</v>
      </c>
      <c r="C35" s="306"/>
      <c r="D35" s="306"/>
      <c r="E35" s="306"/>
      <c r="F35" s="199"/>
    </row>
    <row r="36" spans="1:7" ht="14.25" x14ac:dyDescent="0.2">
      <c r="A36" s="309" t="s">
        <v>238</v>
      </c>
      <c r="B36" s="309"/>
      <c r="C36" s="309"/>
      <c r="D36" s="309"/>
      <c r="E36" s="309"/>
      <c r="F36" s="202">
        <f>SUM(F29:F35)</f>
        <v>0</v>
      </c>
    </row>
    <row r="37" spans="1:7" ht="12.75" x14ac:dyDescent="0.2">
      <c r="B37" s="186"/>
      <c r="D37" s="186" t="s">
        <v>239</v>
      </c>
      <c r="F37" s="203"/>
    </row>
    <row r="38" spans="1:7" ht="12.75" x14ac:dyDescent="0.2">
      <c r="A38" s="309" t="s">
        <v>240</v>
      </c>
      <c r="B38" s="309"/>
      <c r="C38" s="309"/>
      <c r="D38" s="309"/>
      <c r="E38" s="309"/>
      <c r="F38" s="309"/>
    </row>
    <row r="39" spans="1:7" ht="12.75" x14ac:dyDescent="0.2">
      <c r="A39" s="204" t="s">
        <v>241</v>
      </c>
      <c r="B39" s="334" t="s">
        <v>242</v>
      </c>
      <c r="C39" s="335"/>
      <c r="D39" s="335"/>
      <c r="E39" s="336"/>
      <c r="F39" s="198" t="s">
        <v>229</v>
      </c>
    </row>
    <row r="40" spans="1:7" ht="12.75" x14ac:dyDescent="0.2">
      <c r="A40" s="190" t="s">
        <v>137</v>
      </c>
      <c r="B40" s="316" t="s">
        <v>147</v>
      </c>
      <c r="C40" s="316"/>
      <c r="D40" s="316"/>
      <c r="E40" s="316"/>
      <c r="F40" s="205">
        <f>F36/12</f>
        <v>0</v>
      </c>
    </row>
    <row r="41" spans="1:7" ht="12.75" x14ac:dyDescent="0.2">
      <c r="A41" s="197" t="s">
        <v>138</v>
      </c>
      <c r="B41" s="323" t="s">
        <v>243</v>
      </c>
      <c r="C41" s="323"/>
      <c r="D41" s="323"/>
      <c r="E41" s="323"/>
      <c r="F41" s="193">
        <f>((F36/3)/12)</f>
        <v>0</v>
      </c>
      <c r="G41" s="206"/>
    </row>
    <row r="42" spans="1:7" ht="12.75" x14ac:dyDescent="0.2">
      <c r="A42" s="319" t="s">
        <v>238</v>
      </c>
      <c r="B42" s="319"/>
      <c r="C42" s="319"/>
      <c r="D42" s="319"/>
      <c r="E42" s="319"/>
      <c r="F42" s="193">
        <f>SUM(F40:F41)</f>
        <v>0</v>
      </c>
    </row>
    <row r="43" spans="1:7" ht="12.75" x14ac:dyDescent="0.2">
      <c r="A43" s="207"/>
      <c r="B43" s="208"/>
      <c r="C43" s="208"/>
      <c r="D43" s="208"/>
      <c r="E43" s="208"/>
      <c r="F43" s="209"/>
    </row>
    <row r="44" spans="1:7" ht="12.75" x14ac:dyDescent="0.2">
      <c r="A44" s="204" t="s">
        <v>244</v>
      </c>
      <c r="B44" s="334" t="s">
        <v>245</v>
      </c>
      <c r="C44" s="336"/>
      <c r="D44" s="319" t="s">
        <v>246</v>
      </c>
      <c r="E44" s="319"/>
      <c r="F44" s="198" t="s">
        <v>229</v>
      </c>
    </row>
    <row r="45" spans="1:7" ht="12.75" x14ac:dyDescent="0.2">
      <c r="A45" s="189" t="s">
        <v>137</v>
      </c>
      <c r="B45" s="316" t="s">
        <v>247</v>
      </c>
      <c r="C45" s="316"/>
      <c r="D45" s="311">
        <v>0.2</v>
      </c>
      <c r="E45" s="311"/>
      <c r="F45" s="205">
        <f>D45*F36</f>
        <v>0</v>
      </c>
    </row>
    <row r="46" spans="1:7" ht="12.75" x14ac:dyDescent="0.2">
      <c r="A46" s="189" t="s">
        <v>138</v>
      </c>
      <c r="B46" s="316" t="s">
        <v>248</v>
      </c>
      <c r="C46" s="316"/>
      <c r="D46" s="311">
        <v>2.5000000000000001E-2</v>
      </c>
      <c r="E46" s="311"/>
      <c r="F46" s="205">
        <f>D46*F36</f>
        <v>0</v>
      </c>
    </row>
    <row r="47" spans="1:7" ht="12.75" x14ac:dyDescent="0.2">
      <c r="A47" s="204" t="s">
        <v>139</v>
      </c>
      <c r="B47" s="323" t="s">
        <v>249</v>
      </c>
      <c r="C47" s="323"/>
      <c r="D47" s="312">
        <v>0.01</v>
      </c>
      <c r="E47" s="312"/>
      <c r="F47" s="193">
        <f>D47*F36</f>
        <v>0</v>
      </c>
    </row>
    <row r="48" spans="1:7" ht="12.75" x14ac:dyDescent="0.2">
      <c r="A48" s="189" t="s">
        <v>140</v>
      </c>
      <c r="B48" s="316" t="s">
        <v>250</v>
      </c>
      <c r="C48" s="316"/>
      <c r="D48" s="311">
        <v>1.4999999999999999E-2</v>
      </c>
      <c r="E48" s="311"/>
      <c r="F48" s="205">
        <f>D48*F36</f>
        <v>0</v>
      </c>
    </row>
    <row r="49" spans="1:9" ht="12.75" x14ac:dyDescent="0.2">
      <c r="A49" s="189" t="s">
        <v>146</v>
      </c>
      <c r="B49" s="316" t="s">
        <v>251</v>
      </c>
      <c r="C49" s="316"/>
      <c r="D49" s="311">
        <v>0.01</v>
      </c>
      <c r="E49" s="311"/>
      <c r="F49" s="205">
        <f>D49*F36</f>
        <v>0</v>
      </c>
    </row>
    <row r="50" spans="1:9" ht="12.75" x14ac:dyDescent="0.2">
      <c r="A50" s="189" t="s">
        <v>235</v>
      </c>
      <c r="B50" s="316" t="s">
        <v>252</v>
      </c>
      <c r="C50" s="316"/>
      <c r="D50" s="311">
        <v>6.0000000000000001E-3</v>
      </c>
      <c r="E50" s="311"/>
      <c r="F50" s="205">
        <f>D50*F36</f>
        <v>0</v>
      </c>
    </row>
    <row r="51" spans="1:9" ht="12.75" x14ac:dyDescent="0.2">
      <c r="A51" s="189" t="s">
        <v>144</v>
      </c>
      <c r="B51" s="316" t="s">
        <v>253</v>
      </c>
      <c r="C51" s="316"/>
      <c r="D51" s="311">
        <v>2E-3</v>
      </c>
      <c r="E51" s="311"/>
      <c r="F51" s="205">
        <f>D51*F36</f>
        <v>0</v>
      </c>
    </row>
    <row r="52" spans="1:9" ht="12.75" x14ac:dyDescent="0.2">
      <c r="A52" s="189" t="s">
        <v>254</v>
      </c>
      <c r="B52" s="316" t="s">
        <v>255</v>
      </c>
      <c r="C52" s="316"/>
      <c r="D52" s="311">
        <v>0.08</v>
      </c>
      <c r="E52" s="311"/>
      <c r="F52" s="205">
        <f>D52*F36</f>
        <v>0</v>
      </c>
    </row>
    <row r="53" spans="1:9" ht="12.75" x14ac:dyDescent="0.2">
      <c r="A53" s="319" t="s">
        <v>238</v>
      </c>
      <c r="B53" s="319"/>
      <c r="C53" s="319"/>
      <c r="D53" s="312">
        <f>SUM(D45:E52)</f>
        <v>0.34800000000000003</v>
      </c>
      <c r="E53" s="312"/>
      <c r="F53" s="193">
        <f>SUM(F45:F52)</f>
        <v>0</v>
      </c>
    </row>
    <row r="54" spans="1:9" ht="12.75" x14ac:dyDescent="0.2">
      <c r="A54" s="316" t="s">
        <v>256</v>
      </c>
      <c r="B54" s="316"/>
      <c r="C54" s="316"/>
      <c r="D54" s="316"/>
      <c r="E54" s="316"/>
      <c r="F54" s="316"/>
    </row>
    <row r="55" spans="1:9" ht="12.75" x14ac:dyDescent="0.2">
      <c r="A55" s="210"/>
      <c r="B55" s="208"/>
      <c r="C55" s="208"/>
      <c r="D55" s="208"/>
      <c r="E55" s="208"/>
      <c r="F55" s="209"/>
    </row>
    <row r="56" spans="1:9" ht="12.75" x14ac:dyDescent="0.2">
      <c r="A56" s="204" t="s">
        <v>257</v>
      </c>
      <c r="B56" s="319" t="s">
        <v>145</v>
      </c>
      <c r="C56" s="319"/>
      <c r="D56" s="319"/>
      <c r="E56" s="319"/>
      <c r="F56" s="198" t="s">
        <v>229</v>
      </c>
      <c r="G56" s="194"/>
    </row>
    <row r="57" spans="1:9" ht="12.75" x14ac:dyDescent="0.2">
      <c r="A57" s="204" t="s">
        <v>137</v>
      </c>
      <c r="B57" s="326" t="s">
        <v>142</v>
      </c>
      <c r="C57" s="326"/>
      <c r="D57" s="326"/>
      <c r="E57" s="326"/>
      <c r="F57" s="205">
        <v>0</v>
      </c>
      <c r="G57" s="324"/>
      <c r="H57" s="325"/>
      <c r="I57" s="325"/>
    </row>
    <row r="58" spans="1:9" ht="12.75" x14ac:dyDescent="0.2">
      <c r="A58" s="204" t="s">
        <v>138</v>
      </c>
      <c r="B58" s="326" t="s">
        <v>258</v>
      </c>
      <c r="C58" s="326"/>
      <c r="D58" s="326"/>
      <c r="E58" s="326"/>
      <c r="F58" s="201">
        <v>0</v>
      </c>
      <c r="G58" s="327"/>
      <c r="H58" s="328"/>
      <c r="I58" s="328"/>
    </row>
    <row r="59" spans="1:9" ht="12.75" x14ac:dyDescent="0.2">
      <c r="A59" s="189" t="s">
        <v>139</v>
      </c>
      <c r="B59" s="306" t="s">
        <v>143</v>
      </c>
      <c r="C59" s="306"/>
      <c r="D59" s="306"/>
      <c r="E59" s="306"/>
      <c r="F59" s="199">
        <v>0</v>
      </c>
    </row>
    <row r="60" spans="1:9" ht="12.75" x14ac:dyDescent="0.2">
      <c r="A60" s="204" t="s">
        <v>235</v>
      </c>
      <c r="B60" s="326" t="s">
        <v>259</v>
      </c>
      <c r="C60" s="326"/>
      <c r="D60" s="326"/>
      <c r="E60" s="326"/>
      <c r="F60" s="201">
        <v>0</v>
      </c>
      <c r="G60" s="327"/>
      <c r="H60" s="328"/>
      <c r="I60" s="328"/>
    </row>
    <row r="61" spans="1:9" ht="12.75" x14ac:dyDescent="0.2">
      <c r="A61" s="319" t="s">
        <v>238</v>
      </c>
      <c r="B61" s="319"/>
      <c r="C61" s="319"/>
      <c r="D61" s="319"/>
      <c r="E61" s="319"/>
      <c r="F61" s="201">
        <f>SUM(F57:F60)</f>
        <v>0</v>
      </c>
    </row>
    <row r="62" spans="1:9" ht="12.75" x14ac:dyDescent="0.2">
      <c r="A62" s="337"/>
      <c r="B62" s="338"/>
      <c r="C62" s="338"/>
      <c r="D62" s="338"/>
      <c r="E62" s="338"/>
      <c r="F62" s="338"/>
    </row>
    <row r="63" spans="1:9" ht="12.75" x14ac:dyDescent="0.2">
      <c r="A63" s="210"/>
      <c r="B63" s="211"/>
      <c r="C63" s="211"/>
      <c r="D63" s="211"/>
      <c r="E63" s="211"/>
      <c r="F63" s="212"/>
    </row>
    <row r="64" spans="1:9" ht="12.75" x14ac:dyDescent="0.2">
      <c r="A64" s="210"/>
      <c r="B64" s="211"/>
      <c r="C64" s="211"/>
      <c r="D64" s="211"/>
      <c r="E64" s="211"/>
      <c r="F64" s="212"/>
    </row>
    <row r="65" spans="1:1018" ht="12.75" x14ac:dyDescent="0.2">
      <c r="A65" s="309" t="s">
        <v>260</v>
      </c>
      <c r="B65" s="309"/>
      <c r="C65" s="309"/>
      <c r="D65" s="309"/>
      <c r="E65" s="309"/>
      <c r="F65" s="309"/>
    </row>
    <row r="66" spans="1:1018" ht="30.75" customHeight="1" x14ac:dyDescent="0.2">
      <c r="A66" s="213">
        <v>2</v>
      </c>
      <c r="B66" s="313" t="s">
        <v>261</v>
      </c>
      <c r="C66" s="314"/>
      <c r="D66" s="314"/>
      <c r="E66" s="315"/>
      <c r="F66" s="198" t="s">
        <v>229</v>
      </c>
    </row>
    <row r="67" spans="1:1018" ht="29.25" customHeight="1" x14ac:dyDescent="0.2">
      <c r="A67" s="204" t="s">
        <v>241</v>
      </c>
      <c r="B67" s="320" t="s">
        <v>262</v>
      </c>
      <c r="C67" s="321"/>
      <c r="D67" s="321"/>
      <c r="E67" s="322"/>
      <c r="F67" s="199">
        <f>F42</f>
        <v>0</v>
      </c>
    </row>
    <row r="68" spans="1:1018" ht="12.75" x14ac:dyDescent="0.2">
      <c r="A68" s="204" t="s">
        <v>244</v>
      </c>
      <c r="B68" s="323" t="s">
        <v>263</v>
      </c>
      <c r="C68" s="323"/>
      <c r="D68" s="323"/>
      <c r="E68" s="323"/>
      <c r="F68" s="199">
        <f>F53</f>
        <v>0</v>
      </c>
    </row>
    <row r="69" spans="1:1018" ht="12.75" x14ac:dyDescent="0.2">
      <c r="A69" s="204" t="s">
        <v>257</v>
      </c>
      <c r="B69" s="323" t="s">
        <v>145</v>
      </c>
      <c r="C69" s="323"/>
      <c r="D69" s="323"/>
      <c r="E69" s="323"/>
      <c r="F69" s="199">
        <f>F61</f>
        <v>0</v>
      </c>
    </row>
    <row r="70" spans="1:1018" ht="12.75" x14ac:dyDescent="0.2">
      <c r="A70" s="319" t="s">
        <v>238</v>
      </c>
      <c r="B70" s="319"/>
      <c r="C70" s="319"/>
      <c r="D70" s="319"/>
      <c r="E70" s="319"/>
      <c r="F70" s="201">
        <f>SUM(F67:F69)</f>
        <v>0</v>
      </c>
    </row>
    <row r="71" spans="1:1018" ht="12.75" x14ac:dyDescent="0.2">
      <c r="A71" s="214"/>
      <c r="B71" s="215"/>
      <c r="C71" s="215"/>
      <c r="D71" s="215"/>
      <c r="E71" s="215"/>
      <c r="F71" s="216"/>
    </row>
    <row r="72" spans="1:1018" ht="12.75" x14ac:dyDescent="0.2">
      <c r="A72" s="309" t="s">
        <v>264</v>
      </c>
      <c r="B72" s="309"/>
      <c r="C72" s="309"/>
      <c r="D72" s="309"/>
      <c r="E72" s="309"/>
      <c r="F72" s="309"/>
    </row>
    <row r="73" spans="1:1018" ht="12.75" x14ac:dyDescent="0.2">
      <c r="A73" s="197">
        <v>3</v>
      </c>
      <c r="B73" s="309" t="s">
        <v>265</v>
      </c>
      <c r="C73" s="309"/>
      <c r="D73" s="309"/>
      <c r="E73" s="309"/>
      <c r="F73" s="198" t="s">
        <v>229</v>
      </c>
    </row>
    <row r="74" spans="1:1018" ht="12.75" x14ac:dyDescent="0.2">
      <c r="A74" s="190" t="s">
        <v>137</v>
      </c>
      <c r="B74" s="306" t="s">
        <v>266</v>
      </c>
      <c r="C74" s="306"/>
      <c r="D74" s="306"/>
      <c r="E74" s="306"/>
      <c r="F74" s="199">
        <f>(F29/12)*10%</f>
        <v>0</v>
      </c>
    </row>
    <row r="75" spans="1:1018" ht="12.75" x14ac:dyDescent="0.2">
      <c r="A75" s="190" t="s">
        <v>138</v>
      </c>
      <c r="B75" s="306" t="s">
        <v>267</v>
      </c>
      <c r="C75" s="306"/>
      <c r="D75" s="306"/>
      <c r="E75" s="306"/>
      <c r="F75" s="199">
        <f>F74*8%</f>
        <v>0</v>
      </c>
    </row>
    <row r="76" spans="1:1018" ht="12.75" x14ac:dyDescent="0.2">
      <c r="A76" s="197" t="s">
        <v>139</v>
      </c>
      <c r="B76" s="326" t="s">
        <v>268</v>
      </c>
      <c r="C76" s="326"/>
      <c r="D76" s="326"/>
      <c r="E76" s="326"/>
      <c r="F76" s="193">
        <f>((((F29*40%))*8%)*10%)+(((F29*10%)*8%)*10%)</f>
        <v>0</v>
      </c>
      <c r="G76" s="206"/>
      <c r="H76" s="206"/>
    </row>
    <row r="77" spans="1:1018" ht="12.75" x14ac:dyDescent="0.2">
      <c r="A77" s="190" t="s">
        <v>140</v>
      </c>
      <c r="B77" s="306" t="s">
        <v>269</v>
      </c>
      <c r="C77" s="306"/>
      <c r="D77" s="306"/>
      <c r="E77" s="306"/>
      <c r="F77" s="205">
        <f>(((F29/30)/12)*7)*10%</f>
        <v>0</v>
      </c>
    </row>
    <row r="78" spans="1:1018" ht="12.75" x14ac:dyDescent="0.2">
      <c r="A78" s="190" t="s">
        <v>146</v>
      </c>
      <c r="B78" s="306" t="s">
        <v>270</v>
      </c>
      <c r="C78" s="306"/>
      <c r="D78" s="306"/>
      <c r="E78" s="306"/>
      <c r="F78" s="199">
        <f>F77*D53</f>
        <v>0</v>
      </c>
    </row>
    <row r="79" spans="1:1018" ht="12.75" x14ac:dyDescent="0.2">
      <c r="A79" s="197" t="s">
        <v>235</v>
      </c>
      <c r="B79" s="339" t="s">
        <v>271</v>
      </c>
      <c r="C79" s="339"/>
      <c r="D79" s="339"/>
      <c r="E79" s="339"/>
      <c r="F79" s="201">
        <f>(((F29*40%)*8%)*2%)+(((F29*10%)*8%)*2%)</f>
        <v>0</v>
      </c>
      <c r="G79" s="206"/>
    </row>
    <row r="80" spans="1:1018" ht="12.75" x14ac:dyDescent="0.2">
      <c r="A80" s="309" t="s">
        <v>238</v>
      </c>
      <c r="B80" s="309"/>
      <c r="C80" s="309"/>
      <c r="D80" s="309"/>
      <c r="E80" s="309"/>
      <c r="F80" s="201">
        <f>SUM(F74:F79)</f>
        <v>0</v>
      </c>
      <c r="AMD80" s="186"/>
    </row>
    <row r="81" spans="1:7" ht="12.75" x14ac:dyDescent="0.2">
      <c r="A81" s="214"/>
      <c r="B81" s="215"/>
      <c r="C81" s="215"/>
      <c r="D81" s="215"/>
      <c r="E81" s="215"/>
      <c r="F81" s="217"/>
    </row>
    <row r="82" spans="1:7" ht="12.75" x14ac:dyDescent="0.2">
      <c r="A82" s="309" t="s">
        <v>272</v>
      </c>
      <c r="B82" s="309"/>
      <c r="C82" s="309"/>
      <c r="D82" s="309"/>
      <c r="E82" s="309"/>
      <c r="F82" s="309"/>
    </row>
    <row r="83" spans="1:7" ht="12.75" x14ac:dyDescent="0.2">
      <c r="A83" s="318"/>
      <c r="B83" s="318"/>
      <c r="C83" s="318"/>
      <c r="D83" s="318"/>
      <c r="E83" s="318"/>
      <c r="F83" s="318"/>
    </row>
    <row r="84" spans="1:7" ht="12.75" x14ac:dyDescent="0.2">
      <c r="A84" s="309" t="s">
        <v>273</v>
      </c>
      <c r="B84" s="309"/>
      <c r="C84" s="309"/>
      <c r="D84" s="309"/>
      <c r="E84" s="309"/>
      <c r="F84" s="309"/>
    </row>
    <row r="85" spans="1:7" ht="12.75" x14ac:dyDescent="0.2">
      <c r="A85" s="197" t="s">
        <v>274</v>
      </c>
      <c r="B85" s="317" t="s">
        <v>275</v>
      </c>
      <c r="C85" s="317"/>
      <c r="D85" s="317"/>
      <c r="E85" s="317"/>
      <c r="F85" s="198" t="s">
        <v>229</v>
      </c>
    </row>
    <row r="86" spans="1:7" ht="12.75" x14ac:dyDescent="0.2">
      <c r="A86" s="197" t="s">
        <v>137</v>
      </c>
      <c r="B86" s="323" t="s">
        <v>276</v>
      </c>
      <c r="C86" s="323"/>
      <c r="D86" s="323"/>
      <c r="E86" s="323"/>
      <c r="F86" s="193">
        <f>F36/12</f>
        <v>0</v>
      </c>
      <c r="G86" s="206"/>
    </row>
    <row r="87" spans="1:7" ht="12.75" x14ac:dyDescent="0.2">
      <c r="A87" s="190" t="s">
        <v>138</v>
      </c>
      <c r="B87" s="316" t="s">
        <v>275</v>
      </c>
      <c r="C87" s="316"/>
      <c r="D87" s="316"/>
      <c r="E87" s="316"/>
      <c r="F87" s="205">
        <f>F36*0.278%</f>
        <v>0</v>
      </c>
    </row>
    <row r="88" spans="1:7" ht="12.75" x14ac:dyDescent="0.2">
      <c r="A88" s="190" t="s">
        <v>139</v>
      </c>
      <c r="B88" s="316" t="s">
        <v>277</v>
      </c>
      <c r="C88" s="316"/>
      <c r="D88" s="316"/>
      <c r="E88" s="316"/>
      <c r="F88" s="205">
        <f>((((F36/30)/12)*5)*1.5%)*93.33%</f>
        <v>0</v>
      </c>
    </row>
    <row r="89" spans="1:7" ht="12.75" x14ac:dyDescent="0.2">
      <c r="A89" s="190" t="s">
        <v>140</v>
      </c>
      <c r="B89" s="316" t="s">
        <v>278</v>
      </c>
      <c r="C89" s="316"/>
      <c r="D89" s="316"/>
      <c r="E89" s="316"/>
      <c r="F89" s="205">
        <f>F36*0.03%</f>
        <v>0</v>
      </c>
    </row>
    <row r="90" spans="1:7" ht="12.75" x14ac:dyDescent="0.2">
      <c r="A90" s="190" t="s">
        <v>146</v>
      </c>
      <c r="B90" s="316" t="s">
        <v>279</v>
      </c>
      <c r="C90" s="316"/>
      <c r="D90" s="316"/>
      <c r="E90" s="316"/>
      <c r="F90" s="205">
        <v>0</v>
      </c>
    </row>
    <row r="91" spans="1:7" ht="12.75" x14ac:dyDescent="0.2">
      <c r="A91" s="190" t="s">
        <v>235</v>
      </c>
      <c r="B91" s="316" t="s">
        <v>280</v>
      </c>
      <c r="C91" s="316"/>
      <c r="D91" s="316"/>
      <c r="E91" s="316"/>
      <c r="F91" s="205">
        <v>0</v>
      </c>
    </row>
    <row r="92" spans="1:7" ht="12.75" x14ac:dyDescent="0.2">
      <c r="A92" s="309" t="s">
        <v>281</v>
      </c>
      <c r="B92" s="309"/>
      <c r="C92" s="309"/>
      <c r="D92" s="309"/>
      <c r="E92" s="309"/>
      <c r="F92" s="193">
        <f>SUM(F86:F91)</f>
        <v>0</v>
      </c>
    </row>
    <row r="93" spans="1:7" ht="12.75" x14ac:dyDescent="0.2">
      <c r="A93" s="214"/>
      <c r="B93" s="215"/>
      <c r="C93" s="215"/>
      <c r="D93" s="215"/>
      <c r="E93" s="215"/>
      <c r="F93" s="216"/>
    </row>
    <row r="94" spans="1:7" ht="12.75" x14ac:dyDescent="0.2">
      <c r="A94" s="309" t="s">
        <v>282</v>
      </c>
      <c r="B94" s="309"/>
      <c r="C94" s="309"/>
      <c r="D94" s="309"/>
      <c r="E94" s="309"/>
      <c r="F94" s="309"/>
    </row>
    <row r="95" spans="1:7" ht="12.75" x14ac:dyDescent="0.2">
      <c r="A95" s="197" t="s">
        <v>283</v>
      </c>
      <c r="B95" s="317" t="s">
        <v>284</v>
      </c>
      <c r="C95" s="317"/>
      <c r="D95" s="317"/>
      <c r="E95" s="317"/>
      <c r="F95" s="198" t="s">
        <v>229</v>
      </c>
    </row>
    <row r="96" spans="1:7" ht="12.75" x14ac:dyDescent="0.2">
      <c r="A96" s="190" t="s">
        <v>137</v>
      </c>
      <c r="B96" s="306" t="s">
        <v>285</v>
      </c>
      <c r="C96" s="306"/>
      <c r="D96" s="306"/>
      <c r="E96" s="306"/>
      <c r="F96" s="205">
        <v>0</v>
      </c>
    </row>
    <row r="97" spans="1:7" ht="12.75" x14ac:dyDescent="0.2">
      <c r="A97" s="309" t="s">
        <v>286</v>
      </c>
      <c r="B97" s="309"/>
      <c r="C97" s="309"/>
      <c r="D97" s="309"/>
      <c r="E97" s="309"/>
      <c r="F97" s="193">
        <f>F96</f>
        <v>0</v>
      </c>
    </row>
    <row r="98" spans="1:7" ht="12.75" x14ac:dyDescent="0.2">
      <c r="A98" s="318"/>
      <c r="B98" s="318"/>
      <c r="C98" s="318"/>
      <c r="D98" s="318"/>
      <c r="E98" s="318"/>
      <c r="F98" s="318"/>
    </row>
    <row r="99" spans="1:7" ht="12.75" x14ac:dyDescent="0.2">
      <c r="A99" s="309" t="s">
        <v>287</v>
      </c>
      <c r="B99" s="309"/>
      <c r="C99" s="309"/>
      <c r="D99" s="309"/>
      <c r="E99" s="309"/>
      <c r="F99" s="309"/>
    </row>
    <row r="100" spans="1:7" ht="32.25" customHeight="1" x14ac:dyDescent="0.2">
      <c r="A100" s="197">
        <v>4</v>
      </c>
      <c r="B100" s="313" t="s">
        <v>288</v>
      </c>
      <c r="C100" s="314"/>
      <c r="D100" s="314"/>
      <c r="E100" s="315"/>
      <c r="F100" s="198" t="s">
        <v>229</v>
      </c>
    </row>
    <row r="101" spans="1:7" ht="12.75" x14ac:dyDescent="0.2">
      <c r="A101" s="190" t="s">
        <v>274</v>
      </c>
      <c r="B101" s="316" t="s">
        <v>275</v>
      </c>
      <c r="C101" s="316"/>
      <c r="D101" s="316"/>
      <c r="E101" s="316"/>
      <c r="F101" s="205">
        <f>F92</f>
        <v>0</v>
      </c>
    </row>
    <row r="102" spans="1:7" ht="12.75" x14ac:dyDescent="0.2">
      <c r="A102" s="190" t="s">
        <v>283</v>
      </c>
      <c r="B102" s="306" t="s">
        <v>284</v>
      </c>
      <c r="C102" s="306"/>
      <c r="D102" s="306"/>
      <c r="E102" s="306"/>
      <c r="F102" s="205">
        <f>F96</f>
        <v>0</v>
      </c>
    </row>
    <row r="103" spans="1:7" ht="12.75" x14ac:dyDescent="0.2">
      <c r="A103" s="309" t="s">
        <v>286</v>
      </c>
      <c r="B103" s="309"/>
      <c r="C103" s="309"/>
      <c r="D103" s="309"/>
      <c r="E103" s="309"/>
      <c r="F103" s="193">
        <f>F101</f>
        <v>0</v>
      </c>
    </row>
    <row r="104" spans="1:7" ht="12.75" x14ac:dyDescent="0.2">
      <c r="A104" s="214"/>
      <c r="B104" s="215"/>
      <c r="C104" s="215"/>
      <c r="D104" s="215"/>
      <c r="E104" s="215"/>
      <c r="F104" s="217"/>
    </row>
    <row r="105" spans="1:7" ht="12.75" x14ac:dyDescent="0.2">
      <c r="A105" s="309" t="s">
        <v>289</v>
      </c>
      <c r="B105" s="309"/>
      <c r="C105" s="309"/>
      <c r="D105" s="309"/>
      <c r="E105" s="309"/>
      <c r="F105" s="309"/>
    </row>
    <row r="106" spans="1:7" ht="12.75" x14ac:dyDescent="0.2">
      <c r="A106" s="197" t="s">
        <v>290</v>
      </c>
      <c r="B106" s="319" t="s">
        <v>291</v>
      </c>
      <c r="C106" s="319"/>
      <c r="D106" s="319"/>
      <c r="E106" s="319"/>
      <c r="F106" s="198" t="s">
        <v>229</v>
      </c>
    </row>
    <row r="107" spans="1:7" ht="12.75" x14ac:dyDescent="0.2">
      <c r="A107" s="190" t="s">
        <v>137</v>
      </c>
      <c r="B107" s="316" t="s">
        <v>292</v>
      </c>
      <c r="C107" s="316"/>
      <c r="D107" s="316"/>
      <c r="E107" s="316"/>
      <c r="F107" s="205">
        <v>0</v>
      </c>
      <c r="G107" s="218"/>
    </row>
    <row r="108" spans="1:7" ht="12.75" x14ac:dyDescent="0.2">
      <c r="A108" s="197" t="s">
        <v>138</v>
      </c>
      <c r="B108" s="323" t="s">
        <v>293</v>
      </c>
      <c r="C108" s="323"/>
      <c r="D108" s="323"/>
      <c r="E108" s="323"/>
      <c r="F108" s="193">
        <v>0</v>
      </c>
      <c r="G108" s="194"/>
    </row>
    <row r="109" spans="1:7" ht="12.75" x14ac:dyDescent="0.2">
      <c r="A109" s="197" t="s">
        <v>139</v>
      </c>
      <c r="B109" s="323" t="s">
        <v>294</v>
      </c>
      <c r="C109" s="323"/>
      <c r="D109" s="323"/>
      <c r="E109" s="323"/>
      <c r="F109" s="193">
        <v>0</v>
      </c>
      <c r="G109" s="194"/>
    </row>
    <row r="110" spans="1:7" ht="12.75" x14ac:dyDescent="0.2">
      <c r="A110" s="190" t="s">
        <v>140</v>
      </c>
      <c r="B110" s="316" t="s">
        <v>280</v>
      </c>
      <c r="C110" s="316"/>
      <c r="D110" s="316"/>
      <c r="E110" s="316"/>
      <c r="F110" s="205">
        <v>0</v>
      </c>
    </row>
    <row r="111" spans="1:7" ht="12.75" x14ac:dyDescent="0.2">
      <c r="A111" s="309" t="s">
        <v>295</v>
      </c>
      <c r="B111" s="309"/>
      <c r="C111" s="309"/>
      <c r="D111" s="309"/>
      <c r="E111" s="309"/>
      <c r="F111" s="193">
        <f>SUM(F107:F110)</f>
        <v>0</v>
      </c>
    </row>
    <row r="112" spans="1:7" ht="12.75" x14ac:dyDescent="0.2">
      <c r="A112" s="214"/>
      <c r="B112" s="215"/>
      <c r="C112" s="215"/>
      <c r="D112" s="219"/>
      <c r="E112" s="219"/>
      <c r="F112" s="209"/>
    </row>
    <row r="113" spans="1:7" ht="12.75" x14ac:dyDescent="0.2">
      <c r="A113" s="309" t="s">
        <v>296</v>
      </c>
      <c r="B113" s="309"/>
      <c r="C113" s="309"/>
      <c r="D113" s="309"/>
      <c r="E113" s="309"/>
      <c r="F113" s="309"/>
    </row>
    <row r="114" spans="1:7" ht="12.75" x14ac:dyDescent="0.2">
      <c r="A114" s="197">
        <v>6</v>
      </c>
      <c r="B114" s="309" t="s">
        <v>297</v>
      </c>
      <c r="C114" s="309"/>
      <c r="D114" s="312" t="s">
        <v>246</v>
      </c>
      <c r="E114" s="312"/>
      <c r="F114" s="198" t="s">
        <v>229</v>
      </c>
    </row>
    <row r="115" spans="1:7" ht="12.75" x14ac:dyDescent="0.2">
      <c r="A115" s="190" t="s">
        <v>137</v>
      </c>
      <c r="B115" s="310" t="s">
        <v>298</v>
      </c>
      <c r="C115" s="310"/>
      <c r="D115" s="311">
        <v>0.04</v>
      </c>
      <c r="E115" s="311"/>
      <c r="F115" s="205">
        <f>D115*F132</f>
        <v>0</v>
      </c>
      <c r="G115" s="220"/>
    </row>
    <row r="116" spans="1:7" ht="12.75" x14ac:dyDescent="0.2">
      <c r="A116" s="190" t="s">
        <v>138</v>
      </c>
      <c r="B116" s="310" t="s">
        <v>299</v>
      </c>
      <c r="C116" s="310"/>
      <c r="D116" s="311">
        <v>7.2322150000000002E-2</v>
      </c>
      <c r="E116" s="311"/>
      <c r="F116" s="205">
        <v>0</v>
      </c>
      <c r="G116" s="220"/>
    </row>
    <row r="117" spans="1:7" ht="12.75" x14ac:dyDescent="0.2">
      <c r="A117" s="190" t="s">
        <v>139</v>
      </c>
      <c r="B117" s="310" t="s">
        <v>300</v>
      </c>
      <c r="C117" s="310"/>
      <c r="D117" s="311">
        <f>D118+D120</f>
        <v>8.6499999999999994E-2</v>
      </c>
      <c r="E117" s="311"/>
      <c r="F117" s="205"/>
    </row>
    <row r="118" spans="1:7" ht="12.75" x14ac:dyDescent="0.2">
      <c r="A118" s="190"/>
      <c r="B118" s="310" t="s">
        <v>301</v>
      </c>
      <c r="C118" s="310"/>
      <c r="D118" s="311">
        <v>3.6499999999999998E-2</v>
      </c>
      <c r="E118" s="311"/>
      <c r="F118" s="205">
        <v>0</v>
      </c>
    </row>
    <row r="119" spans="1:7" ht="12.75" x14ac:dyDescent="0.2">
      <c r="A119" s="190"/>
      <c r="B119" s="310" t="s">
        <v>302</v>
      </c>
      <c r="C119" s="310"/>
      <c r="D119" s="311">
        <v>0</v>
      </c>
      <c r="E119" s="311"/>
      <c r="F119" s="205"/>
    </row>
    <row r="120" spans="1:7" ht="12.75" x14ac:dyDescent="0.2">
      <c r="A120" s="190"/>
      <c r="B120" s="310" t="s">
        <v>303</v>
      </c>
      <c r="C120" s="310"/>
      <c r="D120" s="311">
        <v>0.05</v>
      </c>
      <c r="E120" s="311"/>
      <c r="F120" s="205">
        <f>D120*F134</f>
        <v>0</v>
      </c>
    </row>
    <row r="121" spans="1:7" ht="12.75" x14ac:dyDescent="0.2">
      <c r="A121" s="309" t="s">
        <v>238</v>
      </c>
      <c r="B121" s="309"/>
      <c r="C121" s="309"/>
      <c r="D121" s="312">
        <f>SUM(D115:E117)</f>
        <v>0.19882215</v>
      </c>
      <c r="E121" s="312"/>
      <c r="F121" s="193">
        <f>SUM(F115:F120)</f>
        <v>0</v>
      </c>
    </row>
    <row r="122" spans="1:7" ht="12.75" x14ac:dyDescent="0.2">
      <c r="A122" s="214"/>
      <c r="B122" s="215"/>
      <c r="C122" s="215"/>
      <c r="D122" s="215"/>
      <c r="E122" s="212"/>
      <c r="F122" s="221"/>
    </row>
    <row r="123" spans="1:7" ht="12.75" x14ac:dyDescent="0.2">
      <c r="A123" s="214"/>
      <c r="B123" s="215"/>
      <c r="C123" s="215"/>
      <c r="D123" s="215"/>
      <c r="E123" s="212"/>
      <c r="F123" s="221"/>
    </row>
    <row r="124" spans="1:7" ht="12.75" x14ac:dyDescent="0.2">
      <c r="A124" s="340"/>
      <c r="B124" s="340"/>
      <c r="C124" s="340"/>
      <c r="D124" s="340"/>
      <c r="E124" s="340"/>
      <c r="F124" s="217"/>
    </row>
    <row r="125" spans="1:7" ht="12.75" x14ac:dyDescent="0.2">
      <c r="A125" s="309" t="s">
        <v>304</v>
      </c>
      <c r="B125" s="309"/>
      <c r="C125" s="309"/>
      <c r="D125" s="309"/>
      <c r="E125" s="309"/>
      <c r="F125" s="309"/>
    </row>
    <row r="126" spans="1:7" ht="12.75" x14ac:dyDescent="0.2">
      <c r="A126" s="309" t="s">
        <v>305</v>
      </c>
      <c r="B126" s="309"/>
      <c r="C126" s="309"/>
      <c r="D126" s="309"/>
      <c r="E126" s="309"/>
      <c r="F126" s="222" t="s">
        <v>229</v>
      </c>
    </row>
    <row r="127" spans="1:7" ht="12.75" x14ac:dyDescent="0.2">
      <c r="A127" s="190" t="s">
        <v>137</v>
      </c>
      <c r="B127" s="306" t="s">
        <v>306</v>
      </c>
      <c r="C127" s="306"/>
      <c r="D127" s="306"/>
      <c r="E127" s="306"/>
      <c r="F127" s="205">
        <f>F36</f>
        <v>0</v>
      </c>
    </row>
    <row r="128" spans="1:7" ht="12.75" x14ac:dyDescent="0.2">
      <c r="A128" s="190" t="s">
        <v>138</v>
      </c>
      <c r="B128" s="306" t="s">
        <v>307</v>
      </c>
      <c r="C128" s="306"/>
      <c r="D128" s="306"/>
      <c r="E128" s="306"/>
      <c r="F128" s="205">
        <f>F70</f>
        <v>0</v>
      </c>
    </row>
    <row r="129" spans="1:6" ht="12.75" x14ac:dyDescent="0.2">
      <c r="A129" s="190" t="s">
        <v>139</v>
      </c>
      <c r="B129" s="306" t="s">
        <v>308</v>
      </c>
      <c r="C129" s="306"/>
      <c r="D129" s="306"/>
      <c r="E129" s="306"/>
      <c r="F129" s="205">
        <f>F80</f>
        <v>0</v>
      </c>
    </row>
    <row r="130" spans="1:6" ht="12.75" x14ac:dyDescent="0.2">
      <c r="A130" s="190" t="s">
        <v>140</v>
      </c>
      <c r="B130" s="306" t="s">
        <v>309</v>
      </c>
      <c r="C130" s="306"/>
      <c r="D130" s="306"/>
      <c r="E130" s="306"/>
      <c r="F130" s="205">
        <f>F103</f>
        <v>0</v>
      </c>
    </row>
    <row r="131" spans="1:6" ht="12.75" x14ac:dyDescent="0.2">
      <c r="A131" s="190" t="s">
        <v>146</v>
      </c>
      <c r="B131" s="306" t="s">
        <v>310</v>
      </c>
      <c r="C131" s="306"/>
      <c r="D131" s="306"/>
      <c r="E131" s="306"/>
      <c r="F131" s="205">
        <f>F111</f>
        <v>0</v>
      </c>
    </row>
    <row r="132" spans="1:6" ht="12.75" x14ac:dyDescent="0.2">
      <c r="A132" s="307" t="s">
        <v>311</v>
      </c>
      <c r="B132" s="307"/>
      <c r="C132" s="307"/>
      <c r="D132" s="307"/>
      <c r="E132" s="307"/>
      <c r="F132" s="193">
        <f>SUM(F127:F131)</f>
        <v>0</v>
      </c>
    </row>
    <row r="133" spans="1:6" ht="12.75" x14ac:dyDescent="0.2">
      <c r="A133" s="190" t="s">
        <v>146</v>
      </c>
      <c r="B133" s="306" t="s">
        <v>312</v>
      </c>
      <c r="C133" s="306"/>
      <c r="D133" s="306"/>
      <c r="E133" s="306"/>
      <c r="F133" s="205">
        <f>F121</f>
        <v>0</v>
      </c>
    </row>
    <row r="134" spans="1:6" ht="19.5" customHeight="1" x14ac:dyDescent="0.2">
      <c r="A134" s="308" t="s">
        <v>313</v>
      </c>
      <c r="B134" s="308"/>
      <c r="C134" s="308"/>
      <c r="D134" s="308"/>
      <c r="E134" s="308"/>
      <c r="F134" s="223">
        <f>(F115+F116+F132)/(1-D117)</f>
        <v>0</v>
      </c>
    </row>
    <row r="135" spans="1:6" ht="12.75" x14ac:dyDescent="0.2">
      <c r="A135" s="304" t="s">
        <v>314</v>
      </c>
      <c r="B135" s="304"/>
      <c r="C135" s="304"/>
      <c r="D135" s="304"/>
      <c r="E135" s="304"/>
      <c r="F135" s="224">
        <f>(F115+F132)*3.9095%</f>
        <v>0</v>
      </c>
    </row>
    <row r="136" spans="1:6" ht="27" customHeight="1" x14ac:dyDescent="0.2">
      <c r="A136" s="305" t="s">
        <v>315</v>
      </c>
      <c r="B136" s="305"/>
      <c r="C136" s="305"/>
      <c r="D136" s="305"/>
      <c r="E136" s="305"/>
      <c r="F136" s="225"/>
    </row>
    <row r="137" spans="1:6" ht="12.75" x14ac:dyDescent="0.2">
      <c r="B137" s="226"/>
      <c r="C137" s="227"/>
      <c r="D137" s="227"/>
    </row>
    <row r="138" spans="1:6" ht="12.75" x14ac:dyDescent="0.2">
      <c r="B138" s="226"/>
      <c r="C138" s="227"/>
      <c r="D138" s="227"/>
    </row>
    <row r="139" spans="1:6" ht="12.75" x14ac:dyDescent="0.2">
      <c r="B139" s="226"/>
      <c r="C139" s="227"/>
      <c r="D139" s="227"/>
    </row>
    <row r="140" spans="1:6" ht="12.75" x14ac:dyDescent="0.2">
      <c r="B140" s="226"/>
      <c r="C140" s="227"/>
      <c r="D140" s="227"/>
    </row>
    <row r="141" spans="1:6" ht="12.75" x14ac:dyDescent="0.2">
      <c r="B141" s="226"/>
      <c r="C141" s="227"/>
      <c r="D141" s="227"/>
    </row>
    <row r="142" spans="1:6" ht="12.75" x14ac:dyDescent="0.2">
      <c r="B142" s="226"/>
      <c r="C142" s="227"/>
      <c r="D142" s="227"/>
    </row>
    <row r="143" spans="1:6" ht="12.75" x14ac:dyDescent="0.2">
      <c r="B143" s="226"/>
      <c r="C143" s="227"/>
      <c r="D143" s="227"/>
    </row>
    <row r="144" spans="1:6" ht="12.75" x14ac:dyDescent="0.2">
      <c r="B144" s="226"/>
      <c r="C144" s="227"/>
      <c r="D144" s="227"/>
    </row>
    <row r="145" spans="2:8" ht="12.75" x14ac:dyDescent="0.2">
      <c r="B145" s="226"/>
      <c r="C145" s="227"/>
      <c r="D145" s="227"/>
    </row>
    <row r="146" spans="2:8" ht="12.75" x14ac:dyDescent="0.2">
      <c r="B146" s="226"/>
      <c r="C146" s="227"/>
      <c r="D146" s="227"/>
    </row>
    <row r="147" spans="2:8" ht="12.75" x14ac:dyDescent="0.2">
      <c r="B147" s="226"/>
      <c r="C147" s="227"/>
      <c r="D147" s="227"/>
      <c r="H147" s="228"/>
    </row>
    <row r="148" spans="2:8" ht="12.75" x14ac:dyDescent="0.2">
      <c r="B148" s="226"/>
      <c r="C148" s="227"/>
      <c r="D148" s="227"/>
    </row>
    <row r="149" spans="2:8" ht="12.75" x14ac:dyDescent="0.2">
      <c r="B149" s="226"/>
      <c r="C149" s="227"/>
      <c r="D149" s="227"/>
    </row>
    <row r="150" spans="2:8" ht="12.75" x14ac:dyDescent="0.2"/>
    <row r="151" spans="2:8" ht="12.75" x14ac:dyDescent="0.2"/>
    <row r="152" spans="2:8" ht="12.75" x14ac:dyDescent="0.2"/>
    <row r="153" spans="2:8" ht="12.75" x14ac:dyDescent="0.2"/>
    <row r="154" spans="2:8" ht="12.75" x14ac:dyDescent="0.2"/>
    <row r="155" spans="2:8" ht="12.75" x14ac:dyDescent="0.2"/>
    <row r="156" spans="2:8" ht="12.75" x14ac:dyDescent="0.2"/>
    <row r="157" spans="2:8" ht="12.75" x14ac:dyDescent="0.2"/>
    <row r="158" spans="2:8" ht="12.75" x14ac:dyDescent="0.2"/>
    <row r="159" spans="2:8" ht="12.75" x14ac:dyDescent="0.2"/>
    <row r="160" spans="2:8" ht="12.75" x14ac:dyDescent="0.2"/>
    <row r="161" ht="12.75" x14ac:dyDescent="0.2"/>
    <row r="162" ht="12.75" x14ac:dyDescent="0.2"/>
    <row r="163" ht="12.75" x14ac:dyDescent="0.2"/>
    <row r="164" ht="12.75" x14ac:dyDescent="0.2"/>
    <row r="165" ht="12.75" x14ac:dyDescent="0.2"/>
    <row r="166" ht="12.75" x14ac:dyDescent="0.2"/>
    <row r="167" ht="12.75" x14ac:dyDescent="0.2"/>
    <row r="168" ht="12.75" x14ac:dyDescent="0.2"/>
    <row r="169" ht="12.75" x14ac:dyDescent="0.2"/>
    <row r="170" ht="12.75" x14ac:dyDescent="0.2"/>
    <row r="171" ht="12.75" x14ac:dyDescent="0.2"/>
    <row r="172" ht="12.75" x14ac:dyDescent="0.2"/>
    <row r="173" ht="12.75" x14ac:dyDescent="0.2"/>
    <row r="174" ht="12.75" x14ac:dyDescent="0.2"/>
    <row r="175" ht="12.75" x14ac:dyDescent="0.2"/>
    <row r="176" ht="12.75" x14ac:dyDescent="0.2"/>
    <row r="177" ht="12.75" x14ac:dyDescent="0.2"/>
    <row r="178" ht="12.75" x14ac:dyDescent="0.2"/>
    <row r="179" ht="12.75" x14ac:dyDescent="0.2"/>
    <row r="180" ht="12.75" x14ac:dyDescent="0.2"/>
    <row r="181" ht="12.75" x14ac:dyDescent="0.2"/>
    <row r="182" ht="12.75" x14ac:dyDescent="0.2"/>
    <row r="183" ht="12.75" x14ac:dyDescent="0.2"/>
    <row r="184" ht="12.75" x14ac:dyDescent="0.2"/>
    <row r="185" ht="12.75" x14ac:dyDescent="0.2"/>
    <row r="186" ht="12.75" x14ac:dyDescent="0.2"/>
    <row r="187" ht="12.75" x14ac:dyDescent="0.2"/>
    <row r="188" ht="12.75" x14ac:dyDescent="0.2"/>
    <row r="189" ht="12.75" x14ac:dyDescent="0.2"/>
    <row r="190" ht="12.75" x14ac:dyDescent="0.2"/>
    <row r="191" ht="12.75" x14ac:dyDescent="0.2"/>
    <row r="192" ht="12.75" x14ac:dyDescent="0.2"/>
    <row r="193" ht="12.75" x14ac:dyDescent="0.2"/>
    <row r="194" ht="12.75" x14ac:dyDescent="0.2"/>
    <row r="195" ht="12.75" x14ac:dyDescent="0.2"/>
    <row r="196" ht="12.75" x14ac:dyDescent="0.2"/>
    <row r="197" ht="12.75" x14ac:dyDescent="0.2"/>
    <row r="198" ht="12.75" x14ac:dyDescent="0.2"/>
    <row r="199" ht="12.75" x14ac:dyDescent="0.2"/>
    <row r="200" ht="12.75" x14ac:dyDescent="0.2"/>
    <row r="201" ht="12.75" x14ac:dyDescent="0.2"/>
    <row r="202" ht="12.75" x14ac:dyDescent="0.2"/>
    <row r="203" ht="12.75" x14ac:dyDescent="0.2"/>
    <row r="204" ht="12.75" x14ac:dyDescent="0.2"/>
    <row r="205" ht="12.75" x14ac:dyDescent="0.2"/>
    <row r="206" ht="12.75" x14ac:dyDescent="0.2"/>
    <row r="207" ht="12.75" x14ac:dyDescent="0.2"/>
    <row r="208" ht="12.75" x14ac:dyDescent="0.2"/>
    <row r="209" ht="12.75" x14ac:dyDescent="0.2"/>
    <row r="210" ht="12.75" x14ac:dyDescent="0.2"/>
    <row r="211" ht="12.75" x14ac:dyDescent="0.2"/>
    <row r="212" ht="12.75" x14ac:dyDescent="0.2"/>
    <row r="213" ht="12.75" x14ac:dyDescent="0.2"/>
    <row r="214" ht="12.75" x14ac:dyDescent="0.2"/>
    <row r="215" ht="12.75" x14ac:dyDescent="0.2"/>
    <row r="216" ht="12.75" x14ac:dyDescent="0.2"/>
    <row r="217" ht="12.75" x14ac:dyDescent="0.2"/>
    <row r="218" ht="12.75" x14ac:dyDescent="0.2"/>
    <row r="219" ht="12.75" x14ac:dyDescent="0.2"/>
    <row r="220" ht="12.75" x14ac:dyDescent="0.2"/>
    <row r="221" ht="12.75" x14ac:dyDescent="0.2"/>
    <row r="222" ht="12.75" x14ac:dyDescent="0.2"/>
    <row r="223" ht="12.75" x14ac:dyDescent="0.2"/>
    <row r="224" ht="12.75" x14ac:dyDescent="0.2"/>
    <row r="225" ht="12.75" x14ac:dyDescent="0.2"/>
    <row r="226" ht="12.75" x14ac:dyDescent="0.2"/>
    <row r="227" ht="12.75" x14ac:dyDescent="0.2"/>
    <row r="228" ht="12.75" x14ac:dyDescent="0.2"/>
    <row r="229" ht="12.75" x14ac:dyDescent="0.2"/>
    <row r="230" ht="12.75" x14ac:dyDescent="0.2"/>
    <row r="231" ht="12.75" x14ac:dyDescent="0.2"/>
    <row r="232" ht="12.75" x14ac:dyDescent="0.2"/>
    <row r="233" ht="12.75" x14ac:dyDescent="0.2"/>
    <row r="234" ht="12.75" x14ac:dyDescent="0.2"/>
    <row r="235" ht="12.75" x14ac:dyDescent="0.2"/>
    <row r="236" ht="12.75" x14ac:dyDescent="0.2"/>
    <row r="237" ht="12.75" x14ac:dyDescent="0.2"/>
    <row r="238" ht="12.75" x14ac:dyDescent="0.2"/>
    <row r="239" ht="12.75" x14ac:dyDescent="0.2"/>
    <row r="240" ht="12.75" x14ac:dyDescent="0.2"/>
    <row r="241" ht="12.75" x14ac:dyDescent="0.2"/>
    <row r="242" ht="12.75" x14ac:dyDescent="0.2"/>
    <row r="243" ht="12.75" x14ac:dyDescent="0.2"/>
    <row r="244" ht="12.75" x14ac:dyDescent="0.2"/>
    <row r="245" ht="12.75" x14ac:dyDescent="0.2"/>
    <row r="246" ht="12.75" x14ac:dyDescent="0.2"/>
    <row r="247" ht="12.75" x14ac:dyDescent="0.2"/>
    <row r="248" ht="12.75" x14ac:dyDescent="0.2"/>
    <row r="249" ht="12.75" x14ac:dyDescent="0.2"/>
    <row r="250" ht="12.75" x14ac:dyDescent="0.2"/>
    <row r="251" ht="12.75" x14ac:dyDescent="0.2"/>
    <row r="252" ht="12.75" x14ac:dyDescent="0.2"/>
    <row r="253" ht="12.75" x14ac:dyDescent="0.2"/>
    <row r="254" ht="12.75" x14ac:dyDescent="0.2"/>
    <row r="255" ht="12.75" x14ac:dyDescent="0.2"/>
    <row r="256" ht="12.75" x14ac:dyDescent="0.2"/>
    <row r="257" ht="12.75" x14ac:dyDescent="0.2"/>
    <row r="258" ht="12.75" x14ac:dyDescent="0.2"/>
    <row r="259" ht="12.75" x14ac:dyDescent="0.2"/>
    <row r="260" ht="12.75" x14ac:dyDescent="0.2"/>
    <row r="261" ht="12.75" x14ac:dyDescent="0.2"/>
    <row r="262" ht="12.75" x14ac:dyDescent="0.2"/>
    <row r="263" ht="12.75" x14ac:dyDescent="0.2"/>
    <row r="264" ht="12.75" x14ac:dyDescent="0.2"/>
    <row r="265" ht="12.75" x14ac:dyDescent="0.2"/>
    <row r="266" ht="12.75" x14ac:dyDescent="0.2"/>
    <row r="267" ht="12.75" x14ac:dyDescent="0.2"/>
    <row r="268" ht="12.75" x14ac:dyDescent="0.2"/>
    <row r="269" ht="12.75" x14ac:dyDescent="0.2"/>
    <row r="270" ht="12.75" x14ac:dyDescent="0.2"/>
    <row r="271" ht="12.75" x14ac:dyDescent="0.2"/>
    <row r="272" ht="12.75" x14ac:dyDescent="0.2"/>
    <row r="273" ht="12.75" x14ac:dyDescent="0.2"/>
    <row r="274" ht="12.75" x14ac:dyDescent="0.2"/>
    <row r="275" ht="12.75" x14ac:dyDescent="0.2"/>
    <row r="276" ht="12.75" x14ac:dyDescent="0.2"/>
    <row r="277" ht="12.75" x14ac:dyDescent="0.2"/>
    <row r="278" ht="12.75" x14ac:dyDescent="0.2"/>
    <row r="279" ht="12.75" x14ac:dyDescent="0.2"/>
    <row r="280" ht="12.75" x14ac:dyDescent="0.2"/>
    <row r="281" ht="12.75" x14ac:dyDescent="0.2"/>
    <row r="282" ht="12.75" x14ac:dyDescent="0.2"/>
    <row r="283" ht="12.75" x14ac:dyDescent="0.2"/>
    <row r="284" ht="12.75" x14ac:dyDescent="0.2"/>
    <row r="285" ht="12.75" x14ac:dyDescent="0.2"/>
    <row r="286" ht="12.75" x14ac:dyDescent="0.2"/>
    <row r="287" ht="12.75" x14ac:dyDescent="0.2"/>
    <row r="288" ht="12.75" x14ac:dyDescent="0.2"/>
    <row r="289" ht="12.75" x14ac:dyDescent="0.2"/>
    <row r="290" ht="12.75" x14ac:dyDescent="0.2"/>
    <row r="291" ht="12.75" x14ac:dyDescent="0.2"/>
    <row r="292" ht="12.75" x14ac:dyDescent="0.2"/>
    <row r="293" ht="12.75" x14ac:dyDescent="0.2"/>
    <row r="294" ht="12.75" x14ac:dyDescent="0.2"/>
    <row r="295" ht="12.75" x14ac:dyDescent="0.2"/>
    <row r="296" ht="12.75" x14ac:dyDescent="0.2"/>
    <row r="297" ht="12.75" x14ac:dyDescent="0.2"/>
    <row r="298" ht="12.75" x14ac:dyDescent="0.2"/>
    <row r="299" ht="12.75" x14ac:dyDescent="0.2"/>
    <row r="300" ht="12.75" x14ac:dyDescent="0.2"/>
    <row r="301" ht="12.75" x14ac:dyDescent="0.2"/>
    <row r="302" ht="12.75" x14ac:dyDescent="0.2"/>
    <row r="303" ht="12.75" x14ac:dyDescent="0.2"/>
    <row r="304" ht="12.75" x14ac:dyDescent="0.2"/>
    <row r="305" ht="12.75" x14ac:dyDescent="0.2"/>
    <row r="306" ht="12.75" x14ac:dyDescent="0.2"/>
    <row r="307" ht="12.75" x14ac:dyDescent="0.2"/>
    <row r="308" ht="12.75" x14ac:dyDescent="0.2"/>
    <row r="309" ht="12.75" x14ac:dyDescent="0.2"/>
    <row r="310" ht="12.75" x14ac:dyDescent="0.2"/>
    <row r="311" ht="12.75" x14ac:dyDescent="0.2"/>
    <row r="312" ht="12.75" x14ac:dyDescent="0.2"/>
    <row r="313" ht="12.75" x14ac:dyDescent="0.2"/>
    <row r="314" ht="12.75" x14ac:dyDescent="0.2"/>
    <row r="315" ht="12.75" x14ac:dyDescent="0.2"/>
    <row r="316" ht="12.75" x14ac:dyDescent="0.2"/>
    <row r="317" ht="12.75" x14ac:dyDescent="0.2"/>
    <row r="318" ht="12.75" x14ac:dyDescent="0.2"/>
    <row r="319" ht="12.75" x14ac:dyDescent="0.2"/>
    <row r="320" ht="12.75" x14ac:dyDescent="0.2"/>
    <row r="321" ht="12.75" x14ac:dyDescent="0.2"/>
    <row r="322" ht="12.75" x14ac:dyDescent="0.2"/>
    <row r="323" ht="12.75" x14ac:dyDescent="0.2"/>
    <row r="324" ht="12.75" x14ac:dyDescent="0.2"/>
    <row r="325" ht="12.75" x14ac:dyDescent="0.2"/>
    <row r="326" ht="12.75" x14ac:dyDescent="0.2"/>
    <row r="327" ht="12.75" x14ac:dyDescent="0.2"/>
    <row r="328" ht="12.75" x14ac:dyDescent="0.2"/>
    <row r="329" ht="12.75" x14ac:dyDescent="0.2"/>
    <row r="330" ht="12.75" x14ac:dyDescent="0.2"/>
    <row r="331" ht="12.75" x14ac:dyDescent="0.2"/>
    <row r="332" ht="12.75" x14ac:dyDescent="0.2"/>
    <row r="333" ht="12.75" x14ac:dyDescent="0.2"/>
    <row r="334" ht="12.75" x14ac:dyDescent="0.2"/>
    <row r="335" ht="12.75" x14ac:dyDescent="0.2"/>
    <row r="336" ht="12.75" x14ac:dyDescent="0.2"/>
    <row r="337" ht="12.75" x14ac:dyDescent="0.2"/>
    <row r="338" ht="12.75" x14ac:dyDescent="0.2"/>
    <row r="339" ht="12.75" x14ac:dyDescent="0.2"/>
    <row r="340" ht="12.75" x14ac:dyDescent="0.2"/>
    <row r="341" ht="12.75" x14ac:dyDescent="0.2"/>
    <row r="342" ht="12.75" x14ac:dyDescent="0.2"/>
    <row r="343" ht="12.75" x14ac:dyDescent="0.2"/>
    <row r="344" ht="12.75" x14ac:dyDescent="0.2"/>
    <row r="345" ht="12.75" x14ac:dyDescent="0.2"/>
    <row r="346" ht="12.75" x14ac:dyDescent="0.2"/>
    <row r="347" ht="12.75" x14ac:dyDescent="0.2"/>
    <row r="348" ht="12.75" x14ac:dyDescent="0.2"/>
    <row r="349" ht="12.75" x14ac:dyDescent="0.2"/>
    <row r="350" ht="12.75" x14ac:dyDescent="0.2"/>
    <row r="351" ht="12.75" x14ac:dyDescent="0.2"/>
    <row r="352" ht="12.75" x14ac:dyDescent="0.2"/>
    <row r="353" ht="12.75" x14ac:dyDescent="0.2"/>
    <row r="354" ht="12.75" x14ac:dyDescent="0.2"/>
    <row r="355" ht="12.75" x14ac:dyDescent="0.2"/>
    <row r="356" ht="12.75" x14ac:dyDescent="0.2"/>
    <row r="357" ht="12.75" x14ac:dyDescent="0.2"/>
    <row r="358" ht="12.75" x14ac:dyDescent="0.2"/>
    <row r="359" ht="12.75" x14ac:dyDescent="0.2"/>
    <row r="360" ht="12.75" x14ac:dyDescent="0.2"/>
    <row r="361" ht="12.75" x14ac:dyDescent="0.2"/>
    <row r="362" ht="12.75" x14ac:dyDescent="0.2"/>
    <row r="363" ht="12.75" x14ac:dyDescent="0.2"/>
    <row r="364" ht="12.75" x14ac:dyDescent="0.2"/>
    <row r="365" ht="12.75" x14ac:dyDescent="0.2"/>
    <row r="366" ht="12.75" x14ac:dyDescent="0.2"/>
    <row r="367" ht="12.75" x14ac:dyDescent="0.2"/>
    <row r="368" ht="12.75" x14ac:dyDescent="0.2"/>
    <row r="369" ht="12.75" x14ac:dyDescent="0.2"/>
    <row r="370" ht="12.75" x14ac:dyDescent="0.2"/>
    <row r="371" ht="12.75" x14ac:dyDescent="0.2"/>
    <row r="372" ht="12.75" x14ac:dyDescent="0.2"/>
    <row r="373" ht="12.75" x14ac:dyDescent="0.2"/>
    <row r="374" ht="12.75" x14ac:dyDescent="0.2"/>
    <row r="375" ht="12.75" x14ac:dyDescent="0.2"/>
    <row r="376" ht="12.75" x14ac:dyDescent="0.2"/>
    <row r="377" ht="12.75" x14ac:dyDescent="0.2"/>
    <row r="378" ht="12.75" x14ac:dyDescent="0.2"/>
    <row r="379" ht="12.75" x14ac:dyDescent="0.2"/>
    <row r="380" ht="12.75" x14ac:dyDescent="0.2"/>
    <row r="381" ht="12.75" x14ac:dyDescent="0.2"/>
    <row r="382" ht="12.75" x14ac:dyDescent="0.2"/>
    <row r="383" ht="12.75" x14ac:dyDescent="0.2"/>
    <row r="384" ht="12.75" x14ac:dyDescent="0.2"/>
    <row r="385" ht="12.75" x14ac:dyDescent="0.2"/>
    <row r="386" ht="12.75" x14ac:dyDescent="0.2"/>
    <row r="387" ht="12.75" x14ac:dyDescent="0.2"/>
    <row r="388" ht="12.75" x14ac:dyDescent="0.2"/>
    <row r="389" ht="12.75" x14ac:dyDescent="0.2"/>
    <row r="390" ht="12.75" x14ac:dyDescent="0.2"/>
    <row r="391" ht="12.75" x14ac:dyDescent="0.2"/>
    <row r="392" ht="12.75" x14ac:dyDescent="0.2"/>
    <row r="393" ht="12.75" x14ac:dyDescent="0.2"/>
    <row r="394" ht="12.75" x14ac:dyDescent="0.2"/>
    <row r="395" ht="12.75" x14ac:dyDescent="0.2"/>
    <row r="396" ht="12.75" x14ac:dyDescent="0.2"/>
    <row r="397" ht="12.75" x14ac:dyDescent="0.2"/>
    <row r="398" ht="12.75" x14ac:dyDescent="0.2"/>
    <row r="399" ht="12.75" x14ac:dyDescent="0.2"/>
    <row r="400" ht="12.75" x14ac:dyDescent="0.2"/>
    <row r="401" ht="12.75" x14ac:dyDescent="0.2"/>
    <row r="402" ht="12.75" x14ac:dyDescent="0.2"/>
    <row r="403" ht="12.75" x14ac:dyDescent="0.2"/>
    <row r="404" ht="12.75" x14ac:dyDescent="0.2"/>
    <row r="405" ht="12.75" x14ac:dyDescent="0.2"/>
    <row r="406" ht="12.75" x14ac:dyDescent="0.2"/>
    <row r="407" ht="12.75" x14ac:dyDescent="0.2"/>
    <row r="408" ht="12.75" x14ac:dyDescent="0.2"/>
    <row r="409" ht="12.75" x14ac:dyDescent="0.2"/>
    <row r="410" ht="12.75" x14ac:dyDescent="0.2"/>
    <row r="411" ht="12.75" x14ac:dyDescent="0.2"/>
    <row r="412" ht="12.75" x14ac:dyDescent="0.2"/>
    <row r="413" ht="12.75" x14ac:dyDescent="0.2"/>
    <row r="414" ht="12.75" x14ac:dyDescent="0.2"/>
    <row r="415" ht="12.75" x14ac:dyDescent="0.2"/>
    <row r="416" ht="12.75" x14ac:dyDescent="0.2"/>
    <row r="417" ht="12.75" x14ac:dyDescent="0.2"/>
    <row r="418" ht="12.75" x14ac:dyDescent="0.2"/>
    <row r="419" ht="12.75" x14ac:dyDescent="0.2"/>
    <row r="420" ht="12.75" x14ac:dyDescent="0.2"/>
    <row r="421" ht="12.75" x14ac:dyDescent="0.2"/>
    <row r="422" ht="12.75" x14ac:dyDescent="0.2"/>
    <row r="423" ht="12.75" x14ac:dyDescent="0.2"/>
    <row r="424" ht="12.75" x14ac:dyDescent="0.2"/>
    <row r="425" ht="12.75" x14ac:dyDescent="0.2"/>
    <row r="426" ht="12.75" x14ac:dyDescent="0.2"/>
    <row r="427" ht="12.75" x14ac:dyDescent="0.2"/>
    <row r="428" ht="12.75" x14ac:dyDescent="0.2"/>
    <row r="429" ht="12.75" x14ac:dyDescent="0.2"/>
    <row r="430" ht="12.75" x14ac:dyDescent="0.2"/>
    <row r="431" ht="12.75" x14ac:dyDescent="0.2"/>
    <row r="432" ht="12.75" x14ac:dyDescent="0.2"/>
    <row r="433" ht="12.75" x14ac:dyDescent="0.2"/>
    <row r="434" ht="12.75" x14ac:dyDescent="0.2"/>
    <row r="435" ht="12.75" x14ac:dyDescent="0.2"/>
    <row r="436" ht="12.75" x14ac:dyDescent="0.2"/>
    <row r="437" ht="12.75" x14ac:dyDescent="0.2"/>
    <row r="438" ht="12.75" x14ac:dyDescent="0.2"/>
    <row r="439" ht="12.75" x14ac:dyDescent="0.2"/>
    <row r="440" ht="12.75" x14ac:dyDescent="0.2"/>
    <row r="441" ht="12.75" x14ac:dyDescent="0.2"/>
    <row r="442" ht="12.75" x14ac:dyDescent="0.2"/>
    <row r="443" ht="12.75" x14ac:dyDescent="0.2"/>
    <row r="444" ht="12.75" x14ac:dyDescent="0.2"/>
    <row r="445" ht="12.75" x14ac:dyDescent="0.2"/>
    <row r="446" ht="12.75" x14ac:dyDescent="0.2"/>
    <row r="447" ht="12.75" x14ac:dyDescent="0.2"/>
    <row r="448" ht="12.75" x14ac:dyDescent="0.2"/>
    <row r="449" ht="12.75" x14ac:dyDescent="0.2"/>
    <row r="450" ht="12.75" x14ac:dyDescent="0.2"/>
    <row r="451" ht="12.75" x14ac:dyDescent="0.2"/>
    <row r="452" ht="12.75" x14ac:dyDescent="0.2"/>
    <row r="453" ht="12.75" x14ac:dyDescent="0.2"/>
    <row r="454" ht="12.75" x14ac:dyDescent="0.2"/>
    <row r="455" ht="12.75" x14ac:dyDescent="0.2"/>
    <row r="456" ht="12.75" x14ac:dyDescent="0.2"/>
    <row r="457" ht="12.75" x14ac:dyDescent="0.2"/>
    <row r="458" ht="12.75" x14ac:dyDescent="0.2"/>
    <row r="459" ht="12.75" x14ac:dyDescent="0.2"/>
    <row r="460" ht="12.75" x14ac:dyDescent="0.2"/>
    <row r="461" ht="12.75" x14ac:dyDescent="0.2"/>
    <row r="462" ht="12.75" x14ac:dyDescent="0.2"/>
    <row r="463" ht="12.75" x14ac:dyDescent="0.2"/>
    <row r="464" ht="12.75" x14ac:dyDescent="0.2"/>
    <row r="465" ht="12.75" x14ac:dyDescent="0.2"/>
    <row r="466" ht="12.75" x14ac:dyDescent="0.2"/>
    <row r="467" ht="12.75" x14ac:dyDescent="0.2"/>
    <row r="468" ht="12.75" x14ac:dyDescent="0.2"/>
    <row r="469" ht="12.75" x14ac:dyDescent="0.2"/>
    <row r="470" ht="12.75" x14ac:dyDescent="0.2"/>
    <row r="471" ht="12.75" x14ac:dyDescent="0.2"/>
    <row r="472" ht="12.75" x14ac:dyDescent="0.2"/>
    <row r="473" ht="12.75" x14ac:dyDescent="0.2"/>
    <row r="474" ht="12.75" x14ac:dyDescent="0.2"/>
    <row r="475" ht="12.75" x14ac:dyDescent="0.2"/>
    <row r="476" ht="12.75" x14ac:dyDescent="0.2"/>
    <row r="477" ht="12.75" x14ac:dyDescent="0.2"/>
    <row r="478" ht="12.75" x14ac:dyDescent="0.2"/>
    <row r="479" ht="12.75" x14ac:dyDescent="0.2"/>
    <row r="480" ht="12.75" x14ac:dyDescent="0.2"/>
    <row r="481" ht="12.75" x14ac:dyDescent="0.2"/>
    <row r="482" ht="12.75" x14ac:dyDescent="0.2"/>
    <row r="483" ht="12.75" x14ac:dyDescent="0.2"/>
    <row r="484" ht="12.75" x14ac:dyDescent="0.2"/>
    <row r="485" ht="12.75" x14ac:dyDescent="0.2"/>
    <row r="486" ht="12.75" x14ac:dyDescent="0.2"/>
    <row r="487" ht="12.75" x14ac:dyDescent="0.2"/>
    <row r="488" ht="12.75" x14ac:dyDescent="0.2"/>
    <row r="489" ht="12.75" x14ac:dyDescent="0.2"/>
    <row r="490" ht="12.75" x14ac:dyDescent="0.2"/>
    <row r="491" ht="12.75" x14ac:dyDescent="0.2"/>
    <row r="492" ht="12.75" x14ac:dyDescent="0.2"/>
    <row r="493" ht="12.75" x14ac:dyDescent="0.2"/>
    <row r="494" ht="12.75" x14ac:dyDescent="0.2"/>
    <row r="495" ht="12.75" x14ac:dyDescent="0.2"/>
    <row r="496" ht="12.75" x14ac:dyDescent="0.2"/>
    <row r="497" ht="12.75" x14ac:dyDescent="0.2"/>
    <row r="498" ht="12.75" x14ac:dyDescent="0.2"/>
    <row r="499" ht="12.75" x14ac:dyDescent="0.2"/>
    <row r="500" ht="12.75" x14ac:dyDescent="0.2"/>
    <row r="501" ht="12.75" x14ac:dyDescent="0.2"/>
    <row r="502" ht="12.75" x14ac:dyDescent="0.2"/>
    <row r="503" ht="12.75" x14ac:dyDescent="0.2"/>
    <row r="504" ht="12.75" x14ac:dyDescent="0.2"/>
    <row r="505" ht="12.75" x14ac:dyDescent="0.2"/>
    <row r="506" ht="12.75" x14ac:dyDescent="0.2"/>
    <row r="507" ht="12.75" x14ac:dyDescent="0.2"/>
    <row r="508" ht="12.75" x14ac:dyDescent="0.2"/>
    <row r="509" ht="12.75" x14ac:dyDescent="0.2"/>
    <row r="510" ht="12.75" x14ac:dyDescent="0.2"/>
    <row r="511" ht="12.75" x14ac:dyDescent="0.2"/>
    <row r="512" ht="12.75" x14ac:dyDescent="0.2"/>
    <row r="513" ht="12.75" x14ac:dyDescent="0.2"/>
    <row r="514" ht="12.75" x14ac:dyDescent="0.2"/>
    <row r="515" ht="12.75" x14ac:dyDescent="0.2"/>
    <row r="516" ht="12.75" x14ac:dyDescent="0.2"/>
    <row r="517" ht="12.75" x14ac:dyDescent="0.2"/>
    <row r="518" ht="12.75" x14ac:dyDescent="0.2"/>
    <row r="519" ht="12.75" x14ac:dyDescent="0.2"/>
    <row r="520" ht="12.75" x14ac:dyDescent="0.2"/>
    <row r="521" ht="12.75" x14ac:dyDescent="0.2"/>
    <row r="522" ht="12.75" x14ac:dyDescent="0.2"/>
    <row r="523" ht="12.75" x14ac:dyDescent="0.2"/>
    <row r="524" ht="12.75" x14ac:dyDescent="0.2"/>
    <row r="525" ht="12.75" x14ac:dyDescent="0.2"/>
    <row r="526" ht="12.75" x14ac:dyDescent="0.2"/>
    <row r="527" ht="12.75" x14ac:dyDescent="0.2"/>
    <row r="528" ht="12.75" x14ac:dyDescent="0.2"/>
    <row r="529" ht="12.75" x14ac:dyDescent="0.2"/>
    <row r="530" ht="12.75" x14ac:dyDescent="0.2"/>
    <row r="531" ht="12.75" x14ac:dyDescent="0.2"/>
    <row r="532" ht="12.75" x14ac:dyDescent="0.2"/>
    <row r="533" ht="12.75" x14ac:dyDescent="0.2"/>
    <row r="534" ht="12.75" x14ac:dyDescent="0.2"/>
    <row r="535" ht="12.75" x14ac:dyDescent="0.2"/>
    <row r="536" ht="12.75" x14ac:dyDescent="0.2"/>
    <row r="537" ht="12.75" x14ac:dyDescent="0.2"/>
    <row r="538" ht="12.75" x14ac:dyDescent="0.2"/>
    <row r="539" ht="12.75" x14ac:dyDescent="0.2"/>
    <row r="540" ht="12.75" x14ac:dyDescent="0.2"/>
    <row r="541" ht="12.75" x14ac:dyDescent="0.2"/>
    <row r="542" ht="12.75" x14ac:dyDescent="0.2"/>
    <row r="543" ht="12.75" x14ac:dyDescent="0.2"/>
    <row r="544" ht="12.75" x14ac:dyDescent="0.2"/>
    <row r="545" ht="12.75" x14ac:dyDescent="0.2"/>
    <row r="546" ht="12.75" x14ac:dyDescent="0.2"/>
    <row r="547" ht="12.75" x14ac:dyDescent="0.2"/>
    <row r="548" ht="12.75" x14ac:dyDescent="0.2"/>
    <row r="549" ht="12.75" x14ac:dyDescent="0.2"/>
    <row r="550" ht="12.75" x14ac:dyDescent="0.2"/>
    <row r="551" ht="12.75" x14ac:dyDescent="0.2"/>
    <row r="552" ht="12.75" x14ac:dyDescent="0.2"/>
    <row r="553" ht="12.75" x14ac:dyDescent="0.2"/>
    <row r="554" ht="12.75" x14ac:dyDescent="0.2"/>
    <row r="555" ht="12.75" x14ac:dyDescent="0.2"/>
    <row r="556" ht="12.75" x14ac:dyDescent="0.2"/>
    <row r="557" ht="12.75" x14ac:dyDescent="0.2"/>
    <row r="558" ht="12.75" x14ac:dyDescent="0.2"/>
    <row r="559" ht="12.75" x14ac:dyDescent="0.2"/>
    <row r="560" ht="12.75" x14ac:dyDescent="0.2"/>
    <row r="561" ht="12.75" x14ac:dyDescent="0.2"/>
    <row r="562" ht="12.75" x14ac:dyDescent="0.2"/>
    <row r="563" ht="12.75" x14ac:dyDescent="0.2"/>
    <row r="564" ht="12.75" x14ac:dyDescent="0.2"/>
    <row r="565" ht="12.75" x14ac:dyDescent="0.2"/>
    <row r="566" ht="12.75" x14ac:dyDescent="0.2"/>
    <row r="567" ht="12.75" x14ac:dyDescent="0.2"/>
    <row r="568" ht="12.75" x14ac:dyDescent="0.2"/>
    <row r="569" ht="12.75" x14ac:dyDescent="0.2"/>
    <row r="570" ht="12.75" x14ac:dyDescent="0.2"/>
    <row r="571" ht="12.75" x14ac:dyDescent="0.2"/>
    <row r="572" ht="12.75" x14ac:dyDescent="0.2"/>
    <row r="573" ht="12.75" x14ac:dyDescent="0.2"/>
    <row r="574" ht="12.75" x14ac:dyDescent="0.2"/>
    <row r="575" ht="12.75" x14ac:dyDescent="0.2"/>
    <row r="576" ht="12.75" x14ac:dyDescent="0.2"/>
    <row r="577" ht="12.75" x14ac:dyDescent="0.2"/>
    <row r="578" ht="12.75" x14ac:dyDescent="0.2"/>
    <row r="579" ht="12.75" x14ac:dyDescent="0.2"/>
    <row r="580" ht="12.75" x14ac:dyDescent="0.2"/>
    <row r="581" ht="12.75" x14ac:dyDescent="0.2"/>
    <row r="582" ht="12.75" x14ac:dyDescent="0.2"/>
    <row r="583" ht="12.75" x14ac:dyDescent="0.2"/>
    <row r="584" ht="12.75" x14ac:dyDescent="0.2"/>
    <row r="585" ht="12.75" x14ac:dyDescent="0.2"/>
    <row r="586" ht="12.75" x14ac:dyDescent="0.2"/>
    <row r="587" ht="12.75" x14ac:dyDescent="0.2"/>
    <row r="588" ht="12.75" x14ac:dyDescent="0.2"/>
    <row r="589" ht="12.75" x14ac:dyDescent="0.2"/>
    <row r="590" ht="12.75" x14ac:dyDescent="0.2"/>
    <row r="591" ht="12.75" x14ac:dyDescent="0.2"/>
    <row r="592" ht="12.75" x14ac:dyDescent="0.2"/>
    <row r="593" ht="12.75" x14ac:dyDescent="0.2"/>
    <row r="594" ht="12.75" x14ac:dyDescent="0.2"/>
    <row r="595" ht="12.75" x14ac:dyDescent="0.2"/>
    <row r="596" ht="12.75" x14ac:dyDescent="0.2"/>
    <row r="597" ht="12.75" x14ac:dyDescent="0.2"/>
    <row r="598" ht="12.75" x14ac:dyDescent="0.2"/>
    <row r="599" ht="12.75" x14ac:dyDescent="0.2"/>
    <row r="600" ht="12.75" x14ac:dyDescent="0.2"/>
    <row r="601" ht="12.75" x14ac:dyDescent="0.2"/>
    <row r="602" ht="12.75" x14ac:dyDescent="0.2"/>
    <row r="603" ht="12.75" x14ac:dyDescent="0.2"/>
    <row r="604" ht="12.75" x14ac:dyDescent="0.2"/>
    <row r="605" ht="12.75" x14ac:dyDescent="0.2"/>
    <row r="606" ht="12.75" x14ac:dyDescent="0.2"/>
    <row r="607" ht="12.75" x14ac:dyDescent="0.2"/>
    <row r="608" ht="12.75" x14ac:dyDescent="0.2"/>
    <row r="609" ht="12.75" x14ac:dyDescent="0.2"/>
    <row r="610" ht="12.75" x14ac:dyDescent="0.2"/>
    <row r="611" ht="12.75" x14ac:dyDescent="0.2"/>
    <row r="612" ht="12.75" x14ac:dyDescent="0.2"/>
    <row r="613" ht="12.75" x14ac:dyDescent="0.2"/>
    <row r="614" ht="12.75" x14ac:dyDescent="0.2"/>
    <row r="615" ht="12.75" x14ac:dyDescent="0.2"/>
    <row r="616" ht="12.75" x14ac:dyDescent="0.2"/>
    <row r="617" ht="12.75" x14ac:dyDescent="0.2"/>
    <row r="618" ht="12.75" x14ac:dyDescent="0.2"/>
    <row r="619" ht="12.75" x14ac:dyDescent="0.2"/>
    <row r="620" ht="12.75" x14ac:dyDescent="0.2"/>
    <row r="621" ht="12.75" x14ac:dyDescent="0.2"/>
    <row r="622" ht="12.75" x14ac:dyDescent="0.2"/>
    <row r="623" ht="12.75" x14ac:dyDescent="0.2"/>
    <row r="624" ht="12.75" x14ac:dyDescent="0.2"/>
    <row r="625" ht="12.75" x14ac:dyDescent="0.2"/>
    <row r="626" ht="12.75" x14ac:dyDescent="0.2"/>
    <row r="627" ht="12.75" x14ac:dyDescent="0.2"/>
    <row r="628" ht="12.75" x14ac:dyDescent="0.2"/>
    <row r="629" ht="12.75" x14ac:dyDescent="0.2"/>
    <row r="630" ht="12.75" x14ac:dyDescent="0.2"/>
    <row r="631" ht="12.75" x14ac:dyDescent="0.2"/>
    <row r="632" ht="12.75" x14ac:dyDescent="0.2"/>
    <row r="633" ht="12.75" x14ac:dyDescent="0.2"/>
    <row r="634" ht="12.75" x14ac:dyDescent="0.2"/>
    <row r="635" ht="12.75" x14ac:dyDescent="0.2"/>
    <row r="636" ht="12.75" x14ac:dyDescent="0.2"/>
    <row r="637" ht="12.75" x14ac:dyDescent="0.2"/>
    <row r="638" ht="12.75" x14ac:dyDescent="0.2"/>
    <row r="639" ht="12.75" x14ac:dyDescent="0.2"/>
    <row r="640" ht="12.75" x14ac:dyDescent="0.2"/>
    <row r="641" ht="12.75" x14ac:dyDescent="0.2"/>
    <row r="642" ht="12.75" x14ac:dyDescent="0.2"/>
    <row r="643" ht="12.75" x14ac:dyDescent="0.2"/>
    <row r="644" ht="12.75" x14ac:dyDescent="0.2"/>
    <row r="645" ht="12.75" x14ac:dyDescent="0.2"/>
    <row r="646" ht="12.75" x14ac:dyDescent="0.2"/>
    <row r="647" ht="12.75" x14ac:dyDescent="0.2"/>
    <row r="648" ht="12.75" x14ac:dyDescent="0.2"/>
    <row r="649" ht="12.75" x14ac:dyDescent="0.2"/>
    <row r="650" ht="12.75" x14ac:dyDescent="0.2"/>
    <row r="651" ht="12.75" x14ac:dyDescent="0.2"/>
    <row r="652" ht="12.75" x14ac:dyDescent="0.2"/>
    <row r="653" ht="12.75" x14ac:dyDescent="0.2"/>
    <row r="654" ht="12.75" x14ac:dyDescent="0.2"/>
    <row r="655" ht="12.75" x14ac:dyDescent="0.2"/>
    <row r="656" ht="12.75" x14ac:dyDescent="0.2"/>
    <row r="657" ht="12.75" x14ac:dyDescent="0.2"/>
    <row r="658" ht="12.75" x14ac:dyDescent="0.2"/>
    <row r="659" ht="12.75" x14ac:dyDescent="0.2"/>
    <row r="660" ht="12.75" x14ac:dyDescent="0.2"/>
    <row r="661" ht="12.75" x14ac:dyDescent="0.2"/>
    <row r="662" ht="12.75" x14ac:dyDescent="0.2"/>
    <row r="663" ht="12.75" x14ac:dyDescent="0.2"/>
    <row r="664" ht="12.75" x14ac:dyDescent="0.2"/>
    <row r="665" ht="12.75" x14ac:dyDescent="0.2"/>
    <row r="666" ht="12.75" x14ac:dyDescent="0.2"/>
    <row r="667" ht="12.75" x14ac:dyDescent="0.2"/>
    <row r="668" ht="12.75" x14ac:dyDescent="0.2"/>
    <row r="669" ht="12.75" x14ac:dyDescent="0.2"/>
    <row r="670" ht="12.75" x14ac:dyDescent="0.2"/>
    <row r="671" ht="12.75" x14ac:dyDescent="0.2"/>
    <row r="672" ht="12.75" x14ac:dyDescent="0.2"/>
    <row r="673" ht="12.75" x14ac:dyDescent="0.2"/>
    <row r="674" ht="12.75" x14ac:dyDescent="0.2"/>
    <row r="675" ht="12.75" x14ac:dyDescent="0.2"/>
    <row r="676" ht="12.75" x14ac:dyDescent="0.2"/>
    <row r="677" ht="12.75" x14ac:dyDescent="0.2"/>
    <row r="678" ht="12.75" x14ac:dyDescent="0.2"/>
    <row r="679" ht="12.75" x14ac:dyDescent="0.2"/>
    <row r="680" ht="12.75" x14ac:dyDescent="0.2"/>
    <row r="681" ht="12.75" x14ac:dyDescent="0.2"/>
    <row r="682" ht="12.75" x14ac:dyDescent="0.2"/>
    <row r="683" ht="12.75" x14ac:dyDescent="0.2"/>
    <row r="684" ht="12.75" x14ac:dyDescent="0.2"/>
    <row r="685" ht="12.75" x14ac:dyDescent="0.2"/>
    <row r="686" ht="12.75" x14ac:dyDescent="0.2"/>
    <row r="687" ht="12.75" x14ac:dyDescent="0.2"/>
    <row r="688" ht="12.75" x14ac:dyDescent="0.2"/>
    <row r="689" ht="12.75" x14ac:dyDescent="0.2"/>
    <row r="690" ht="12.75" x14ac:dyDescent="0.2"/>
    <row r="691" ht="12.75" x14ac:dyDescent="0.2"/>
    <row r="692" ht="12.75" x14ac:dyDescent="0.2"/>
    <row r="693" ht="12.75" x14ac:dyDescent="0.2"/>
    <row r="694" ht="12.75" x14ac:dyDescent="0.2"/>
    <row r="695" ht="12.75" x14ac:dyDescent="0.2"/>
    <row r="696" ht="12.75" x14ac:dyDescent="0.2"/>
    <row r="697" ht="12.75" x14ac:dyDescent="0.2"/>
    <row r="698" ht="12.75" x14ac:dyDescent="0.2"/>
    <row r="699" ht="12.75" x14ac:dyDescent="0.2"/>
    <row r="700" ht="12.75" x14ac:dyDescent="0.2"/>
    <row r="701" ht="12.75" x14ac:dyDescent="0.2"/>
    <row r="702" ht="12.75" x14ac:dyDescent="0.2"/>
    <row r="703" ht="12.75" x14ac:dyDescent="0.2"/>
    <row r="704" ht="12.75" x14ac:dyDescent="0.2"/>
    <row r="705" ht="12.75" x14ac:dyDescent="0.2"/>
    <row r="706" ht="12.75" x14ac:dyDescent="0.2"/>
    <row r="707" ht="12.75" x14ac:dyDescent="0.2"/>
    <row r="708" ht="12.75" x14ac:dyDescent="0.2"/>
    <row r="709" ht="12.75" x14ac:dyDescent="0.2"/>
    <row r="710" ht="12.75" x14ac:dyDescent="0.2"/>
    <row r="711" ht="12.75" x14ac:dyDescent="0.2"/>
    <row r="712" ht="12.75" x14ac:dyDescent="0.2"/>
    <row r="713" ht="12.75" x14ac:dyDescent="0.2"/>
    <row r="714" ht="12.75" x14ac:dyDescent="0.2"/>
    <row r="715" ht="12.75" x14ac:dyDescent="0.2"/>
    <row r="716" ht="12.75" x14ac:dyDescent="0.2"/>
    <row r="717" ht="12.75" x14ac:dyDescent="0.2"/>
    <row r="718" ht="12.75" x14ac:dyDescent="0.2"/>
    <row r="719" ht="12.75" x14ac:dyDescent="0.2"/>
    <row r="720" ht="12.75" x14ac:dyDescent="0.2"/>
    <row r="721" ht="12.75" x14ac:dyDescent="0.2"/>
    <row r="722" ht="12.75" x14ac:dyDescent="0.2"/>
    <row r="723" ht="12.75" x14ac:dyDescent="0.2"/>
    <row r="724" ht="12.75" x14ac:dyDescent="0.2"/>
    <row r="725" ht="12.75" x14ac:dyDescent="0.2"/>
    <row r="726" ht="12.75" x14ac:dyDescent="0.2"/>
    <row r="727" ht="12.75" x14ac:dyDescent="0.2"/>
    <row r="728" ht="12.75" x14ac:dyDescent="0.2"/>
    <row r="729" ht="12.75" x14ac:dyDescent="0.2"/>
    <row r="730" ht="12.75" x14ac:dyDescent="0.2"/>
    <row r="731" ht="12.75" x14ac:dyDescent="0.2"/>
    <row r="732" ht="12.75" x14ac:dyDescent="0.2"/>
    <row r="733" ht="12.75" x14ac:dyDescent="0.2"/>
    <row r="734" ht="12.75" x14ac:dyDescent="0.2"/>
    <row r="735" ht="12.75" x14ac:dyDescent="0.2"/>
    <row r="736" ht="12.75" x14ac:dyDescent="0.2"/>
    <row r="737" ht="12.75" x14ac:dyDescent="0.2"/>
    <row r="738" ht="12.75" x14ac:dyDescent="0.2"/>
    <row r="739" ht="12.75" x14ac:dyDescent="0.2"/>
    <row r="740" ht="12.75" x14ac:dyDescent="0.2"/>
    <row r="741" ht="12.75" x14ac:dyDescent="0.2"/>
    <row r="742" ht="12.75" x14ac:dyDescent="0.2"/>
    <row r="743" ht="12.75" x14ac:dyDescent="0.2"/>
    <row r="744" ht="12.75" x14ac:dyDescent="0.2"/>
    <row r="745" ht="12.75" x14ac:dyDescent="0.2"/>
    <row r="746" ht="12.75" x14ac:dyDescent="0.2"/>
    <row r="747" ht="12.75" x14ac:dyDescent="0.2"/>
    <row r="748" ht="12.75" x14ac:dyDescent="0.2"/>
    <row r="749" ht="12.75" x14ac:dyDescent="0.2"/>
    <row r="750" ht="12.75" x14ac:dyDescent="0.2"/>
    <row r="751" ht="12.75" x14ac:dyDescent="0.2"/>
    <row r="752" ht="12.75" x14ac:dyDescent="0.2"/>
    <row r="753" ht="12.75" x14ac:dyDescent="0.2"/>
    <row r="754" ht="12.75" x14ac:dyDescent="0.2"/>
    <row r="755" ht="12.75" x14ac:dyDescent="0.2"/>
    <row r="756" ht="12.75" x14ac:dyDescent="0.2"/>
    <row r="757" ht="12.75" x14ac:dyDescent="0.2"/>
    <row r="758" ht="12.75" x14ac:dyDescent="0.2"/>
    <row r="759" ht="12.75" x14ac:dyDescent="0.2"/>
    <row r="760" ht="12.75" x14ac:dyDescent="0.2"/>
    <row r="761" ht="12.75" x14ac:dyDescent="0.2"/>
    <row r="762" ht="12.75" x14ac:dyDescent="0.2"/>
    <row r="763" ht="12.75" x14ac:dyDescent="0.2"/>
    <row r="764" ht="12.75" x14ac:dyDescent="0.2"/>
    <row r="765" ht="12.75" x14ac:dyDescent="0.2"/>
    <row r="766" ht="12.75" x14ac:dyDescent="0.2"/>
    <row r="767" ht="12.75" x14ac:dyDescent="0.2"/>
    <row r="768" ht="12.75" x14ac:dyDescent="0.2"/>
    <row r="769" ht="12.75" x14ac:dyDescent="0.2"/>
    <row r="770" ht="12.75" x14ac:dyDescent="0.2"/>
    <row r="771" ht="12.75" x14ac:dyDescent="0.2"/>
    <row r="772" ht="12.75" x14ac:dyDescent="0.2"/>
    <row r="773" ht="12.75" x14ac:dyDescent="0.2"/>
    <row r="774" ht="12.75" x14ac:dyDescent="0.2"/>
    <row r="775" ht="12.75" x14ac:dyDescent="0.2"/>
    <row r="776" ht="12.75" x14ac:dyDescent="0.2"/>
    <row r="777" ht="12.75" x14ac:dyDescent="0.2"/>
    <row r="778" ht="12.75" x14ac:dyDescent="0.2"/>
    <row r="779" ht="12.75" x14ac:dyDescent="0.2"/>
    <row r="780" ht="12.75" x14ac:dyDescent="0.2"/>
    <row r="781" ht="12.75" x14ac:dyDescent="0.2"/>
    <row r="782" ht="12.75" x14ac:dyDescent="0.2"/>
    <row r="783" ht="12.75" x14ac:dyDescent="0.2"/>
    <row r="784" ht="12.75" x14ac:dyDescent="0.2"/>
    <row r="785" ht="12.75" x14ac:dyDescent="0.2"/>
    <row r="786" ht="12.75" x14ac:dyDescent="0.2"/>
    <row r="787" ht="12.75" x14ac:dyDescent="0.2"/>
    <row r="788" ht="12.75" x14ac:dyDescent="0.2"/>
    <row r="789" ht="12.75" x14ac:dyDescent="0.2"/>
    <row r="790" ht="12.75" x14ac:dyDescent="0.2"/>
    <row r="791" ht="12.75" x14ac:dyDescent="0.2"/>
    <row r="792" ht="12.75" x14ac:dyDescent="0.2"/>
    <row r="793" ht="12.75" x14ac:dyDescent="0.2"/>
    <row r="794" ht="12.75" x14ac:dyDescent="0.2"/>
    <row r="795" ht="12.75" x14ac:dyDescent="0.2"/>
    <row r="796" ht="12.75" x14ac:dyDescent="0.2"/>
    <row r="797" ht="12.75" x14ac:dyDescent="0.2"/>
    <row r="798" ht="12.75" x14ac:dyDescent="0.2"/>
    <row r="799" ht="12.75" x14ac:dyDescent="0.2"/>
    <row r="800" ht="12.75" x14ac:dyDescent="0.2"/>
    <row r="801" ht="12.75" x14ac:dyDescent="0.2"/>
    <row r="802" ht="12.75" x14ac:dyDescent="0.2"/>
    <row r="803" ht="12.75" x14ac:dyDescent="0.2"/>
    <row r="804" ht="12.75" x14ac:dyDescent="0.2"/>
    <row r="805" ht="12.75" x14ac:dyDescent="0.2"/>
    <row r="806" ht="12.75" x14ac:dyDescent="0.2"/>
    <row r="807" ht="12.75" x14ac:dyDescent="0.2"/>
    <row r="808" ht="12.75" x14ac:dyDescent="0.2"/>
    <row r="809" ht="12.75" x14ac:dyDescent="0.2"/>
    <row r="810" ht="12.75" x14ac:dyDescent="0.2"/>
    <row r="811" ht="12.75" x14ac:dyDescent="0.2"/>
    <row r="812" ht="12.75" x14ac:dyDescent="0.2"/>
    <row r="813" ht="12.75" x14ac:dyDescent="0.2"/>
    <row r="814" ht="12.75" x14ac:dyDescent="0.2"/>
    <row r="815" ht="12.75" x14ac:dyDescent="0.2"/>
    <row r="816" ht="12.75" x14ac:dyDescent="0.2"/>
    <row r="817" ht="12.75" x14ac:dyDescent="0.2"/>
    <row r="818" ht="12.75" x14ac:dyDescent="0.2"/>
    <row r="819" ht="12.75" x14ac:dyDescent="0.2"/>
    <row r="820" ht="12.75" x14ac:dyDescent="0.2"/>
    <row r="821" ht="12.75" x14ac:dyDescent="0.2"/>
    <row r="822" ht="12.75" x14ac:dyDescent="0.2"/>
    <row r="823" ht="12.75" x14ac:dyDescent="0.2"/>
    <row r="824" ht="12.75" x14ac:dyDescent="0.2"/>
    <row r="825" ht="12.75" x14ac:dyDescent="0.2"/>
    <row r="826" ht="12.75" x14ac:dyDescent="0.2"/>
    <row r="827" ht="12.75" x14ac:dyDescent="0.2"/>
    <row r="828" ht="12.75" x14ac:dyDescent="0.2"/>
    <row r="829" ht="12.75" x14ac:dyDescent="0.2"/>
    <row r="830" ht="12.75" x14ac:dyDescent="0.2"/>
    <row r="831" ht="12.75" x14ac:dyDescent="0.2"/>
    <row r="832" ht="12.75" x14ac:dyDescent="0.2"/>
    <row r="833" ht="12.75" x14ac:dyDescent="0.2"/>
    <row r="834" ht="12.75" x14ac:dyDescent="0.2"/>
    <row r="835" ht="12.75" x14ac:dyDescent="0.2"/>
    <row r="836" ht="12.75" x14ac:dyDescent="0.2"/>
    <row r="837" ht="12.75" x14ac:dyDescent="0.2"/>
    <row r="838" ht="12.75" x14ac:dyDescent="0.2"/>
    <row r="839" ht="12.75" x14ac:dyDescent="0.2"/>
    <row r="840" ht="12.75" x14ac:dyDescent="0.2"/>
    <row r="841" ht="12.75" x14ac:dyDescent="0.2"/>
    <row r="842" ht="12.75" x14ac:dyDescent="0.2"/>
    <row r="843" ht="12.75" x14ac:dyDescent="0.2"/>
    <row r="844" ht="12.75" x14ac:dyDescent="0.2"/>
    <row r="845" ht="12.75" x14ac:dyDescent="0.2"/>
    <row r="846" ht="12.75" x14ac:dyDescent="0.2"/>
    <row r="847" ht="12.75" x14ac:dyDescent="0.2"/>
    <row r="848" ht="12.75" x14ac:dyDescent="0.2"/>
    <row r="849" ht="12.75" x14ac:dyDescent="0.2"/>
    <row r="850" ht="12.75" x14ac:dyDescent="0.2"/>
    <row r="851" ht="12.75" x14ac:dyDescent="0.2"/>
    <row r="852" ht="12.75" x14ac:dyDescent="0.2"/>
    <row r="853" ht="12.75" x14ac:dyDescent="0.2"/>
    <row r="854" ht="12.75" x14ac:dyDescent="0.2"/>
    <row r="855" ht="12.75" x14ac:dyDescent="0.2"/>
    <row r="856" ht="12.75" x14ac:dyDescent="0.2"/>
    <row r="857" ht="12.75" x14ac:dyDescent="0.2"/>
    <row r="858" ht="12.75" x14ac:dyDescent="0.2"/>
    <row r="859" ht="12.75" x14ac:dyDescent="0.2"/>
    <row r="860" ht="12.75" x14ac:dyDescent="0.2"/>
    <row r="861" ht="12.75" x14ac:dyDescent="0.2"/>
    <row r="862" ht="12.75" x14ac:dyDescent="0.2"/>
    <row r="863" ht="12.75" x14ac:dyDescent="0.2"/>
    <row r="864" ht="12.75" x14ac:dyDescent="0.2"/>
    <row r="865" ht="12.75" x14ac:dyDescent="0.2"/>
    <row r="866" ht="12.75" x14ac:dyDescent="0.2"/>
    <row r="867" ht="12.75" x14ac:dyDescent="0.2"/>
    <row r="868" ht="12.75" x14ac:dyDescent="0.2"/>
    <row r="869" ht="12.75" x14ac:dyDescent="0.2"/>
    <row r="870" ht="12.75" x14ac:dyDescent="0.2"/>
    <row r="871" ht="12.75" x14ac:dyDescent="0.2"/>
    <row r="872" ht="12.75" x14ac:dyDescent="0.2"/>
    <row r="873" ht="12.75" x14ac:dyDescent="0.2"/>
    <row r="874" ht="12.75" x14ac:dyDescent="0.2"/>
    <row r="875" ht="12.75" x14ac:dyDescent="0.2"/>
    <row r="876" ht="12.75" x14ac:dyDescent="0.2"/>
    <row r="877" ht="12.75" x14ac:dyDescent="0.2"/>
    <row r="878" ht="12.75" x14ac:dyDescent="0.2"/>
    <row r="879" ht="12.75" x14ac:dyDescent="0.2"/>
    <row r="880" ht="12.75" x14ac:dyDescent="0.2"/>
    <row r="881" ht="12.75" x14ac:dyDescent="0.2"/>
    <row r="882" ht="12.75" x14ac:dyDescent="0.2"/>
    <row r="883" ht="12.75" x14ac:dyDescent="0.2"/>
    <row r="884" ht="12.75" x14ac:dyDescent="0.2"/>
    <row r="885" ht="12.75" x14ac:dyDescent="0.2"/>
    <row r="886" ht="12.75" x14ac:dyDescent="0.2"/>
    <row r="887" ht="12.75" x14ac:dyDescent="0.2"/>
    <row r="888" ht="12.75" x14ac:dyDescent="0.2"/>
    <row r="889" ht="12.75" x14ac:dyDescent="0.2"/>
    <row r="890" ht="12.75" x14ac:dyDescent="0.2"/>
    <row r="891" ht="12.75" x14ac:dyDescent="0.2"/>
    <row r="892" ht="12.75" x14ac:dyDescent="0.2"/>
    <row r="893" ht="12.75" x14ac:dyDescent="0.2"/>
    <row r="894" ht="12.75" x14ac:dyDescent="0.2"/>
    <row r="895" ht="12.75" x14ac:dyDescent="0.2"/>
    <row r="896" ht="12.75" x14ac:dyDescent="0.2"/>
    <row r="897" ht="12.75" x14ac:dyDescent="0.2"/>
    <row r="898" ht="12.75" x14ac:dyDescent="0.2"/>
    <row r="899" ht="12.75" x14ac:dyDescent="0.2"/>
    <row r="900" ht="12.75" x14ac:dyDescent="0.2"/>
    <row r="901" ht="12.75" x14ac:dyDescent="0.2"/>
    <row r="902" ht="12.75" x14ac:dyDescent="0.2"/>
    <row r="903" ht="12.75" x14ac:dyDescent="0.2"/>
    <row r="904" ht="12.75" x14ac:dyDescent="0.2"/>
    <row r="905" ht="12.75" x14ac:dyDescent="0.2"/>
    <row r="906" ht="12.75" x14ac:dyDescent="0.2"/>
    <row r="907" ht="12.75" x14ac:dyDescent="0.2"/>
    <row r="908" ht="12.75" x14ac:dyDescent="0.2"/>
    <row r="909" ht="12.75" x14ac:dyDescent="0.2"/>
    <row r="910" ht="12.75" x14ac:dyDescent="0.2"/>
    <row r="911" ht="12.75" x14ac:dyDescent="0.2"/>
    <row r="912" ht="12.75" x14ac:dyDescent="0.2"/>
    <row r="913" ht="12.75" x14ac:dyDescent="0.2"/>
    <row r="914" ht="12.75" x14ac:dyDescent="0.2"/>
    <row r="915" ht="12.75" x14ac:dyDescent="0.2"/>
    <row r="916" ht="12.75" x14ac:dyDescent="0.2"/>
    <row r="917" ht="12.75" x14ac:dyDescent="0.2"/>
    <row r="918" ht="12.75" x14ac:dyDescent="0.2"/>
    <row r="919" ht="12.75" x14ac:dyDescent="0.2"/>
    <row r="920" ht="12.75" x14ac:dyDescent="0.2"/>
    <row r="921" ht="12.75" x14ac:dyDescent="0.2"/>
    <row r="922" ht="12.75" x14ac:dyDescent="0.2"/>
    <row r="923" ht="12.75" x14ac:dyDescent="0.2"/>
    <row r="924" ht="12.75" x14ac:dyDescent="0.2"/>
    <row r="925" ht="12.75" x14ac:dyDescent="0.2"/>
    <row r="926" ht="12.75" x14ac:dyDescent="0.2"/>
    <row r="927" ht="12.75" x14ac:dyDescent="0.2"/>
    <row r="928" ht="12.75" x14ac:dyDescent="0.2"/>
    <row r="929" ht="12.75" x14ac:dyDescent="0.2"/>
    <row r="930" ht="12.75" x14ac:dyDescent="0.2"/>
    <row r="931" ht="12.75" x14ac:dyDescent="0.2"/>
    <row r="932" ht="12.75" x14ac:dyDescent="0.2"/>
    <row r="933" ht="12.75" x14ac:dyDescent="0.2"/>
    <row r="934" ht="12.75" x14ac:dyDescent="0.2"/>
    <row r="935" ht="12.75" x14ac:dyDescent="0.2"/>
    <row r="936" ht="12.75" x14ac:dyDescent="0.2"/>
    <row r="937" ht="12.75" x14ac:dyDescent="0.2"/>
    <row r="938" ht="12.75" x14ac:dyDescent="0.2"/>
    <row r="939" ht="12.75" x14ac:dyDescent="0.2"/>
    <row r="940" ht="12.75" x14ac:dyDescent="0.2"/>
    <row r="941" ht="12.75" x14ac:dyDescent="0.2"/>
    <row r="942" ht="12.75" x14ac:dyDescent="0.2"/>
    <row r="943" ht="12.75" x14ac:dyDescent="0.2"/>
    <row r="944" ht="12.75" x14ac:dyDescent="0.2"/>
    <row r="945" ht="12.75" x14ac:dyDescent="0.2"/>
    <row r="946" ht="12.75" x14ac:dyDescent="0.2"/>
    <row r="947" ht="12.75" x14ac:dyDescent="0.2"/>
    <row r="948" ht="12.75" x14ac:dyDescent="0.2"/>
    <row r="949" ht="12.75" x14ac:dyDescent="0.2"/>
    <row r="950" ht="12.75" x14ac:dyDescent="0.2"/>
    <row r="951" ht="12.75" x14ac:dyDescent="0.2"/>
    <row r="952" ht="12.75" x14ac:dyDescent="0.2"/>
    <row r="953" ht="12.75" x14ac:dyDescent="0.2"/>
    <row r="954" ht="12.75" x14ac:dyDescent="0.2"/>
    <row r="955" ht="12.75" x14ac:dyDescent="0.2"/>
    <row r="956" ht="12.75" x14ac:dyDescent="0.2"/>
    <row r="957" ht="12.75" x14ac:dyDescent="0.2"/>
    <row r="958" ht="12.75" x14ac:dyDescent="0.2"/>
    <row r="959" ht="12.75" x14ac:dyDescent="0.2"/>
    <row r="960" ht="12.75" x14ac:dyDescent="0.2"/>
    <row r="961" ht="12.75" x14ac:dyDescent="0.2"/>
    <row r="962" ht="12.75" x14ac:dyDescent="0.2"/>
    <row r="963" ht="12.75" x14ac:dyDescent="0.2"/>
    <row r="964" ht="12.75" x14ac:dyDescent="0.2"/>
    <row r="965" ht="12.75" x14ac:dyDescent="0.2"/>
    <row r="966" ht="12.75" x14ac:dyDescent="0.2"/>
    <row r="967" ht="12.75" x14ac:dyDescent="0.2"/>
    <row r="968" ht="12.75" x14ac:dyDescent="0.2"/>
    <row r="969" ht="12.75" x14ac:dyDescent="0.2"/>
    <row r="970" ht="12.75" x14ac:dyDescent="0.2"/>
    <row r="971" ht="12.75" x14ac:dyDescent="0.2"/>
    <row r="972" ht="12.75" x14ac:dyDescent="0.2"/>
    <row r="973" ht="12.75" x14ac:dyDescent="0.2"/>
    <row r="974" ht="12.75" x14ac:dyDescent="0.2"/>
    <row r="975" ht="12.75" x14ac:dyDescent="0.2"/>
    <row r="976" ht="12.75" x14ac:dyDescent="0.2"/>
    <row r="977" ht="12.75" x14ac:dyDescent="0.2"/>
    <row r="978" ht="12.75" x14ac:dyDescent="0.2"/>
    <row r="979" ht="12.75" x14ac:dyDescent="0.2"/>
    <row r="980" ht="12.75" x14ac:dyDescent="0.2"/>
    <row r="981" ht="12.75" x14ac:dyDescent="0.2"/>
    <row r="982" ht="12.75" x14ac:dyDescent="0.2"/>
    <row r="983" ht="12.75" x14ac:dyDescent="0.2"/>
    <row r="984" ht="12.75" x14ac:dyDescent="0.2"/>
    <row r="985" ht="12.75" x14ac:dyDescent="0.2"/>
    <row r="986" ht="12.75" x14ac:dyDescent="0.2"/>
    <row r="987" ht="12.75" x14ac:dyDescent="0.2"/>
    <row r="988" ht="12.75" x14ac:dyDescent="0.2"/>
    <row r="989" ht="12.75" x14ac:dyDescent="0.2"/>
    <row r="990" ht="12.75" x14ac:dyDescent="0.2"/>
    <row r="991" ht="12.75" x14ac:dyDescent="0.2"/>
    <row r="992" ht="12.75" x14ac:dyDescent="0.2"/>
    <row r="993" ht="12.75" x14ac:dyDescent="0.2"/>
    <row r="994" ht="12.75" x14ac:dyDescent="0.2"/>
    <row r="995" ht="12.75" x14ac:dyDescent="0.2"/>
    <row r="996" ht="12.75" x14ac:dyDescent="0.2"/>
    <row r="997" ht="12.75" x14ac:dyDescent="0.2"/>
    <row r="998" ht="12.75" x14ac:dyDescent="0.2"/>
    <row r="999" ht="12.75" x14ac:dyDescent="0.2"/>
    <row r="1000" ht="12.75" x14ac:dyDescent="0.2"/>
  </sheetData>
  <mergeCells count="145">
    <mergeCell ref="A124:E124"/>
    <mergeCell ref="A105:F105"/>
    <mergeCell ref="B106:E106"/>
    <mergeCell ref="B107:E107"/>
    <mergeCell ref="B108:E108"/>
    <mergeCell ref="B109:E109"/>
    <mergeCell ref="B110:E110"/>
    <mergeCell ref="A111:E111"/>
    <mergeCell ref="A53:C53"/>
    <mergeCell ref="D53:E53"/>
    <mergeCell ref="A54:F54"/>
    <mergeCell ref="B56:E56"/>
    <mergeCell ref="B57:E57"/>
    <mergeCell ref="A61:E61"/>
    <mergeCell ref="A62:F62"/>
    <mergeCell ref="B76:E76"/>
    <mergeCell ref="B77:E77"/>
    <mergeCell ref="B39:E39"/>
    <mergeCell ref="B40:E40"/>
    <mergeCell ref="B41:E41"/>
    <mergeCell ref="A42:E42"/>
    <mergeCell ref="B44:C44"/>
    <mergeCell ref="D44:E44"/>
    <mergeCell ref="B51:C51"/>
    <mergeCell ref="D51:E51"/>
    <mergeCell ref="B52:C52"/>
    <mergeCell ref="D52:E52"/>
    <mergeCell ref="A18:E18"/>
    <mergeCell ref="A19:F19"/>
    <mergeCell ref="B20:E20"/>
    <mergeCell ref="B21:E21"/>
    <mergeCell ref="B33:E33"/>
    <mergeCell ref="B34:E34"/>
    <mergeCell ref="B35:E35"/>
    <mergeCell ref="A36:E36"/>
    <mergeCell ref="A38:F38"/>
    <mergeCell ref="B11:E11"/>
    <mergeCell ref="B12:E12"/>
    <mergeCell ref="B13:E13"/>
    <mergeCell ref="A14:F14"/>
    <mergeCell ref="A15:F15"/>
    <mergeCell ref="A16:B16"/>
    <mergeCell ref="C16:E16"/>
    <mergeCell ref="A17:B17"/>
    <mergeCell ref="C17:E17"/>
    <mergeCell ref="A1:F1"/>
    <mergeCell ref="A3:F3"/>
    <mergeCell ref="A4:F4"/>
    <mergeCell ref="A5:F5"/>
    <mergeCell ref="A6:E6"/>
    <mergeCell ref="A7:E7"/>
    <mergeCell ref="A8:F8"/>
    <mergeCell ref="A9:F9"/>
    <mergeCell ref="B10:E10"/>
    <mergeCell ref="B28:E28"/>
    <mergeCell ref="B29:E29"/>
    <mergeCell ref="B30:E30"/>
    <mergeCell ref="B31:E31"/>
    <mergeCell ref="B32:E32"/>
    <mergeCell ref="B22:E22"/>
    <mergeCell ref="B23:E23"/>
    <mergeCell ref="B24:E24"/>
    <mergeCell ref="A25:F26"/>
    <mergeCell ref="A27:F27"/>
    <mergeCell ref="B48:C48"/>
    <mergeCell ref="D48:E48"/>
    <mergeCell ref="B49:C49"/>
    <mergeCell ref="D49:E49"/>
    <mergeCell ref="B50:C50"/>
    <mergeCell ref="D50:E50"/>
    <mergeCell ref="B45:C45"/>
    <mergeCell ref="D45:E45"/>
    <mergeCell ref="B46:C46"/>
    <mergeCell ref="D46:E46"/>
    <mergeCell ref="B47:C47"/>
    <mergeCell ref="D47:E47"/>
    <mergeCell ref="A65:F65"/>
    <mergeCell ref="B66:E66"/>
    <mergeCell ref="B67:E67"/>
    <mergeCell ref="B68:E68"/>
    <mergeCell ref="B69:E69"/>
    <mergeCell ref="G57:I57"/>
    <mergeCell ref="B58:E58"/>
    <mergeCell ref="G58:I58"/>
    <mergeCell ref="B59:E59"/>
    <mergeCell ref="B60:E60"/>
    <mergeCell ref="G60:I60"/>
    <mergeCell ref="A94:F94"/>
    <mergeCell ref="B95:E95"/>
    <mergeCell ref="B96:E96"/>
    <mergeCell ref="A97:E97"/>
    <mergeCell ref="A98:F98"/>
    <mergeCell ref="A70:E70"/>
    <mergeCell ref="A72:F72"/>
    <mergeCell ref="B73:E73"/>
    <mergeCell ref="B74:E74"/>
    <mergeCell ref="B75:E75"/>
    <mergeCell ref="B78:E78"/>
    <mergeCell ref="B79:E79"/>
    <mergeCell ref="A80:E80"/>
    <mergeCell ref="A82:F82"/>
    <mergeCell ref="A83:F83"/>
    <mergeCell ref="A84:F84"/>
    <mergeCell ref="B85:E85"/>
    <mergeCell ref="B86:E86"/>
    <mergeCell ref="B87:E87"/>
    <mergeCell ref="B88:E88"/>
    <mergeCell ref="B89:E89"/>
    <mergeCell ref="B90:E90"/>
    <mergeCell ref="B91:E91"/>
    <mergeCell ref="A92:E92"/>
    <mergeCell ref="A113:F113"/>
    <mergeCell ref="B114:C114"/>
    <mergeCell ref="D114:E114"/>
    <mergeCell ref="B115:C115"/>
    <mergeCell ref="D115:E115"/>
    <mergeCell ref="A99:F99"/>
    <mergeCell ref="B100:E100"/>
    <mergeCell ref="B101:E101"/>
    <mergeCell ref="B102:E102"/>
    <mergeCell ref="A103:E103"/>
    <mergeCell ref="B119:C119"/>
    <mergeCell ref="D119:E119"/>
    <mergeCell ref="B120:C120"/>
    <mergeCell ref="D120:E120"/>
    <mergeCell ref="A121:C121"/>
    <mergeCell ref="D121:E121"/>
    <mergeCell ref="B116:C116"/>
    <mergeCell ref="D116:E116"/>
    <mergeCell ref="B117:C117"/>
    <mergeCell ref="D117:E117"/>
    <mergeCell ref="B118:C118"/>
    <mergeCell ref="D118:E118"/>
    <mergeCell ref="A135:E135"/>
    <mergeCell ref="A136:E136"/>
    <mergeCell ref="B130:E130"/>
    <mergeCell ref="B131:E131"/>
    <mergeCell ref="A132:E132"/>
    <mergeCell ref="B133:E133"/>
    <mergeCell ref="A134:E134"/>
    <mergeCell ref="A125:F125"/>
    <mergeCell ref="A126:E126"/>
    <mergeCell ref="B127:E127"/>
    <mergeCell ref="B128:E128"/>
    <mergeCell ref="B129:E129"/>
  </mergeCells>
  <pageMargins left="0.511811024" right="0.511811024" top="0.78740157499999996" bottom="0.78740157499999996" header="0" footer="0"/>
  <pageSetup paperSize="9" orientation="portrait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D1000"/>
  <sheetViews>
    <sheetView workbookViewId="0">
      <selection activeCell="K30" sqref="K30"/>
    </sheetView>
  </sheetViews>
  <sheetFormatPr defaultRowHeight="15" customHeight="1" x14ac:dyDescent="0.2"/>
  <cols>
    <col min="1" max="1" width="4" style="186" bestFit="1" customWidth="1"/>
    <col min="2" max="2" width="38.83203125" style="194" customWidth="1"/>
    <col min="3" max="3" width="12.83203125" style="186" customWidth="1"/>
    <col min="4" max="4" width="10.1640625" style="186" customWidth="1"/>
    <col min="5" max="5" width="16.5" style="186" customWidth="1"/>
    <col min="6" max="6" width="25.5" style="188" customWidth="1"/>
    <col min="7" max="9" width="26.83203125" style="186" customWidth="1"/>
    <col min="10" max="1017" width="11.6640625" style="186" customWidth="1"/>
    <col min="1018" max="1022" width="11.6640625" style="187" customWidth="1"/>
    <col min="1023" max="16384" width="9.33203125" style="187"/>
  </cols>
  <sheetData>
    <row r="1" spans="1:6" ht="14.25" x14ac:dyDescent="0.2">
      <c r="A1" s="329" t="s">
        <v>136</v>
      </c>
      <c r="B1" s="329"/>
      <c r="C1" s="329"/>
      <c r="D1" s="329"/>
      <c r="E1" s="329"/>
      <c r="F1" s="329"/>
    </row>
    <row r="2" spans="1:6" ht="14.25" x14ac:dyDescent="0.2">
      <c r="A2" s="231" t="s">
        <v>206</v>
      </c>
      <c r="B2" s="230"/>
      <c r="C2" s="230"/>
      <c r="D2" s="230"/>
      <c r="E2" s="232"/>
      <c r="F2" s="233"/>
    </row>
    <row r="3" spans="1:6" ht="16.5" customHeight="1" x14ac:dyDescent="0.2">
      <c r="A3" s="330"/>
      <c r="B3" s="330"/>
      <c r="C3" s="330"/>
      <c r="D3" s="330"/>
      <c r="E3" s="330"/>
      <c r="F3" s="330"/>
    </row>
    <row r="4" spans="1:6" ht="12.75" x14ac:dyDescent="0.2">
      <c r="A4" s="331" t="s">
        <v>207</v>
      </c>
      <c r="B4" s="331"/>
      <c r="C4" s="331"/>
      <c r="D4" s="331"/>
      <c r="E4" s="331"/>
      <c r="F4" s="331"/>
    </row>
    <row r="5" spans="1:6" ht="12.75" x14ac:dyDescent="0.2">
      <c r="A5" s="318"/>
      <c r="B5" s="318"/>
      <c r="C5" s="318"/>
      <c r="D5" s="318"/>
      <c r="E5" s="318"/>
      <c r="F5" s="318"/>
    </row>
    <row r="6" spans="1:6" ht="12.75" x14ac:dyDescent="0.2">
      <c r="A6" s="316" t="s">
        <v>208</v>
      </c>
      <c r="B6" s="316"/>
      <c r="C6" s="316"/>
      <c r="D6" s="316"/>
      <c r="E6" s="316"/>
      <c r="F6" s="189"/>
    </row>
    <row r="7" spans="1:6" ht="12.75" x14ac:dyDescent="0.2">
      <c r="A7" s="316" t="s">
        <v>209</v>
      </c>
      <c r="B7" s="316"/>
      <c r="C7" s="316"/>
      <c r="D7" s="316"/>
      <c r="E7" s="316"/>
      <c r="F7" s="189"/>
    </row>
    <row r="8" spans="1:6" ht="12.75" x14ac:dyDescent="0.2">
      <c r="A8" s="318"/>
      <c r="B8" s="318"/>
      <c r="C8" s="318"/>
      <c r="D8" s="318"/>
      <c r="E8" s="318"/>
      <c r="F8" s="318"/>
    </row>
    <row r="9" spans="1:6" ht="12.75" x14ac:dyDescent="0.2">
      <c r="A9" s="309" t="s">
        <v>210</v>
      </c>
      <c r="B9" s="309"/>
      <c r="C9" s="309"/>
      <c r="D9" s="309"/>
      <c r="E9" s="309"/>
      <c r="F9" s="309"/>
    </row>
    <row r="10" spans="1:6" ht="12.75" x14ac:dyDescent="0.2">
      <c r="A10" s="190" t="s">
        <v>137</v>
      </c>
      <c r="B10" s="332" t="s">
        <v>211</v>
      </c>
      <c r="C10" s="332"/>
      <c r="D10" s="332"/>
      <c r="E10" s="332"/>
      <c r="F10" s="191"/>
    </row>
    <row r="11" spans="1:6" ht="12.75" x14ac:dyDescent="0.2">
      <c r="A11" s="190" t="s">
        <v>138</v>
      </c>
      <c r="B11" s="332" t="s">
        <v>212</v>
      </c>
      <c r="C11" s="332"/>
      <c r="D11" s="332"/>
      <c r="E11" s="332"/>
      <c r="F11" s="189"/>
    </row>
    <row r="12" spans="1:6" ht="12.75" x14ac:dyDescent="0.2">
      <c r="A12" s="190" t="s">
        <v>139</v>
      </c>
      <c r="B12" s="332" t="s">
        <v>213</v>
      </c>
      <c r="C12" s="332"/>
      <c r="D12" s="332"/>
      <c r="E12" s="332"/>
      <c r="F12" s="189"/>
    </row>
    <row r="13" spans="1:6" ht="12.75" x14ac:dyDescent="0.2">
      <c r="A13" s="190" t="s">
        <v>140</v>
      </c>
      <c r="B13" s="332" t="s">
        <v>214</v>
      </c>
      <c r="C13" s="332"/>
      <c r="D13" s="332"/>
      <c r="E13" s="332"/>
      <c r="F13" s="189"/>
    </row>
    <row r="14" spans="1:6" ht="12.75" x14ac:dyDescent="0.2">
      <c r="A14" s="318"/>
      <c r="B14" s="318"/>
      <c r="C14" s="318"/>
      <c r="D14" s="318"/>
      <c r="E14" s="318"/>
      <c r="F14" s="318"/>
    </row>
    <row r="15" spans="1:6" ht="12.75" x14ac:dyDescent="0.2">
      <c r="A15" s="309" t="s">
        <v>215</v>
      </c>
      <c r="B15" s="309"/>
      <c r="C15" s="309"/>
      <c r="D15" s="309"/>
      <c r="E15" s="309"/>
      <c r="F15" s="309"/>
    </row>
    <row r="16" spans="1:6" ht="12.75" x14ac:dyDescent="0.2">
      <c r="A16" s="316" t="s">
        <v>216</v>
      </c>
      <c r="B16" s="316"/>
      <c r="C16" s="333" t="s">
        <v>217</v>
      </c>
      <c r="D16" s="333"/>
      <c r="E16" s="333"/>
      <c r="F16" s="192" t="s">
        <v>218</v>
      </c>
    </row>
    <row r="17" spans="1:9" ht="58.5" customHeight="1" x14ac:dyDescent="0.2">
      <c r="A17" s="326" t="s">
        <v>219</v>
      </c>
      <c r="B17" s="326"/>
      <c r="C17" s="333" t="s">
        <v>220</v>
      </c>
      <c r="D17" s="333"/>
      <c r="E17" s="333"/>
      <c r="F17" s="229" t="s">
        <v>329</v>
      </c>
    </row>
    <row r="18" spans="1:9" ht="12.75" x14ac:dyDescent="0.2">
      <c r="A18" s="316" t="s">
        <v>221</v>
      </c>
      <c r="B18" s="316"/>
      <c r="C18" s="316"/>
      <c r="D18" s="316"/>
      <c r="E18" s="316"/>
      <c r="F18" s="192">
        <v>4</v>
      </c>
    </row>
    <row r="19" spans="1:9" ht="12.75" x14ac:dyDescent="0.2">
      <c r="A19" s="319" t="s">
        <v>222</v>
      </c>
      <c r="B19" s="319"/>
      <c r="C19" s="319"/>
      <c r="D19" s="319"/>
      <c r="E19" s="319"/>
      <c r="F19" s="319"/>
    </row>
    <row r="20" spans="1:9" ht="12.75" x14ac:dyDescent="0.2">
      <c r="A20" s="189">
        <v>1</v>
      </c>
      <c r="B20" s="306" t="s">
        <v>223</v>
      </c>
      <c r="C20" s="306"/>
      <c r="D20" s="306"/>
      <c r="E20" s="306"/>
      <c r="F20" s="192"/>
    </row>
    <row r="21" spans="1:9" ht="12.75" x14ac:dyDescent="0.2">
      <c r="A21" s="189">
        <v>2</v>
      </c>
      <c r="B21" s="306" t="s">
        <v>224</v>
      </c>
      <c r="C21" s="306"/>
      <c r="D21" s="306"/>
      <c r="E21" s="306"/>
      <c r="F21" s="192"/>
    </row>
    <row r="22" spans="1:9" ht="12.75" x14ac:dyDescent="0.2">
      <c r="A22" s="189">
        <v>3</v>
      </c>
      <c r="B22" s="316" t="s">
        <v>225</v>
      </c>
      <c r="C22" s="316"/>
      <c r="D22" s="316"/>
      <c r="E22" s="316"/>
      <c r="F22" s="193">
        <v>0</v>
      </c>
      <c r="G22" s="194"/>
      <c r="H22" s="195"/>
      <c r="I22" s="195"/>
    </row>
    <row r="23" spans="1:9" ht="12.75" x14ac:dyDescent="0.2">
      <c r="A23" s="189">
        <v>4</v>
      </c>
      <c r="B23" s="306" t="s">
        <v>141</v>
      </c>
      <c r="C23" s="306"/>
      <c r="D23" s="306"/>
      <c r="E23" s="306"/>
      <c r="F23" s="192"/>
    </row>
    <row r="24" spans="1:9" ht="12.75" x14ac:dyDescent="0.2">
      <c r="A24" s="189">
        <v>5</v>
      </c>
      <c r="B24" s="306" t="s">
        <v>226</v>
      </c>
      <c r="C24" s="306"/>
      <c r="D24" s="306"/>
      <c r="E24" s="306"/>
      <c r="F24" s="196"/>
    </row>
    <row r="25" spans="1:9" ht="12.75" x14ac:dyDescent="0.2">
      <c r="A25" s="318"/>
      <c r="B25" s="318"/>
      <c r="C25" s="318"/>
      <c r="D25" s="318"/>
      <c r="E25" s="318"/>
      <c r="F25" s="318"/>
    </row>
    <row r="26" spans="1:9" ht="12.75" x14ac:dyDescent="0.2">
      <c r="A26" s="318"/>
      <c r="B26" s="318"/>
      <c r="C26" s="318"/>
      <c r="D26" s="318"/>
      <c r="E26" s="318"/>
      <c r="F26" s="318"/>
    </row>
    <row r="27" spans="1:9" ht="12.75" x14ac:dyDescent="0.2">
      <c r="A27" s="309" t="s">
        <v>227</v>
      </c>
      <c r="B27" s="309"/>
      <c r="C27" s="309"/>
      <c r="D27" s="309"/>
      <c r="E27" s="309"/>
      <c r="F27" s="309"/>
    </row>
    <row r="28" spans="1:9" ht="12.75" x14ac:dyDescent="0.2">
      <c r="A28" s="197">
        <v>1</v>
      </c>
      <c r="B28" s="309" t="s">
        <v>228</v>
      </c>
      <c r="C28" s="309"/>
      <c r="D28" s="309"/>
      <c r="E28" s="309"/>
      <c r="F28" s="198" t="s">
        <v>229</v>
      </c>
    </row>
    <row r="29" spans="1:9" ht="12.75" x14ac:dyDescent="0.2">
      <c r="A29" s="190" t="s">
        <v>137</v>
      </c>
      <c r="B29" s="306" t="s">
        <v>230</v>
      </c>
      <c r="C29" s="306"/>
      <c r="D29" s="306"/>
      <c r="E29" s="306"/>
      <c r="F29" s="199">
        <f>F22</f>
        <v>0</v>
      </c>
      <c r="G29" s="200"/>
    </row>
    <row r="30" spans="1:9" ht="12.75" x14ac:dyDescent="0.2">
      <c r="A30" s="190" t="s">
        <v>138</v>
      </c>
      <c r="B30" s="306" t="s">
        <v>231</v>
      </c>
      <c r="C30" s="306"/>
      <c r="D30" s="306"/>
      <c r="E30" s="306"/>
      <c r="F30" s="199"/>
      <c r="G30" s="194"/>
    </row>
    <row r="31" spans="1:9" ht="12.75" x14ac:dyDescent="0.2">
      <c r="A31" s="197" t="s">
        <v>139</v>
      </c>
      <c r="B31" s="326" t="s">
        <v>232</v>
      </c>
      <c r="C31" s="326"/>
      <c r="D31" s="326"/>
      <c r="E31" s="326"/>
      <c r="F31" s="201"/>
      <c r="G31" s="194"/>
    </row>
    <row r="32" spans="1:9" ht="12.75" x14ac:dyDescent="0.2">
      <c r="A32" s="190" t="s">
        <v>140</v>
      </c>
      <c r="B32" s="306" t="s">
        <v>233</v>
      </c>
      <c r="C32" s="306"/>
      <c r="D32" s="306"/>
      <c r="E32" s="306"/>
      <c r="F32" s="199"/>
    </row>
    <row r="33" spans="1:7" ht="12.75" x14ac:dyDescent="0.2">
      <c r="A33" s="190" t="s">
        <v>146</v>
      </c>
      <c r="B33" s="306" t="s">
        <v>234</v>
      </c>
      <c r="C33" s="306"/>
      <c r="D33" s="306"/>
      <c r="E33" s="306"/>
      <c r="F33" s="199"/>
    </row>
    <row r="34" spans="1:7" ht="12.75" x14ac:dyDescent="0.2">
      <c r="A34" s="190" t="s">
        <v>235</v>
      </c>
      <c r="B34" s="306" t="s">
        <v>236</v>
      </c>
      <c r="C34" s="306"/>
      <c r="D34" s="306"/>
      <c r="E34" s="306"/>
      <c r="F34" s="199"/>
    </row>
    <row r="35" spans="1:7" ht="12.75" x14ac:dyDescent="0.2">
      <c r="A35" s="190" t="s">
        <v>144</v>
      </c>
      <c r="B35" s="306" t="s">
        <v>237</v>
      </c>
      <c r="C35" s="306"/>
      <c r="D35" s="306"/>
      <c r="E35" s="306"/>
      <c r="F35" s="199"/>
    </row>
    <row r="36" spans="1:7" ht="14.25" x14ac:dyDescent="0.2">
      <c r="A36" s="309" t="s">
        <v>238</v>
      </c>
      <c r="B36" s="309"/>
      <c r="C36" s="309"/>
      <c r="D36" s="309"/>
      <c r="E36" s="309"/>
      <c r="F36" s="202">
        <f>SUM(F29:F35)</f>
        <v>0</v>
      </c>
    </row>
    <row r="37" spans="1:7" ht="12.75" x14ac:dyDescent="0.2">
      <c r="B37" s="186"/>
      <c r="D37" s="186" t="s">
        <v>239</v>
      </c>
      <c r="F37" s="203"/>
    </row>
    <row r="38" spans="1:7" ht="12.75" x14ac:dyDescent="0.2">
      <c r="A38" s="309" t="s">
        <v>240</v>
      </c>
      <c r="B38" s="309"/>
      <c r="C38" s="309"/>
      <c r="D38" s="309"/>
      <c r="E38" s="309"/>
      <c r="F38" s="309"/>
    </row>
    <row r="39" spans="1:7" ht="12.75" x14ac:dyDescent="0.2">
      <c r="A39" s="204" t="s">
        <v>241</v>
      </c>
      <c r="B39" s="334" t="s">
        <v>242</v>
      </c>
      <c r="C39" s="335"/>
      <c r="D39" s="335"/>
      <c r="E39" s="336"/>
      <c r="F39" s="198" t="s">
        <v>229</v>
      </c>
    </row>
    <row r="40" spans="1:7" ht="12.75" x14ac:dyDescent="0.2">
      <c r="A40" s="190" t="s">
        <v>137</v>
      </c>
      <c r="B40" s="316" t="s">
        <v>147</v>
      </c>
      <c r="C40" s="316"/>
      <c r="D40" s="316"/>
      <c r="E40" s="316"/>
      <c r="F40" s="205">
        <f>F36/12</f>
        <v>0</v>
      </c>
    </row>
    <row r="41" spans="1:7" ht="12.75" x14ac:dyDescent="0.2">
      <c r="A41" s="197" t="s">
        <v>138</v>
      </c>
      <c r="B41" s="323" t="s">
        <v>243</v>
      </c>
      <c r="C41" s="323"/>
      <c r="D41" s="323"/>
      <c r="E41" s="323"/>
      <c r="F41" s="193">
        <f>((F36/3)/12)</f>
        <v>0</v>
      </c>
      <c r="G41" s="206"/>
    </row>
    <row r="42" spans="1:7" ht="12.75" x14ac:dyDescent="0.2">
      <c r="A42" s="319" t="s">
        <v>238</v>
      </c>
      <c r="B42" s="319"/>
      <c r="C42" s="319"/>
      <c r="D42" s="319"/>
      <c r="E42" s="319"/>
      <c r="F42" s="193">
        <f>SUM(F40:F41)</f>
        <v>0</v>
      </c>
    </row>
    <row r="43" spans="1:7" ht="12.75" x14ac:dyDescent="0.2">
      <c r="A43" s="207"/>
      <c r="B43" s="208"/>
      <c r="C43" s="208"/>
      <c r="D43" s="208"/>
      <c r="E43" s="208"/>
      <c r="F43" s="209"/>
    </row>
    <row r="44" spans="1:7" ht="12.75" x14ac:dyDescent="0.2">
      <c r="A44" s="204" t="s">
        <v>244</v>
      </c>
      <c r="B44" s="334" t="s">
        <v>245</v>
      </c>
      <c r="C44" s="336"/>
      <c r="D44" s="319" t="s">
        <v>246</v>
      </c>
      <c r="E44" s="319"/>
      <c r="F44" s="198" t="s">
        <v>229</v>
      </c>
    </row>
    <row r="45" spans="1:7" ht="12.75" x14ac:dyDescent="0.2">
      <c r="A45" s="189" t="s">
        <v>137</v>
      </c>
      <c r="B45" s="316" t="s">
        <v>247</v>
      </c>
      <c r="C45" s="316"/>
      <c r="D45" s="311">
        <v>0.2</v>
      </c>
      <c r="E45" s="311"/>
      <c r="F45" s="205">
        <f>D45*F36</f>
        <v>0</v>
      </c>
    </row>
    <row r="46" spans="1:7" ht="12.75" x14ac:dyDescent="0.2">
      <c r="A46" s="189" t="s">
        <v>138</v>
      </c>
      <c r="B46" s="316" t="s">
        <v>248</v>
      </c>
      <c r="C46" s="316"/>
      <c r="D46" s="311">
        <v>2.5000000000000001E-2</v>
      </c>
      <c r="E46" s="311"/>
      <c r="F46" s="205">
        <f>D46*F36</f>
        <v>0</v>
      </c>
    </row>
    <row r="47" spans="1:7" ht="12.75" x14ac:dyDescent="0.2">
      <c r="A47" s="204" t="s">
        <v>139</v>
      </c>
      <c r="B47" s="323" t="s">
        <v>249</v>
      </c>
      <c r="C47" s="323"/>
      <c r="D47" s="312">
        <v>0.01</v>
      </c>
      <c r="E47" s="312"/>
      <c r="F47" s="193">
        <f>D47*F36</f>
        <v>0</v>
      </c>
    </row>
    <row r="48" spans="1:7" ht="12.75" x14ac:dyDescent="0.2">
      <c r="A48" s="189" t="s">
        <v>140</v>
      </c>
      <c r="B48" s="316" t="s">
        <v>250</v>
      </c>
      <c r="C48" s="316"/>
      <c r="D48" s="311">
        <v>1.4999999999999999E-2</v>
      </c>
      <c r="E48" s="311"/>
      <c r="F48" s="205">
        <f>D48*F36</f>
        <v>0</v>
      </c>
    </row>
    <row r="49" spans="1:9" ht="12.75" x14ac:dyDescent="0.2">
      <c r="A49" s="189" t="s">
        <v>146</v>
      </c>
      <c r="B49" s="316" t="s">
        <v>251</v>
      </c>
      <c r="C49" s="316"/>
      <c r="D49" s="311">
        <v>0.01</v>
      </c>
      <c r="E49" s="311"/>
      <c r="F49" s="205">
        <f>D49*F36</f>
        <v>0</v>
      </c>
    </row>
    <row r="50" spans="1:9" ht="12.75" x14ac:dyDescent="0.2">
      <c r="A50" s="189" t="s">
        <v>235</v>
      </c>
      <c r="B50" s="316" t="s">
        <v>252</v>
      </c>
      <c r="C50" s="316"/>
      <c r="D50" s="311">
        <v>6.0000000000000001E-3</v>
      </c>
      <c r="E50" s="311"/>
      <c r="F50" s="205">
        <f>D50*F36</f>
        <v>0</v>
      </c>
    </row>
    <row r="51" spans="1:9" ht="12.75" x14ac:dyDescent="0.2">
      <c r="A51" s="189" t="s">
        <v>144</v>
      </c>
      <c r="B51" s="316" t="s">
        <v>253</v>
      </c>
      <c r="C51" s="316"/>
      <c r="D51" s="311">
        <v>2E-3</v>
      </c>
      <c r="E51" s="311"/>
      <c r="F51" s="205">
        <f>D51*F36</f>
        <v>0</v>
      </c>
    </row>
    <row r="52" spans="1:9" ht="12.75" x14ac:dyDescent="0.2">
      <c r="A52" s="189" t="s">
        <v>254</v>
      </c>
      <c r="B52" s="316" t="s">
        <v>255</v>
      </c>
      <c r="C52" s="316"/>
      <c r="D52" s="311">
        <v>0.08</v>
      </c>
      <c r="E52" s="311"/>
      <c r="F52" s="205">
        <f>D52*F36</f>
        <v>0</v>
      </c>
    </row>
    <row r="53" spans="1:9" ht="12.75" x14ac:dyDescent="0.2">
      <c r="A53" s="319" t="s">
        <v>238</v>
      </c>
      <c r="B53" s="319"/>
      <c r="C53" s="319"/>
      <c r="D53" s="312">
        <f>SUM(D45:E52)</f>
        <v>0.34800000000000003</v>
      </c>
      <c r="E53" s="312"/>
      <c r="F53" s="193">
        <f>SUM(F45:F52)</f>
        <v>0</v>
      </c>
    </row>
    <row r="54" spans="1:9" ht="12.75" x14ac:dyDescent="0.2">
      <c r="A54" s="316" t="s">
        <v>256</v>
      </c>
      <c r="B54" s="316"/>
      <c r="C54" s="316"/>
      <c r="D54" s="316"/>
      <c r="E54" s="316"/>
      <c r="F54" s="316"/>
    </row>
    <row r="55" spans="1:9" ht="12.75" x14ac:dyDescent="0.2">
      <c r="A55" s="210"/>
      <c r="B55" s="208"/>
      <c r="C55" s="208"/>
      <c r="D55" s="208"/>
      <c r="E55" s="208"/>
      <c r="F55" s="209"/>
    </row>
    <row r="56" spans="1:9" ht="12.75" x14ac:dyDescent="0.2">
      <c r="A56" s="204" t="s">
        <v>257</v>
      </c>
      <c r="B56" s="319" t="s">
        <v>145</v>
      </c>
      <c r="C56" s="319"/>
      <c r="D56" s="319"/>
      <c r="E56" s="319"/>
      <c r="F56" s="198" t="s">
        <v>229</v>
      </c>
      <c r="G56" s="194"/>
    </row>
    <row r="57" spans="1:9" ht="12.75" x14ac:dyDescent="0.2">
      <c r="A57" s="204" t="s">
        <v>137</v>
      </c>
      <c r="B57" s="326" t="s">
        <v>142</v>
      </c>
      <c r="C57" s="326"/>
      <c r="D57" s="326"/>
      <c r="E57" s="326"/>
      <c r="F57" s="205">
        <v>0</v>
      </c>
      <c r="G57" s="324"/>
      <c r="H57" s="325"/>
      <c r="I57" s="325"/>
    </row>
    <row r="58" spans="1:9" ht="12.75" x14ac:dyDescent="0.2">
      <c r="A58" s="204" t="s">
        <v>138</v>
      </c>
      <c r="B58" s="326" t="s">
        <v>258</v>
      </c>
      <c r="C58" s="326"/>
      <c r="D58" s="326"/>
      <c r="E58" s="326"/>
      <c r="F58" s="201">
        <v>0</v>
      </c>
      <c r="G58" s="327"/>
      <c r="H58" s="328"/>
      <c r="I58" s="328"/>
    </row>
    <row r="59" spans="1:9" ht="12.75" x14ac:dyDescent="0.2">
      <c r="A59" s="189" t="s">
        <v>139</v>
      </c>
      <c r="B59" s="306" t="s">
        <v>143</v>
      </c>
      <c r="C59" s="306"/>
      <c r="D59" s="306"/>
      <c r="E59" s="306"/>
      <c r="F59" s="199">
        <v>0</v>
      </c>
    </row>
    <row r="60" spans="1:9" ht="12.75" x14ac:dyDescent="0.2">
      <c r="A60" s="204" t="s">
        <v>235</v>
      </c>
      <c r="B60" s="326" t="s">
        <v>259</v>
      </c>
      <c r="C60" s="326"/>
      <c r="D60" s="326"/>
      <c r="E60" s="326"/>
      <c r="F60" s="201">
        <v>0</v>
      </c>
      <c r="G60" s="327"/>
      <c r="H60" s="328"/>
      <c r="I60" s="328"/>
    </row>
    <row r="61" spans="1:9" ht="12.75" x14ac:dyDescent="0.2">
      <c r="A61" s="319" t="s">
        <v>238</v>
      </c>
      <c r="B61" s="319"/>
      <c r="C61" s="319"/>
      <c r="D61" s="319"/>
      <c r="E61" s="319"/>
      <c r="F61" s="201">
        <f>SUM(F57:F60)</f>
        <v>0</v>
      </c>
    </row>
    <row r="62" spans="1:9" ht="12.75" x14ac:dyDescent="0.2">
      <c r="A62" s="337"/>
      <c r="B62" s="338"/>
      <c r="C62" s="338"/>
      <c r="D62" s="338"/>
      <c r="E62" s="338"/>
      <c r="F62" s="338"/>
    </row>
    <row r="63" spans="1:9" ht="12.75" x14ac:dyDescent="0.2">
      <c r="A63" s="210"/>
      <c r="B63" s="211"/>
      <c r="C63" s="211"/>
      <c r="D63" s="211"/>
      <c r="E63" s="211"/>
      <c r="F63" s="212"/>
    </row>
    <row r="64" spans="1:9" ht="12.75" x14ac:dyDescent="0.2">
      <c r="A64" s="210"/>
      <c r="B64" s="211"/>
      <c r="C64" s="211"/>
      <c r="D64" s="211"/>
      <c r="E64" s="211"/>
      <c r="F64" s="212"/>
    </row>
    <row r="65" spans="1:1018" ht="12.75" x14ac:dyDescent="0.2">
      <c r="A65" s="309" t="s">
        <v>260</v>
      </c>
      <c r="B65" s="309"/>
      <c r="C65" s="309"/>
      <c r="D65" s="309"/>
      <c r="E65" s="309"/>
      <c r="F65" s="309"/>
    </row>
    <row r="66" spans="1:1018" ht="30.75" customHeight="1" x14ac:dyDescent="0.2">
      <c r="A66" s="213">
        <v>2</v>
      </c>
      <c r="B66" s="313" t="s">
        <v>261</v>
      </c>
      <c r="C66" s="314"/>
      <c r="D66" s="314"/>
      <c r="E66" s="315"/>
      <c r="F66" s="198" t="s">
        <v>229</v>
      </c>
    </row>
    <row r="67" spans="1:1018" ht="29.25" customHeight="1" x14ac:dyDescent="0.2">
      <c r="A67" s="204" t="s">
        <v>241</v>
      </c>
      <c r="B67" s="320" t="s">
        <v>262</v>
      </c>
      <c r="C67" s="321"/>
      <c r="D67" s="321"/>
      <c r="E67" s="322"/>
      <c r="F67" s="199">
        <f>F42</f>
        <v>0</v>
      </c>
    </row>
    <row r="68" spans="1:1018" ht="12.75" x14ac:dyDescent="0.2">
      <c r="A68" s="204" t="s">
        <v>244</v>
      </c>
      <c r="B68" s="323" t="s">
        <v>263</v>
      </c>
      <c r="C68" s="323"/>
      <c r="D68" s="323"/>
      <c r="E68" s="323"/>
      <c r="F68" s="199">
        <f>F53</f>
        <v>0</v>
      </c>
    </row>
    <row r="69" spans="1:1018" ht="12.75" x14ac:dyDescent="0.2">
      <c r="A69" s="204" t="s">
        <v>257</v>
      </c>
      <c r="B69" s="323" t="s">
        <v>145</v>
      </c>
      <c r="C69" s="323"/>
      <c r="D69" s="323"/>
      <c r="E69" s="323"/>
      <c r="F69" s="199">
        <f>F61</f>
        <v>0</v>
      </c>
    </row>
    <row r="70" spans="1:1018" ht="12.75" x14ac:dyDescent="0.2">
      <c r="A70" s="319" t="s">
        <v>238</v>
      </c>
      <c r="B70" s="319"/>
      <c r="C70" s="319"/>
      <c r="D70" s="319"/>
      <c r="E70" s="319"/>
      <c r="F70" s="201">
        <f>SUM(F67:F69)</f>
        <v>0</v>
      </c>
    </row>
    <row r="71" spans="1:1018" ht="12.75" x14ac:dyDescent="0.2">
      <c r="A71" s="214"/>
      <c r="B71" s="215"/>
      <c r="C71" s="215"/>
      <c r="D71" s="215"/>
      <c r="E71" s="215"/>
      <c r="F71" s="216"/>
    </row>
    <row r="72" spans="1:1018" ht="12.75" x14ac:dyDescent="0.2">
      <c r="A72" s="309" t="s">
        <v>264</v>
      </c>
      <c r="B72" s="309"/>
      <c r="C72" s="309"/>
      <c r="D72" s="309"/>
      <c r="E72" s="309"/>
      <c r="F72" s="309"/>
    </row>
    <row r="73" spans="1:1018" ht="12.75" x14ac:dyDescent="0.2">
      <c r="A73" s="197">
        <v>3</v>
      </c>
      <c r="B73" s="309" t="s">
        <v>265</v>
      </c>
      <c r="C73" s="309"/>
      <c r="D73" s="309"/>
      <c r="E73" s="309"/>
      <c r="F73" s="198" t="s">
        <v>229</v>
      </c>
    </row>
    <row r="74" spans="1:1018" ht="12.75" x14ac:dyDescent="0.2">
      <c r="A74" s="190" t="s">
        <v>137</v>
      </c>
      <c r="B74" s="306" t="s">
        <v>266</v>
      </c>
      <c r="C74" s="306"/>
      <c r="D74" s="306"/>
      <c r="E74" s="306"/>
      <c r="F74" s="199">
        <f>(F29/12)*10%</f>
        <v>0</v>
      </c>
    </row>
    <row r="75" spans="1:1018" ht="12.75" x14ac:dyDescent="0.2">
      <c r="A75" s="190" t="s">
        <v>138</v>
      </c>
      <c r="B75" s="306" t="s">
        <v>267</v>
      </c>
      <c r="C75" s="306"/>
      <c r="D75" s="306"/>
      <c r="E75" s="306"/>
      <c r="F75" s="199">
        <f>F74*8%</f>
        <v>0</v>
      </c>
    </row>
    <row r="76" spans="1:1018" ht="12.75" x14ac:dyDescent="0.2">
      <c r="A76" s="197" t="s">
        <v>139</v>
      </c>
      <c r="B76" s="326" t="s">
        <v>268</v>
      </c>
      <c r="C76" s="326"/>
      <c r="D76" s="326"/>
      <c r="E76" s="326"/>
      <c r="F76" s="193">
        <f>((((F29*40%))*8%)*10%)+(((F29*10%)*8%)*10%)</f>
        <v>0</v>
      </c>
      <c r="G76" s="206"/>
      <c r="H76" s="206"/>
    </row>
    <row r="77" spans="1:1018" ht="12.75" x14ac:dyDescent="0.2">
      <c r="A77" s="190" t="s">
        <v>140</v>
      </c>
      <c r="B77" s="306" t="s">
        <v>269</v>
      </c>
      <c r="C77" s="306"/>
      <c r="D77" s="306"/>
      <c r="E77" s="306"/>
      <c r="F77" s="205">
        <f>(((F29/30)/12)*7)*10%</f>
        <v>0</v>
      </c>
    </row>
    <row r="78" spans="1:1018" ht="12.75" x14ac:dyDescent="0.2">
      <c r="A78" s="190" t="s">
        <v>146</v>
      </c>
      <c r="B78" s="306" t="s">
        <v>270</v>
      </c>
      <c r="C78" s="306"/>
      <c r="D78" s="306"/>
      <c r="E78" s="306"/>
      <c r="F78" s="199">
        <f>F77*D53</f>
        <v>0</v>
      </c>
    </row>
    <row r="79" spans="1:1018" ht="12.75" x14ac:dyDescent="0.2">
      <c r="A79" s="197" t="s">
        <v>235</v>
      </c>
      <c r="B79" s="339" t="s">
        <v>271</v>
      </c>
      <c r="C79" s="339"/>
      <c r="D79" s="339"/>
      <c r="E79" s="339"/>
      <c r="F79" s="201">
        <f>(((F29*40%)*8%)*2%)+(((F29*10%)*8%)*2%)</f>
        <v>0</v>
      </c>
      <c r="G79" s="206"/>
    </row>
    <row r="80" spans="1:1018" ht="12.75" x14ac:dyDescent="0.2">
      <c r="A80" s="309" t="s">
        <v>238</v>
      </c>
      <c r="B80" s="309"/>
      <c r="C80" s="309"/>
      <c r="D80" s="309"/>
      <c r="E80" s="309"/>
      <c r="F80" s="201">
        <f>SUM(F74:F79)</f>
        <v>0</v>
      </c>
      <c r="AMD80" s="186"/>
    </row>
    <row r="81" spans="1:7" ht="12.75" x14ac:dyDescent="0.2">
      <c r="A81" s="214"/>
      <c r="B81" s="215"/>
      <c r="C81" s="215"/>
      <c r="D81" s="215"/>
      <c r="E81" s="215"/>
      <c r="F81" s="217"/>
    </row>
    <row r="82" spans="1:7" ht="12.75" x14ac:dyDescent="0.2">
      <c r="A82" s="309" t="s">
        <v>272</v>
      </c>
      <c r="B82" s="309"/>
      <c r="C82" s="309"/>
      <c r="D82" s="309"/>
      <c r="E82" s="309"/>
      <c r="F82" s="309"/>
    </row>
    <row r="83" spans="1:7" ht="12.75" x14ac:dyDescent="0.2">
      <c r="A83" s="318"/>
      <c r="B83" s="318"/>
      <c r="C83" s="318"/>
      <c r="D83" s="318"/>
      <c r="E83" s="318"/>
      <c r="F83" s="318"/>
    </row>
    <row r="84" spans="1:7" ht="12.75" x14ac:dyDescent="0.2">
      <c r="A84" s="309" t="s">
        <v>273</v>
      </c>
      <c r="B84" s="309"/>
      <c r="C84" s="309"/>
      <c r="D84" s="309"/>
      <c r="E84" s="309"/>
      <c r="F84" s="309"/>
    </row>
    <row r="85" spans="1:7" ht="12.75" x14ac:dyDescent="0.2">
      <c r="A85" s="197" t="s">
        <v>274</v>
      </c>
      <c r="B85" s="317" t="s">
        <v>275</v>
      </c>
      <c r="C85" s="317"/>
      <c r="D85" s="317"/>
      <c r="E85" s="317"/>
      <c r="F85" s="198" t="s">
        <v>229</v>
      </c>
    </row>
    <row r="86" spans="1:7" ht="12.75" x14ac:dyDescent="0.2">
      <c r="A86" s="197" t="s">
        <v>137</v>
      </c>
      <c r="B86" s="323" t="s">
        <v>276</v>
      </c>
      <c r="C86" s="323"/>
      <c r="D86" s="323"/>
      <c r="E86" s="323"/>
      <c r="F86" s="193">
        <f>F36/12</f>
        <v>0</v>
      </c>
      <c r="G86" s="206"/>
    </row>
    <row r="87" spans="1:7" ht="12.75" x14ac:dyDescent="0.2">
      <c r="A87" s="190" t="s">
        <v>138</v>
      </c>
      <c r="B87" s="316" t="s">
        <v>275</v>
      </c>
      <c r="C87" s="316"/>
      <c r="D87" s="316"/>
      <c r="E87" s="316"/>
      <c r="F87" s="205">
        <f>F36*0.278%</f>
        <v>0</v>
      </c>
    </row>
    <row r="88" spans="1:7" ht="12.75" x14ac:dyDescent="0.2">
      <c r="A88" s="190" t="s">
        <v>139</v>
      </c>
      <c r="B88" s="316" t="s">
        <v>277</v>
      </c>
      <c r="C88" s="316"/>
      <c r="D88" s="316"/>
      <c r="E88" s="316"/>
      <c r="F88" s="205">
        <f>((((F36/30)/12)*5)*1.5%)*93.33%</f>
        <v>0</v>
      </c>
    </row>
    <row r="89" spans="1:7" ht="12.75" x14ac:dyDescent="0.2">
      <c r="A89" s="190" t="s">
        <v>140</v>
      </c>
      <c r="B89" s="316" t="s">
        <v>278</v>
      </c>
      <c r="C89" s="316"/>
      <c r="D89" s="316"/>
      <c r="E89" s="316"/>
      <c r="F89" s="205">
        <f>F36*0.03%</f>
        <v>0</v>
      </c>
    </row>
    <row r="90" spans="1:7" ht="12.75" x14ac:dyDescent="0.2">
      <c r="A90" s="190" t="s">
        <v>146</v>
      </c>
      <c r="B90" s="316" t="s">
        <v>279</v>
      </c>
      <c r="C90" s="316"/>
      <c r="D90" s="316"/>
      <c r="E90" s="316"/>
      <c r="F90" s="205">
        <v>0</v>
      </c>
    </row>
    <row r="91" spans="1:7" ht="12.75" x14ac:dyDescent="0.2">
      <c r="A91" s="190" t="s">
        <v>235</v>
      </c>
      <c r="B91" s="316" t="s">
        <v>280</v>
      </c>
      <c r="C91" s="316"/>
      <c r="D91" s="316"/>
      <c r="E91" s="316"/>
      <c r="F91" s="205">
        <v>0</v>
      </c>
    </row>
    <row r="92" spans="1:7" ht="12.75" x14ac:dyDescent="0.2">
      <c r="A92" s="309" t="s">
        <v>281</v>
      </c>
      <c r="B92" s="309"/>
      <c r="C92" s="309"/>
      <c r="D92" s="309"/>
      <c r="E92" s="309"/>
      <c r="F92" s="193">
        <f>SUM(F86:F91)</f>
        <v>0</v>
      </c>
    </row>
    <row r="93" spans="1:7" ht="12.75" x14ac:dyDescent="0.2">
      <c r="A93" s="214"/>
      <c r="B93" s="215"/>
      <c r="C93" s="215"/>
      <c r="D93" s="215"/>
      <c r="E93" s="215"/>
      <c r="F93" s="216"/>
    </row>
    <row r="94" spans="1:7" ht="12.75" x14ac:dyDescent="0.2">
      <c r="A94" s="309" t="s">
        <v>282</v>
      </c>
      <c r="B94" s="309"/>
      <c r="C94" s="309"/>
      <c r="D94" s="309"/>
      <c r="E94" s="309"/>
      <c r="F94" s="309"/>
    </row>
    <row r="95" spans="1:7" ht="12.75" x14ac:dyDescent="0.2">
      <c r="A95" s="197" t="s">
        <v>283</v>
      </c>
      <c r="B95" s="317" t="s">
        <v>284</v>
      </c>
      <c r="C95" s="317"/>
      <c r="D95" s="317"/>
      <c r="E95" s="317"/>
      <c r="F95" s="198" t="s">
        <v>229</v>
      </c>
    </row>
    <row r="96" spans="1:7" ht="12.75" x14ac:dyDescent="0.2">
      <c r="A96" s="190" t="s">
        <v>137</v>
      </c>
      <c r="B96" s="306" t="s">
        <v>285</v>
      </c>
      <c r="C96" s="306"/>
      <c r="D96" s="306"/>
      <c r="E96" s="306"/>
      <c r="F96" s="205">
        <v>0</v>
      </c>
    </row>
    <row r="97" spans="1:7" ht="12.75" x14ac:dyDescent="0.2">
      <c r="A97" s="309" t="s">
        <v>286</v>
      </c>
      <c r="B97" s="309"/>
      <c r="C97" s="309"/>
      <c r="D97" s="309"/>
      <c r="E97" s="309"/>
      <c r="F97" s="193">
        <f>F96</f>
        <v>0</v>
      </c>
    </row>
    <row r="98" spans="1:7" ht="12.75" x14ac:dyDescent="0.2">
      <c r="A98" s="318"/>
      <c r="B98" s="318"/>
      <c r="C98" s="318"/>
      <c r="D98" s="318"/>
      <c r="E98" s="318"/>
      <c r="F98" s="318"/>
    </row>
    <row r="99" spans="1:7" ht="12.75" x14ac:dyDescent="0.2">
      <c r="A99" s="309" t="s">
        <v>287</v>
      </c>
      <c r="B99" s="309"/>
      <c r="C99" s="309"/>
      <c r="D99" s="309"/>
      <c r="E99" s="309"/>
      <c r="F99" s="309"/>
    </row>
    <row r="100" spans="1:7" ht="32.25" customHeight="1" x14ac:dyDescent="0.2">
      <c r="A100" s="197">
        <v>4</v>
      </c>
      <c r="B100" s="313" t="s">
        <v>288</v>
      </c>
      <c r="C100" s="314"/>
      <c r="D100" s="314"/>
      <c r="E100" s="315"/>
      <c r="F100" s="198" t="s">
        <v>229</v>
      </c>
    </row>
    <row r="101" spans="1:7" ht="12.75" x14ac:dyDescent="0.2">
      <c r="A101" s="190" t="s">
        <v>274</v>
      </c>
      <c r="B101" s="316" t="s">
        <v>275</v>
      </c>
      <c r="C101" s="316"/>
      <c r="D101" s="316"/>
      <c r="E101" s="316"/>
      <c r="F101" s="205">
        <f>F92</f>
        <v>0</v>
      </c>
    </row>
    <row r="102" spans="1:7" ht="12.75" x14ac:dyDescent="0.2">
      <c r="A102" s="190" t="s">
        <v>283</v>
      </c>
      <c r="B102" s="306" t="s">
        <v>284</v>
      </c>
      <c r="C102" s="306"/>
      <c r="D102" s="306"/>
      <c r="E102" s="306"/>
      <c r="F102" s="205">
        <f>F96</f>
        <v>0</v>
      </c>
    </row>
    <row r="103" spans="1:7" ht="12.75" x14ac:dyDescent="0.2">
      <c r="A103" s="309" t="s">
        <v>286</v>
      </c>
      <c r="B103" s="309"/>
      <c r="C103" s="309"/>
      <c r="D103" s="309"/>
      <c r="E103" s="309"/>
      <c r="F103" s="193">
        <f>F101</f>
        <v>0</v>
      </c>
    </row>
    <row r="104" spans="1:7" ht="12.75" x14ac:dyDescent="0.2">
      <c r="A104" s="214"/>
      <c r="B104" s="215"/>
      <c r="C104" s="215"/>
      <c r="D104" s="215"/>
      <c r="E104" s="215"/>
      <c r="F104" s="217"/>
    </row>
    <row r="105" spans="1:7" ht="12.75" x14ac:dyDescent="0.2">
      <c r="A105" s="309" t="s">
        <v>289</v>
      </c>
      <c r="B105" s="309"/>
      <c r="C105" s="309"/>
      <c r="D105" s="309"/>
      <c r="E105" s="309"/>
      <c r="F105" s="309"/>
    </row>
    <row r="106" spans="1:7" ht="12.75" x14ac:dyDescent="0.2">
      <c r="A106" s="197" t="s">
        <v>290</v>
      </c>
      <c r="B106" s="319" t="s">
        <v>291</v>
      </c>
      <c r="C106" s="319"/>
      <c r="D106" s="319"/>
      <c r="E106" s="319"/>
      <c r="F106" s="198" t="s">
        <v>229</v>
      </c>
    </row>
    <row r="107" spans="1:7" ht="12.75" x14ac:dyDescent="0.2">
      <c r="A107" s="190" t="s">
        <v>137</v>
      </c>
      <c r="B107" s="316" t="s">
        <v>292</v>
      </c>
      <c r="C107" s="316"/>
      <c r="D107" s="316"/>
      <c r="E107" s="316"/>
      <c r="F107" s="205">
        <v>0</v>
      </c>
      <c r="G107" s="218"/>
    </row>
    <row r="108" spans="1:7" ht="12.75" x14ac:dyDescent="0.2">
      <c r="A108" s="197" t="s">
        <v>138</v>
      </c>
      <c r="B108" s="323" t="s">
        <v>293</v>
      </c>
      <c r="C108" s="323"/>
      <c r="D108" s="323"/>
      <c r="E108" s="323"/>
      <c r="F108" s="193">
        <v>0</v>
      </c>
      <c r="G108" s="194"/>
    </row>
    <row r="109" spans="1:7" ht="12.75" x14ac:dyDescent="0.2">
      <c r="A109" s="197" t="s">
        <v>139</v>
      </c>
      <c r="B109" s="323" t="s">
        <v>294</v>
      </c>
      <c r="C109" s="323"/>
      <c r="D109" s="323"/>
      <c r="E109" s="323"/>
      <c r="F109" s="193">
        <v>0</v>
      </c>
      <c r="G109" s="194"/>
    </row>
    <row r="110" spans="1:7" ht="12.75" x14ac:dyDescent="0.2">
      <c r="A110" s="190" t="s">
        <v>140</v>
      </c>
      <c r="B110" s="316" t="s">
        <v>280</v>
      </c>
      <c r="C110" s="316"/>
      <c r="D110" s="316"/>
      <c r="E110" s="316"/>
      <c r="F110" s="205">
        <v>0</v>
      </c>
    </row>
    <row r="111" spans="1:7" ht="12.75" x14ac:dyDescent="0.2">
      <c r="A111" s="309" t="s">
        <v>295</v>
      </c>
      <c r="B111" s="309"/>
      <c r="C111" s="309"/>
      <c r="D111" s="309"/>
      <c r="E111" s="309"/>
      <c r="F111" s="193">
        <f>SUM(F107:F110)</f>
        <v>0</v>
      </c>
    </row>
    <row r="112" spans="1:7" ht="12.75" x14ac:dyDescent="0.2">
      <c r="A112" s="214"/>
      <c r="B112" s="215"/>
      <c r="C112" s="215"/>
      <c r="D112" s="219"/>
      <c r="E112" s="219"/>
      <c r="F112" s="209"/>
    </row>
    <row r="113" spans="1:7" ht="12.75" x14ac:dyDescent="0.2">
      <c r="A113" s="309" t="s">
        <v>296</v>
      </c>
      <c r="B113" s="309"/>
      <c r="C113" s="309"/>
      <c r="D113" s="309"/>
      <c r="E113" s="309"/>
      <c r="F113" s="309"/>
    </row>
    <row r="114" spans="1:7" ht="12.75" x14ac:dyDescent="0.2">
      <c r="A114" s="197">
        <v>6</v>
      </c>
      <c r="B114" s="309" t="s">
        <v>297</v>
      </c>
      <c r="C114" s="309"/>
      <c r="D114" s="312" t="s">
        <v>246</v>
      </c>
      <c r="E114" s="312"/>
      <c r="F114" s="198" t="s">
        <v>229</v>
      </c>
    </row>
    <row r="115" spans="1:7" ht="12.75" x14ac:dyDescent="0.2">
      <c r="A115" s="190" t="s">
        <v>137</v>
      </c>
      <c r="B115" s="310" t="s">
        <v>298</v>
      </c>
      <c r="C115" s="310"/>
      <c r="D115" s="311">
        <v>0.04</v>
      </c>
      <c r="E115" s="311"/>
      <c r="F115" s="205">
        <f>D115*F132</f>
        <v>0</v>
      </c>
      <c r="G115" s="220"/>
    </row>
    <row r="116" spans="1:7" ht="12.75" x14ac:dyDescent="0.2">
      <c r="A116" s="190" t="s">
        <v>138</v>
      </c>
      <c r="B116" s="310" t="s">
        <v>299</v>
      </c>
      <c r="C116" s="310"/>
      <c r="D116" s="311">
        <v>7.2322150000000002E-2</v>
      </c>
      <c r="E116" s="311"/>
      <c r="F116" s="205">
        <v>0</v>
      </c>
      <c r="G116" s="220"/>
    </row>
    <row r="117" spans="1:7" ht="12.75" x14ac:dyDescent="0.2">
      <c r="A117" s="190" t="s">
        <v>139</v>
      </c>
      <c r="B117" s="310" t="s">
        <v>300</v>
      </c>
      <c r="C117" s="310"/>
      <c r="D117" s="311">
        <f>D118+D120</f>
        <v>8.6499999999999994E-2</v>
      </c>
      <c r="E117" s="311"/>
      <c r="F117" s="205"/>
    </row>
    <row r="118" spans="1:7" ht="12.75" x14ac:dyDescent="0.2">
      <c r="A118" s="190"/>
      <c r="B118" s="310" t="s">
        <v>301</v>
      </c>
      <c r="C118" s="310"/>
      <c r="D118" s="311">
        <v>3.6499999999999998E-2</v>
      </c>
      <c r="E118" s="311"/>
      <c r="F118" s="205">
        <v>0</v>
      </c>
    </row>
    <row r="119" spans="1:7" ht="12.75" x14ac:dyDescent="0.2">
      <c r="A119" s="190"/>
      <c r="B119" s="310" t="s">
        <v>302</v>
      </c>
      <c r="C119" s="310"/>
      <c r="D119" s="311">
        <v>0</v>
      </c>
      <c r="E119" s="311"/>
      <c r="F119" s="205"/>
    </row>
    <row r="120" spans="1:7" ht="12.75" x14ac:dyDescent="0.2">
      <c r="A120" s="190"/>
      <c r="B120" s="310" t="s">
        <v>303</v>
      </c>
      <c r="C120" s="310"/>
      <c r="D120" s="311">
        <v>0.05</v>
      </c>
      <c r="E120" s="311"/>
      <c r="F120" s="205">
        <f>D120*F134</f>
        <v>0</v>
      </c>
    </row>
    <row r="121" spans="1:7" ht="12.75" x14ac:dyDescent="0.2">
      <c r="A121" s="309" t="s">
        <v>238</v>
      </c>
      <c r="B121" s="309"/>
      <c r="C121" s="309"/>
      <c r="D121" s="312">
        <f>SUM(D115:E117)</f>
        <v>0.19882215</v>
      </c>
      <c r="E121" s="312"/>
      <c r="F121" s="193">
        <f>SUM(F115:F120)</f>
        <v>0</v>
      </c>
    </row>
    <row r="122" spans="1:7" ht="12.75" x14ac:dyDescent="0.2">
      <c r="A122" s="214"/>
      <c r="B122" s="215"/>
      <c r="C122" s="215"/>
      <c r="D122" s="215"/>
      <c r="E122" s="212"/>
      <c r="F122" s="221"/>
    </row>
    <row r="123" spans="1:7" ht="12.75" x14ac:dyDescent="0.2">
      <c r="A123" s="214"/>
      <c r="B123" s="215"/>
      <c r="C123" s="215"/>
      <c r="D123" s="215"/>
      <c r="E123" s="212"/>
      <c r="F123" s="221"/>
    </row>
    <row r="124" spans="1:7" ht="12.75" x14ac:dyDescent="0.2">
      <c r="A124" s="340"/>
      <c r="B124" s="340"/>
      <c r="C124" s="340"/>
      <c r="D124" s="340"/>
      <c r="E124" s="340"/>
      <c r="F124" s="217"/>
    </row>
    <row r="125" spans="1:7" ht="12.75" x14ac:dyDescent="0.2">
      <c r="A125" s="309" t="s">
        <v>304</v>
      </c>
      <c r="B125" s="309"/>
      <c r="C125" s="309"/>
      <c r="D125" s="309"/>
      <c r="E125" s="309"/>
      <c r="F125" s="309"/>
    </row>
    <row r="126" spans="1:7" ht="12.75" x14ac:dyDescent="0.2">
      <c r="A126" s="309" t="s">
        <v>305</v>
      </c>
      <c r="B126" s="309"/>
      <c r="C126" s="309"/>
      <c r="D126" s="309"/>
      <c r="E126" s="309"/>
      <c r="F126" s="222" t="s">
        <v>229</v>
      </c>
    </row>
    <row r="127" spans="1:7" ht="12.75" x14ac:dyDescent="0.2">
      <c r="A127" s="190" t="s">
        <v>137</v>
      </c>
      <c r="B127" s="306" t="s">
        <v>306</v>
      </c>
      <c r="C127" s="306"/>
      <c r="D127" s="306"/>
      <c r="E127" s="306"/>
      <c r="F127" s="205">
        <f>F36</f>
        <v>0</v>
      </c>
    </row>
    <row r="128" spans="1:7" ht="12.75" x14ac:dyDescent="0.2">
      <c r="A128" s="190" t="s">
        <v>138</v>
      </c>
      <c r="B128" s="306" t="s">
        <v>307</v>
      </c>
      <c r="C128" s="306"/>
      <c r="D128" s="306"/>
      <c r="E128" s="306"/>
      <c r="F128" s="205">
        <f>F70</f>
        <v>0</v>
      </c>
    </row>
    <row r="129" spans="1:6" ht="12.75" x14ac:dyDescent="0.2">
      <c r="A129" s="190" t="s">
        <v>139</v>
      </c>
      <c r="B129" s="306" t="s">
        <v>308</v>
      </c>
      <c r="C129" s="306"/>
      <c r="D129" s="306"/>
      <c r="E129" s="306"/>
      <c r="F129" s="205">
        <f>F80</f>
        <v>0</v>
      </c>
    </row>
    <row r="130" spans="1:6" ht="12.75" x14ac:dyDescent="0.2">
      <c r="A130" s="190" t="s">
        <v>140</v>
      </c>
      <c r="B130" s="306" t="s">
        <v>309</v>
      </c>
      <c r="C130" s="306"/>
      <c r="D130" s="306"/>
      <c r="E130" s="306"/>
      <c r="F130" s="205">
        <f>F103</f>
        <v>0</v>
      </c>
    </row>
    <row r="131" spans="1:6" ht="12.75" x14ac:dyDescent="0.2">
      <c r="A131" s="190" t="s">
        <v>146</v>
      </c>
      <c r="B131" s="306" t="s">
        <v>310</v>
      </c>
      <c r="C131" s="306"/>
      <c r="D131" s="306"/>
      <c r="E131" s="306"/>
      <c r="F131" s="205">
        <f>F111</f>
        <v>0</v>
      </c>
    </row>
    <row r="132" spans="1:6" ht="12.75" x14ac:dyDescent="0.2">
      <c r="A132" s="307" t="s">
        <v>311</v>
      </c>
      <c r="B132" s="307"/>
      <c r="C132" s="307"/>
      <c r="D132" s="307"/>
      <c r="E132" s="307"/>
      <c r="F132" s="193">
        <f>SUM(F127:F131)</f>
        <v>0</v>
      </c>
    </row>
    <row r="133" spans="1:6" ht="12.75" x14ac:dyDescent="0.2">
      <c r="A133" s="190" t="s">
        <v>146</v>
      </c>
      <c r="B133" s="306" t="s">
        <v>312</v>
      </c>
      <c r="C133" s="306"/>
      <c r="D133" s="306"/>
      <c r="E133" s="306"/>
      <c r="F133" s="205">
        <f>F121</f>
        <v>0</v>
      </c>
    </row>
    <row r="134" spans="1:6" ht="19.5" customHeight="1" x14ac:dyDescent="0.2">
      <c r="A134" s="308" t="s">
        <v>313</v>
      </c>
      <c r="B134" s="308"/>
      <c r="C134" s="308"/>
      <c r="D134" s="308"/>
      <c r="E134" s="308"/>
      <c r="F134" s="223">
        <f>(F115+F116+F132)/(1-D117)</f>
        <v>0</v>
      </c>
    </row>
    <row r="135" spans="1:6" ht="12.75" x14ac:dyDescent="0.2">
      <c r="A135" s="304" t="s">
        <v>314</v>
      </c>
      <c r="B135" s="304"/>
      <c r="C135" s="304"/>
      <c r="D135" s="304"/>
      <c r="E135" s="304"/>
      <c r="F135" s="224">
        <f>(F115+F132)*3.9095%</f>
        <v>0</v>
      </c>
    </row>
    <row r="136" spans="1:6" ht="27" customHeight="1" x14ac:dyDescent="0.2">
      <c r="A136" s="305" t="s">
        <v>315</v>
      </c>
      <c r="B136" s="305"/>
      <c r="C136" s="305"/>
      <c r="D136" s="305"/>
      <c r="E136" s="305"/>
      <c r="F136" s="225"/>
    </row>
    <row r="137" spans="1:6" ht="12.75" x14ac:dyDescent="0.2">
      <c r="B137" s="226"/>
      <c r="C137" s="227"/>
      <c r="D137" s="227"/>
    </row>
    <row r="138" spans="1:6" ht="12.75" x14ac:dyDescent="0.2">
      <c r="B138" s="226"/>
      <c r="C138" s="227"/>
      <c r="D138" s="227"/>
    </row>
    <row r="139" spans="1:6" ht="12.75" x14ac:dyDescent="0.2">
      <c r="B139" s="226"/>
      <c r="C139" s="227"/>
      <c r="D139" s="227"/>
    </row>
    <row r="140" spans="1:6" ht="12.75" x14ac:dyDescent="0.2">
      <c r="B140" s="226"/>
      <c r="C140" s="227"/>
      <c r="D140" s="227"/>
    </row>
    <row r="141" spans="1:6" ht="12.75" x14ac:dyDescent="0.2">
      <c r="B141" s="226"/>
      <c r="C141" s="227"/>
      <c r="D141" s="227"/>
    </row>
    <row r="142" spans="1:6" ht="12.75" x14ac:dyDescent="0.2">
      <c r="B142" s="226"/>
      <c r="C142" s="227"/>
      <c r="D142" s="227"/>
    </row>
    <row r="143" spans="1:6" ht="12.75" x14ac:dyDescent="0.2">
      <c r="B143" s="226"/>
      <c r="C143" s="227"/>
      <c r="D143" s="227"/>
    </row>
    <row r="144" spans="1:6" ht="12.75" x14ac:dyDescent="0.2">
      <c r="B144" s="226"/>
      <c r="C144" s="227"/>
      <c r="D144" s="227"/>
    </row>
    <row r="145" spans="2:8" ht="12.75" x14ac:dyDescent="0.2">
      <c r="B145" s="226"/>
      <c r="C145" s="227"/>
      <c r="D145" s="227"/>
    </row>
    <row r="146" spans="2:8" ht="12.75" x14ac:dyDescent="0.2">
      <c r="B146" s="226"/>
      <c r="C146" s="227"/>
      <c r="D146" s="227"/>
    </row>
    <row r="147" spans="2:8" ht="12.75" x14ac:dyDescent="0.2">
      <c r="B147" s="226"/>
      <c r="C147" s="227"/>
      <c r="D147" s="227"/>
      <c r="H147" s="228"/>
    </row>
    <row r="148" spans="2:8" ht="12.75" x14ac:dyDescent="0.2">
      <c r="B148" s="226"/>
      <c r="C148" s="227"/>
      <c r="D148" s="227"/>
    </row>
    <row r="149" spans="2:8" ht="12.75" x14ac:dyDescent="0.2">
      <c r="B149" s="226"/>
      <c r="C149" s="227"/>
      <c r="D149" s="227"/>
    </row>
    <row r="150" spans="2:8" ht="12.75" x14ac:dyDescent="0.2"/>
    <row r="151" spans="2:8" ht="12.75" x14ac:dyDescent="0.2"/>
    <row r="152" spans="2:8" ht="12.75" x14ac:dyDescent="0.2"/>
    <row r="153" spans="2:8" ht="12.75" x14ac:dyDescent="0.2"/>
    <row r="154" spans="2:8" ht="12.75" x14ac:dyDescent="0.2"/>
    <row r="155" spans="2:8" ht="12.75" x14ac:dyDescent="0.2"/>
    <row r="156" spans="2:8" ht="12.75" x14ac:dyDescent="0.2"/>
    <row r="157" spans="2:8" ht="12.75" x14ac:dyDescent="0.2"/>
    <row r="158" spans="2:8" ht="12.75" x14ac:dyDescent="0.2"/>
    <row r="159" spans="2:8" ht="12.75" x14ac:dyDescent="0.2"/>
    <row r="160" spans="2:8" ht="12.75" x14ac:dyDescent="0.2"/>
    <row r="161" ht="12.75" x14ac:dyDescent="0.2"/>
    <row r="162" ht="12.75" x14ac:dyDescent="0.2"/>
    <row r="163" ht="12.75" x14ac:dyDescent="0.2"/>
    <row r="164" ht="12.75" x14ac:dyDescent="0.2"/>
    <row r="165" ht="12.75" x14ac:dyDescent="0.2"/>
    <row r="166" ht="12.75" x14ac:dyDescent="0.2"/>
    <row r="167" ht="12.75" x14ac:dyDescent="0.2"/>
    <row r="168" ht="12.75" x14ac:dyDescent="0.2"/>
    <row r="169" ht="12.75" x14ac:dyDescent="0.2"/>
    <row r="170" ht="12.75" x14ac:dyDescent="0.2"/>
    <row r="171" ht="12.75" x14ac:dyDescent="0.2"/>
    <row r="172" ht="12.75" x14ac:dyDescent="0.2"/>
    <row r="173" ht="12.75" x14ac:dyDescent="0.2"/>
    <row r="174" ht="12.75" x14ac:dyDescent="0.2"/>
    <row r="175" ht="12.75" x14ac:dyDescent="0.2"/>
    <row r="176" ht="12.75" x14ac:dyDescent="0.2"/>
    <row r="177" ht="12.75" x14ac:dyDescent="0.2"/>
    <row r="178" ht="12.75" x14ac:dyDescent="0.2"/>
    <row r="179" ht="12.75" x14ac:dyDescent="0.2"/>
    <row r="180" ht="12.75" x14ac:dyDescent="0.2"/>
    <row r="181" ht="12.75" x14ac:dyDescent="0.2"/>
    <row r="182" ht="12.75" x14ac:dyDescent="0.2"/>
    <row r="183" ht="12.75" x14ac:dyDescent="0.2"/>
    <row r="184" ht="12.75" x14ac:dyDescent="0.2"/>
    <row r="185" ht="12.75" x14ac:dyDescent="0.2"/>
    <row r="186" ht="12.75" x14ac:dyDescent="0.2"/>
    <row r="187" ht="12.75" x14ac:dyDescent="0.2"/>
    <row r="188" ht="12.75" x14ac:dyDescent="0.2"/>
    <row r="189" ht="12.75" x14ac:dyDescent="0.2"/>
    <row r="190" ht="12.75" x14ac:dyDescent="0.2"/>
    <row r="191" ht="12.75" x14ac:dyDescent="0.2"/>
    <row r="192" ht="12.75" x14ac:dyDescent="0.2"/>
    <row r="193" ht="12.75" x14ac:dyDescent="0.2"/>
    <row r="194" ht="12.75" x14ac:dyDescent="0.2"/>
    <row r="195" ht="12.75" x14ac:dyDescent="0.2"/>
    <row r="196" ht="12.75" x14ac:dyDescent="0.2"/>
    <row r="197" ht="12.75" x14ac:dyDescent="0.2"/>
    <row r="198" ht="12.75" x14ac:dyDescent="0.2"/>
    <row r="199" ht="12.75" x14ac:dyDescent="0.2"/>
    <row r="200" ht="12.75" x14ac:dyDescent="0.2"/>
    <row r="201" ht="12.75" x14ac:dyDescent="0.2"/>
    <row r="202" ht="12.75" x14ac:dyDescent="0.2"/>
    <row r="203" ht="12.75" x14ac:dyDescent="0.2"/>
    <row r="204" ht="12.75" x14ac:dyDescent="0.2"/>
    <row r="205" ht="12.75" x14ac:dyDescent="0.2"/>
    <row r="206" ht="12.75" x14ac:dyDescent="0.2"/>
    <row r="207" ht="12.75" x14ac:dyDescent="0.2"/>
    <row r="208" ht="12.75" x14ac:dyDescent="0.2"/>
    <row r="209" ht="12.75" x14ac:dyDescent="0.2"/>
    <row r="210" ht="12.75" x14ac:dyDescent="0.2"/>
    <row r="211" ht="12.75" x14ac:dyDescent="0.2"/>
    <row r="212" ht="12.75" x14ac:dyDescent="0.2"/>
    <row r="213" ht="12.75" x14ac:dyDescent="0.2"/>
    <row r="214" ht="12.75" x14ac:dyDescent="0.2"/>
    <row r="215" ht="12.75" x14ac:dyDescent="0.2"/>
    <row r="216" ht="12.75" x14ac:dyDescent="0.2"/>
    <row r="217" ht="12.75" x14ac:dyDescent="0.2"/>
    <row r="218" ht="12.75" x14ac:dyDescent="0.2"/>
    <row r="219" ht="12.75" x14ac:dyDescent="0.2"/>
    <row r="220" ht="12.75" x14ac:dyDescent="0.2"/>
    <row r="221" ht="12.75" x14ac:dyDescent="0.2"/>
    <row r="222" ht="12.75" x14ac:dyDescent="0.2"/>
    <row r="223" ht="12.75" x14ac:dyDescent="0.2"/>
    <row r="224" ht="12.75" x14ac:dyDescent="0.2"/>
    <row r="225" ht="12.75" x14ac:dyDescent="0.2"/>
    <row r="226" ht="12.75" x14ac:dyDescent="0.2"/>
    <row r="227" ht="12.75" x14ac:dyDescent="0.2"/>
    <row r="228" ht="12.75" x14ac:dyDescent="0.2"/>
    <row r="229" ht="12.75" x14ac:dyDescent="0.2"/>
    <row r="230" ht="12.75" x14ac:dyDescent="0.2"/>
    <row r="231" ht="12.75" x14ac:dyDescent="0.2"/>
    <row r="232" ht="12.75" x14ac:dyDescent="0.2"/>
    <row r="233" ht="12.75" x14ac:dyDescent="0.2"/>
    <row r="234" ht="12.75" x14ac:dyDescent="0.2"/>
    <row r="235" ht="12.75" x14ac:dyDescent="0.2"/>
    <row r="236" ht="12.75" x14ac:dyDescent="0.2"/>
    <row r="237" ht="12.75" x14ac:dyDescent="0.2"/>
    <row r="238" ht="12.75" x14ac:dyDescent="0.2"/>
    <row r="239" ht="12.75" x14ac:dyDescent="0.2"/>
    <row r="240" ht="12.75" x14ac:dyDescent="0.2"/>
    <row r="241" ht="12.75" x14ac:dyDescent="0.2"/>
    <row r="242" ht="12.75" x14ac:dyDescent="0.2"/>
    <row r="243" ht="12.75" x14ac:dyDescent="0.2"/>
    <row r="244" ht="12.75" x14ac:dyDescent="0.2"/>
    <row r="245" ht="12.75" x14ac:dyDescent="0.2"/>
    <row r="246" ht="12.75" x14ac:dyDescent="0.2"/>
    <row r="247" ht="12.75" x14ac:dyDescent="0.2"/>
    <row r="248" ht="12.75" x14ac:dyDescent="0.2"/>
    <row r="249" ht="12.75" x14ac:dyDescent="0.2"/>
    <row r="250" ht="12.75" x14ac:dyDescent="0.2"/>
    <row r="251" ht="12.75" x14ac:dyDescent="0.2"/>
    <row r="252" ht="12.75" x14ac:dyDescent="0.2"/>
    <row r="253" ht="12.75" x14ac:dyDescent="0.2"/>
    <row r="254" ht="12.75" x14ac:dyDescent="0.2"/>
    <row r="255" ht="12.75" x14ac:dyDescent="0.2"/>
    <row r="256" ht="12.75" x14ac:dyDescent="0.2"/>
    <row r="257" ht="12.75" x14ac:dyDescent="0.2"/>
    <row r="258" ht="12.75" x14ac:dyDescent="0.2"/>
    <row r="259" ht="12.75" x14ac:dyDescent="0.2"/>
    <row r="260" ht="12.75" x14ac:dyDescent="0.2"/>
    <row r="261" ht="12.75" x14ac:dyDescent="0.2"/>
    <row r="262" ht="12.75" x14ac:dyDescent="0.2"/>
    <row r="263" ht="12.75" x14ac:dyDescent="0.2"/>
    <row r="264" ht="12.75" x14ac:dyDescent="0.2"/>
    <row r="265" ht="12.75" x14ac:dyDescent="0.2"/>
    <row r="266" ht="12.75" x14ac:dyDescent="0.2"/>
    <row r="267" ht="12.75" x14ac:dyDescent="0.2"/>
    <row r="268" ht="12.75" x14ac:dyDescent="0.2"/>
    <row r="269" ht="12.75" x14ac:dyDescent="0.2"/>
    <row r="270" ht="12.75" x14ac:dyDescent="0.2"/>
    <row r="271" ht="12.75" x14ac:dyDescent="0.2"/>
    <row r="272" ht="12.75" x14ac:dyDescent="0.2"/>
    <row r="273" ht="12.75" x14ac:dyDescent="0.2"/>
    <row r="274" ht="12.75" x14ac:dyDescent="0.2"/>
    <row r="275" ht="12.75" x14ac:dyDescent="0.2"/>
    <row r="276" ht="12.75" x14ac:dyDescent="0.2"/>
    <row r="277" ht="12.75" x14ac:dyDescent="0.2"/>
    <row r="278" ht="12.75" x14ac:dyDescent="0.2"/>
    <row r="279" ht="12.75" x14ac:dyDescent="0.2"/>
    <row r="280" ht="12.75" x14ac:dyDescent="0.2"/>
    <row r="281" ht="12.75" x14ac:dyDescent="0.2"/>
    <row r="282" ht="12.75" x14ac:dyDescent="0.2"/>
    <row r="283" ht="12.75" x14ac:dyDescent="0.2"/>
    <row r="284" ht="12.75" x14ac:dyDescent="0.2"/>
    <row r="285" ht="12.75" x14ac:dyDescent="0.2"/>
    <row r="286" ht="12.75" x14ac:dyDescent="0.2"/>
    <row r="287" ht="12.75" x14ac:dyDescent="0.2"/>
    <row r="288" ht="12.75" x14ac:dyDescent="0.2"/>
    <row r="289" ht="12.75" x14ac:dyDescent="0.2"/>
    <row r="290" ht="12.75" x14ac:dyDescent="0.2"/>
    <row r="291" ht="12.75" x14ac:dyDescent="0.2"/>
    <row r="292" ht="12.75" x14ac:dyDescent="0.2"/>
    <row r="293" ht="12.75" x14ac:dyDescent="0.2"/>
    <row r="294" ht="12.75" x14ac:dyDescent="0.2"/>
    <row r="295" ht="12.75" x14ac:dyDescent="0.2"/>
    <row r="296" ht="12.75" x14ac:dyDescent="0.2"/>
    <row r="297" ht="12.75" x14ac:dyDescent="0.2"/>
    <row r="298" ht="12.75" x14ac:dyDescent="0.2"/>
    <row r="299" ht="12.75" x14ac:dyDescent="0.2"/>
    <row r="300" ht="12.75" x14ac:dyDescent="0.2"/>
    <row r="301" ht="12.75" x14ac:dyDescent="0.2"/>
    <row r="302" ht="12.75" x14ac:dyDescent="0.2"/>
    <row r="303" ht="12.75" x14ac:dyDescent="0.2"/>
    <row r="304" ht="12.75" x14ac:dyDescent="0.2"/>
    <row r="305" ht="12.75" x14ac:dyDescent="0.2"/>
    <row r="306" ht="12.75" x14ac:dyDescent="0.2"/>
    <row r="307" ht="12.75" x14ac:dyDescent="0.2"/>
    <row r="308" ht="12.75" x14ac:dyDescent="0.2"/>
    <row r="309" ht="12.75" x14ac:dyDescent="0.2"/>
    <row r="310" ht="12.75" x14ac:dyDescent="0.2"/>
    <row r="311" ht="12.75" x14ac:dyDescent="0.2"/>
    <row r="312" ht="12.75" x14ac:dyDescent="0.2"/>
    <row r="313" ht="12.75" x14ac:dyDescent="0.2"/>
    <row r="314" ht="12.75" x14ac:dyDescent="0.2"/>
    <row r="315" ht="12.75" x14ac:dyDescent="0.2"/>
    <row r="316" ht="12.75" x14ac:dyDescent="0.2"/>
    <row r="317" ht="12.75" x14ac:dyDescent="0.2"/>
    <row r="318" ht="12.75" x14ac:dyDescent="0.2"/>
    <row r="319" ht="12.75" x14ac:dyDescent="0.2"/>
    <row r="320" ht="12.75" x14ac:dyDescent="0.2"/>
    <row r="321" ht="12.75" x14ac:dyDescent="0.2"/>
    <row r="322" ht="12.75" x14ac:dyDescent="0.2"/>
    <row r="323" ht="12.75" x14ac:dyDescent="0.2"/>
    <row r="324" ht="12.75" x14ac:dyDescent="0.2"/>
    <row r="325" ht="12.75" x14ac:dyDescent="0.2"/>
    <row r="326" ht="12.75" x14ac:dyDescent="0.2"/>
    <row r="327" ht="12.75" x14ac:dyDescent="0.2"/>
    <row r="328" ht="12.75" x14ac:dyDescent="0.2"/>
    <row r="329" ht="12.75" x14ac:dyDescent="0.2"/>
    <row r="330" ht="12.75" x14ac:dyDescent="0.2"/>
    <row r="331" ht="12.75" x14ac:dyDescent="0.2"/>
    <row r="332" ht="12.75" x14ac:dyDescent="0.2"/>
    <row r="333" ht="12.75" x14ac:dyDescent="0.2"/>
    <row r="334" ht="12.75" x14ac:dyDescent="0.2"/>
    <row r="335" ht="12.75" x14ac:dyDescent="0.2"/>
    <row r="336" ht="12.75" x14ac:dyDescent="0.2"/>
    <row r="337" ht="12.75" x14ac:dyDescent="0.2"/>
    <row r="338" ht="12.75" x14ac:dyDescent="0.2"/>
    <row r="339" ht="12.75" x14ac:dyDescent="0.2"/>
    <row r="340" ht="12.75" x14ac:dyDescent="0.2"/>
    <row r="341" ht="12.75" x14ac:dyDescent="0.2"/>
    <row r="342" ht="12.75" x14ac:dyDescent="0.2"/>
    <row r="343" ht="12.75" x14ac:dyDescent="0.2"/>
    <row r="344" ht="12.75" x14ac:dyDescent="0.2"/>
    <row r="345" ht="12.75" x14ac:dyDescent="0.2"/>
    <row r="346" ht="12.75" x14ac:dyDescent="0.2"/>
    <row r="347" ht="12.75" x14ac:dyDescent="0.2"/>
    <row r="348" ht="12.75" x14ac:dyDescent="0.2"/>
    <row r="349" ht="12.75" x14ac:dyDescent="0.2"/>
    <row r="350" ht="12.75" x14ac:dyDescent="0.2"/>
    <row r="351" ht="12.75" x14ac:dyDescent="0.2"/>
    <row r="352" ht="12.75" x14ac:dyDescent="0.2"/>
    <row r="353" ht="12.75" x14ac:dyDescent="0.2"/>
    <row r="354" ht="12.75" x14ac:dyDescent="0.2"/>
    <row r="355" ht="12.75" x14ac:dyDescent="0.2"/>
    <row r="356" ht="12.75" x14ac:dyDescent="0.2"/>
    <row r="357" ht="12.75" x14ac:dyDescent="0.2"/>
    <row r="358" ht="12.75" x14ac:dyDescent="0.2"/>
    <row r="359" ht="12.75" x14ac:dyDescent="0.2"/>
    <row r="360" ht="12.75" x14ac:dyDescent="0.2"/>
    <row r="361" ht="12.75" x14ac:dyDescent="0.2"/>
    <row r="362" ht="12.75" x14ac:dyDescent="0.2"/>
    <row r="363" ht="12.75" x14ac:dyDescent="0.2"/>
    <row r="364" ht="12.75" x14ac:dyDescent="0.2"/>
    <row r="365" ht="12.75" x14ac:dyDescent="0.2"/>
    <row r="366" ht="12.75" x14ac:dyDescent="0.2"/>
    <row r="367" ht="12.75" x14ac:dyDescent="0.2"/>
    <row r="368" ht="12.75" x14ac:dyDescent="0.2"/>
    <row r="369" ht="12.75" x14ac:dyDescent="0.2"/>
    <row r="370" ht="12.75" x14ac:dyDescent="0.2"/>
    <row r="371" ht="12.75" x14ac:dyDescent="0.2"/>
    <row r="372" ht="12.75" x14ac:dyDescent="0.2"/>
    <row r="373" ht="12.75" x14ac:dyDescent="0.2"/>
    <row r="374" ht="12.75" x14ac:dyDescent="0.2"/>
    <row r="375" ht="12.75" x14ac:dyDescent="0.2"/>
    <row r="376" ht="12.75" x14ac:dyDescent="0.2"/>
    <row r="377" ht="12.75" x14ac:dyDescent="0.2"/>
    <row r="378" ht="12.75" x14ac:dyDescent="0.2"/>
    <row r="379" ht="12.75" x14ac:dyDescent="0.2"/>
    <row r="380" ht="12.75" x14ac:dyDescent="0.2"/>
    <row r="381" ht="12.75" x14ac:dyDescent="0.2"/>
    <row r="382" ht="12.75" x14ac:dyDescent="0.2"/>
    <row r="383" ht="12.75" x14ac:dyDescent="0.2"/>
    <row r="384" ht="12.75" x14ac:dyDescent="0.2"/>
    <row r="385" ht="12.75" x14ac:dyDescent="0.2"/>
    <row r="386" ht="12.75" x14ac:dyDescent="0.2"/>
    <row r="387" ht="12.75" x14ac:dyDescent="0.2"/>
    <row r="388" ht="12.75" x14ac:dyDescent="0.2"/>
    <row r="389" ht="12.75" x14ac:dyDescent="0.2"/>
    <row r="390" ht="12.75" x14ac:dyDescent="0.2"/>
    <row r="391" ht="12.75" x14ac:dyDescent="0.2"/>
    <row r="392" ht="12.75" x14ac:dyDescent="0.2"/>
    <row r="393" ht="12.75" x14ac:dyDescent="0.2"/>
    <row r="394" ht="12.75" x14ac:dyDescent="0.2"/>
    <row r="395" ht="12.75" x14ac:dyDescent="0.2"/>
    <row r="396" ht="12.75" x14ac:dyDescent="0.2"/>
    <row r="397" ht="12.75" x14ac:dyDescent="0.2"/>
    <row r="398" ht="12.75" x14ac:dyDescent="0.2"/>
    <row r="399" ht="12.75" x14ac:dyDescent="0.2"/>
    <row r="400" ht="12.75" x14ac:dyDescent="0.2"/>
    <row r="401" ht="12.75" x14ac:dyDescent="0.2"/>
    <row r="402" ht="12.75" x14ac:dyDescent="0.2"/>
    <row r="403" ht="12.75" x14ac:dyDescent="0.2"/>
    <row r="404" ht="12.75" x14ac:dyDescent="0.2"/>
    <row r="405" ht="12.75" x14ac:dyDescent="0.2"/>
    <row r="406" ht="12.75" x14ac:dyDescent="0.2"/>
    <row r="407" ht="12.75" x14ac:dyDescent="0.2"/>
    <row r="408" ht="12.75" x14ac:dyDescent="0.2"/>
    <row r="409" ht="12.75" x14ac:dyDescent="0.2"/>
    <row r="410" ht="12.75" x14ac:dyDescent="0.2"/>
    <row r="411" ht="12.75" x14ac:dyDescent="0.2"/>
    <row r="412" ht="12.75" x14ac:dyDescent="0.2"/>
    <row r="413" ht="12.75" x14ac:dyDescent="0.2"/>
    <row r="414" ht="12.75" x14ac:dyDescent="0.2"/>
    <row r="415" ht="12.75" x14ac:dyDescent="0.2"/>
    <row r="416" ht="12.75" x14ac:dyDescent="0.2"/>
    <row r="417" ht="12.75" x14ac:dyDescent="0.2"/>
    <row r="418" ht="12.75" x14ac:dyDescent="0.2"/>
    <row r="419" ht="12.75" x14ac:dyDescent="0.2"/>
    <row r="420" ht="12.75" x14ac:dyDescent="0.2"/>
    <row r="421" ht="12.75" x14ac:dyDescent="0.2"/>
    <row r="422" ht="12.75" x14ac:dyDescent="0.2"/>
    <row r="423" ht="12.75" x14ac:dyDescent="0.2"/>
    <row r="424" ht="12.75" x14ac:dyDescent="0.2"/>
    <row r="425" ht="12.75" x14ac:dyDescent="0.2"/>
    <row r="426" ht="12.75" x14ac:dyDescent="0.2"/>
    <row r="427" ht="12.75" x14ac:dyDescent="0.2"/>
    <row r="428" ht="12.75" x14ac:dyDescent="0.2"/>
    <row r="429" ht="12.75" x14ac:dyDescent="0.2"/>
    <row r="430" ht="12.75" x14ac:dyDescent="0.2"/>
    <row r="431" ht="12.75" x14ac:dyDescent="0.2"/>
    <row r="432" ht="12.75" x14ac:dyDescent="0.2"/>
    <row r="433" ht="12.75" x14ac:dyDescent="0.2"/>
    <row r="434" ht="12.75" x14ac:dyDescent="0.2"/>
    <row r="435" ht="12.75" x14ac:dyDescent="0.2"/>
    <row r="436" ht="12.75" x14ac:dyDescent="0.2"/>
    <row r="437" ht="12.75" x14ac:dyDescent="0.2"/>
    <row r="438" ht="12.75" x14ac:dyDescent="0.2"/>
    <row r="439" ht="12.75" x14ac:dyDescent="0.2"/>
    <row r="440" ht="12.75" x14ac:dyDescent="0.2"/>
    <row r="441" ht="12.75" x14ac:dyDescent="0.2"/>
    <row r="442" ht="12.75" x14ac:dyDescent="0.2"/>
    <row r="443" ht="12.75" x14ac:dyDescent="0.2"/>
    <row r="444" ht="12.75" x14ac:dyDescent="0.2"/>
    <row r="445" ht="12.75" x14ac:dyDescent="0.2"/>
    <row r="446" ht="12.75" x14ac:dyDescent="0.2"/>
    <row r="447" ht="12.75" x14ac:dyDescent="0.2"/>
    <row r="448" ht="12.75" x14ac:dyDescent="0.2"/>
    <row r="449" ht="12.75" x14ac:dyDescent="0.2"/>
    <row r="450" ht="12.75" x14ac:dyDescent="0.2"/>
    <row r="451" ht="12.75" x14ac:dyDescent="0.2"/>
    <row r="452" ht="12.75" x14ac:dyDescent="0.2"/>
    <row r="453" ht="12.75" x14ac:dyDescent="0.2"/>
    <row r="454" ht="12.75" x14ac:dyDescent="0.2"/>
    <row r="455" ht="12.75" x14ac:dyDescent="0.2"/>
    <row r="456" ht="12.75" x14ac:dyDescent="0.2"/>
    <row r="457" ht="12.75" x14ac:dyDescent="0.2"/>
    <row r="458" ht="12.75" x14ac:dyDescent="0.2"/>
    <row r="459" ht="12.75" x14ac:dyDescent="0.2"/>
    <row r="460" ht="12.75" x14ac:dyDescent="0.2"/>
    <row r="461" ht="12.75" x14ac:dyDescent="0.2"/>
    <row r="462" ht="12.75" x14ac:dyDescent="0.2"/>
    <row r="463" ht="12.75" x14ac:dyDescent="0.2"/>
    <row r="464" ht="12.75" x14ac:dyDescent="0.2"/>
    <row r="465" ht="12.75" x14ac:dyDescent="0.2"/>
    <row r="466" ht="12.75" x14ac:dyDescent="0.2"/>
    <row r="467" ht="12.75" x14ac:dyDescent="0.2"/>
    <row r="468" ht="12.75" x14ac:dyDescent="0.2"/>
    <row r="469" ht="12.75" x14ac:dyDescent="0.2"/>
    <row r="470" ht="12.75" x14ac:dyDescent="0.2"/>
    <row r="471" ht="12.75" x14ac:dyDescent="0.2"/>
    <row r="472" ht="12.75" x14ac:dyDescent="0.2"/>
    <row r="473" ht="12.75" x14ac:dyDescent="0.2"/>
    <row r="474" ht="12.75" x14ac:dyDescent="0.2"/>
    <row r="475" ht="12.75" x14ac:dyDescent="0.2"/>
    <row r="476" ht="12.75" x14ac:dyDescent="0.2"/>
    <row r="477" ht="12.75" x14ac:dyDescent="0.2"/>
    <row r="478" ht="12.75" x14ac:dyDescent="0.2"/>
    <row r="479" ht="12.75" x14ac:dyDescent="0.2"/>
    <row r="480" ht="12.75" x14ac:dyDescent="0.2"/>
    <row r="481" ht="12.75" x14ac:dyDescent="0.2"/>
    <row r="482" ht="12.75" x14ac:dyDescent="0.2"/>
    <row r="483" ht="12.75" x14ac:dyDescent="0.2"/>
    <row r="484" ht="12.75" x14ac:dyDescent="0.2"/>
    <row r="485" ht="12.75" x14ac:dyDescent="0.2"/>
    <row r="486" ht="12.75" x14ac:dyDescent="0.2"/>
    <row r="487" ht="12.75" x14ac:dyDescent="0.2"/>
    <row r="488" ht="12.75" x14ac:dyDescent="0.2"/>
    <row r="489" ht="12.75" x14ac:dyDescent="0.2"/>
    <row r="490" ht="12.75" x14ac:dyDescent="0.2"/>
    <row r="491" ht="12.75" x14ac:dyDescent="0.2"/>
    <row r="492" ht="12.75" x14ac:dyDescent="0.2"/>
    <row r="493" ht="12.75" x14ac:dyDescent="0.2"/>
    <row r="494" ht="12.75" x14ac:dyDescent="0.2"/>
    <row r="495" ht="12.75" x14ac:dyDescent="0.2"/>
    <row r="496" ht="12.75" x14ac:dyDescent="0.2"/>
    <row r="497" ht="12.75" x14ac:dyDescent="0.2"/>
    <row r="498" ht="12.75" x14ac:dyDescent="0.2"/>
    <row r="499" ht="12.75" x14ac:dyDescent="0.2"/>
    <row r="500" ht="12.75" x14ac:dyDescent="0.2"/>
    <row r="501" ht="12.75" x14ac:dyDescent="0.2"/>
    <row r="502" ht="12.75" x14ac:dyDescent="0.2"/>
    <row r="503" ht="12.75" x14ac:dyDescent="0.2"/>
    <row r="504" ht="12.75" x14ac:dyDescent="0.2"/>
    <row r="505" ht="12.75" x14ac:dyDescent="0.2"/>
    <row r="506" ht="12.75" x14ac:dyDescent="0.2"/>
    <row r="507" ht="12.75" x14ac:dyDescent="0.2"/>
    <row r="508" ht="12.75" x14ac:dyDescent="0.2"/>
    <row r="509" ht="12.75" x14ac:dyDescent="0.2"/>
    <row r="510" ht="12.75" x14ac:dyDescent="0.2"/>
    <row r="511" ht="12.75" x14ac:dyDescent="0.2"/>
    <row r="512" ht="12.75" x14ac:dyDescent="0.2"/>
    <row r="513" ht="12.75" x14ac:dyDescent="0.2"/>
    <row r="514" ht="12.75" x14ac:dyDescent="0.2"/>
    <row r="515" ht="12.75" x14ac:dyDescent="0.2"/>
    <row r="516" ht="12.75" x14ac:dyDescent="0.2"/>
    <row r="517" ht="12.75" x14ac:dyDescent="0.2"/>
    <row r="518" ht="12.75" x14ac:dyDescent="0.2"/>
    <row r="519" ht="12.75" x14ac:dyDescent="0.2"/>
    <row r="520" ht="12.75" x14ac:dyDescent="0.2"/>
    <row r="521" ht="12.75" x14ac:dyDescent="0.2"/>
    <row r="522" ht="12.75" x14ac:dyDescent="0.2"/>
    <row r="523" ht="12.75" x14ac:dyDescent="0.2"/>
    <row r="524" ht="12.75" x14ac:dyDescent="0.2"/>
    <row r="525" ht="12.75" x14ac:dyDescent="0.2"/>
    <row r="526" ht="12.75" x14ac:dyDescent="0.2"/>
    <row r="527" ht="12.75" x14ac:dyDescent="0.2"/>
    <row r="528" ht="12.75" x14ac:dyDescent="0.2"/>
    <row r="529" ht="12.75" x14ac:dyDescent="0.2"/>
    <row r="530" ht="12.75" x14ac:dyDescent="0.2"/>
    <row r="531" ht="12.75" x14ac:dyDescent="0.2"/>
    <row r="532" ht="12.75" x14ac:dyDescent="0.2"/>
    <row r="533" ht="12.75" x14ac:dyDescent="0.2"/>
    <row r="534" ht="12.75" x14ac:dyDescent="0.2"/>
    <row r="535" ht="12.75" x14ac:dyDescent="0.2"/>
    <row r="536" ht="12.75" x14ac:dyDescent="0.2"/>
    <row r="537" ht="12.75" x14ac:dyDescent="0.2"/>
    <row r="538" ht="12.75" x14ac:dyDescent="0.2"/>
    <row r="539" ht="12.75" x14ac:dyDescent="0.2"/>
    <row r="540" ht="12.75" x14ac:dyDescent="0.2"/>
    <row r="541" ht="12.75" x14ac:dyDescent="0.2"/>
    <row r="542" ht="12.75" x14ac:dyDescent="0.2"/>
    <row r="543" ht="12.75" x14ac:dyDescent="0.2"/>
    <row r="544" ht="12.75" x14ac:dyDescent="0.2"/>
    <row r="545" ht="12.75" x14ac:dyDescent="0.2"/>
    <row r="546" ht="12.75" x14ac:dyDescent="0.2"/>
    <row r="547" ht="12.75" x14ac:dyDescent="0.2"/>
    <row r="548" ht="12.75" x14ac:dyDescent="0.2"/>
    <row r="549" ht="12.75" x14ac:dyDescent="0.2"/>
    <row r="550" ht="12.75" x14ac:dyDescent="0.2"/>
    <row r="551" ht="12.75" x14ac:dyDescent="0.2"/>
    <row r="552" ht="12.75" x14ac:dyDescent="0.2"/>
    <row r="553" ht="12.75" x14ac:dyDescent="0.2"/>
    <row r="554" ht="12.75" x14ac:dyDescent="0.2"/>
    <row r="555" ht="12.75" x14ac:dyDescent="0.2"/>
    <row r="556" ht="12.75" x14ac:dyDescent="0.2"/>
    <row r="557" ht="12.75" x14ac:dyDescent="0.2"/>
    <row r="558" ht="12.75" x14ac:dyDescent="0.2"/>
    <row r="559" ht="12.75" x14ac:dyDescent="0.2"/>
    <row r="560" ht="12.75" x14ac:dyDescent="0.2"/>
    <row r="561" ht="12.75" x14ac:dyDescent="0.2"/>
    <row r="562" ht="12.75" x14ac:dyDescent="0.2"/>
    <row r="563" ht="12.75" x14ac:dyDescent="0.2"/>
    <row r="564" ht="12.75" x14ac:dyDescent="0.2"/>
    <row r="565" ht="12.75" x14ac:dyDescent="0.2"/>
    <row r="566" ht="12.75" x14ac:dyDescent="0.2"/>
    <row r="567" ht="12.75" x14ac:dyDescent="0.2"/>
    <row r="568" ht="12.75" x14ac:dyDescent="0.2"/>
    <row r="569" ht="12.75" x14ac:dyDescent="0.2"/>
    <row r="570" ht="12.75" x14ac:dyDescent="0.2"/>
    <row r="571" ht="12.75" x14ac:dyDescent="0.2"/>
    <row r="572" ht="12.75" x14ac:dyDescent="0.2"/>
    <row r="573" ht="12.75" x14ac:dyDescent="0.2"/>
    <row r="574" ht="12.75" x14ac:dyDescent="0.2"/>
    <row r="575" ht="12.75" x14ac:dyDescent="0.2"/>
    <row r="576" ht="12.75" x14ac:dyDescent="0.2"/>
    <row r="577" ht="12.75" x14ac:dyDescent="0.2"/>
    <row r="578" ht="12.75" x14ac:dyDescent="0.2"/>
    <row r="579" ht="12.75" x14ac:dyDescent="0.2"/>
    <row r="580" ht="12.75" x14ac:dyDescent="0.2"/>
    <row r="581" ht="12.75" x14ac:dyDescent="0.2"/>
    <row r="582" ht="12.75" x14ac:dyDescent="0.2"/>
    <row r="583" ht="12.75" x14ac:dyDescent="0.2"/>
    <row r="584" ht="12.75" x14ac:dyDescent="0.2"/>
    <row r="585" ht="12.75" x14ac:dyDescent="0.2"/>
    <row r="586" ht="12.75" x14ac:dyDescent="0.2"/>
    <row r="587" ht="12.75" x14ac:dyDescent="0.2"/>
    <row r="588" ht="12.75" x14ac:dyDescent="0.2"/>
    <row r="589" ht="12.75" x14ac:dyDescent="0.2"/>
    <row r="590" ht="12.75" x14ac:dyDescent="0.2"/>
    <row r="591" ht="12.75" x14ac:dyDescent="0.2"/>
    <row r="592" ht="12.75" x14ac:dyDescent="0.2"/>
    <row r="593" ht="12.75" x14ac:dyDescent="0.2"/>
    <row r="594" ht="12.75" x14ac:dyDescent="0.2"/>
    <row r="595" ht="12.75" x14ac:dyDescent="0.2"/>
    <row r="596" ht="12.75" x14ac:dyDescent="0.2"/>
    <row r="597" ht="12.75" x14ac:dyDescent="0.2"/>
    <row r="598" ht="12.75" x14ac:dyDescent="0.2"/>
    <row r="599" ht="12.75" x14ac:dyDescent="0.2"/>
    <row r="600" ht="12.75" x14ac:dyDescent="0.2"/>
    <row r="601" ht="12.75" x14ac:dyDescent="0.2"/>
    <row r="602" ht="12.75" x14ac:dyDescent="0.2"/>
    <row r="603" ht="12.75" x14ac:dyDescent="0.2"/>
    <row r="604" ht="12.75" x14ac:dyDescent="0.2"/>
    <row r="605" ht="12.75" x14ac:dyDescent="0.2"/>
    <row r="606" ht="12.75" x14ac:dyDescent="0.2"/>
    <row r="607" ht="12.75" x14ac:dyDescent="0.2"/>
    <row r="608" ht="12.75" x14ac:dyDescent="0.2"/>
    <row r="609" ht="12.75" x14ac:dyDescent="0.2"/>
    <row r="610" ht="12.75" x14ac:dyDescent="0.2"/>
    <row r="611" ht="12.75" x14ac:dyDescent="0.2"/>
    <row r="612" ht="12.75" x14ac:dyDescent="0.2"/>
    <row r="613" ht="12.75" x14ac:dyDescent="0.2"/>
    <row r="614" ht="12.75" x14ac:dyDescent="0.2"/>
    <row r="615" ht="12.75" x14ac:dyDescent="0.2"/>
    <row r="616" ht="12.75" x14ac:dyDescent="0.2"/>
    <row r="617" ht="12.75" x14ac:dyDescent="0.2"/>
    <row r="618" ht="12.75" x14ac:dyDescent="0.2"/>
    <row r="619" ht="12.75" x14ac:dyDescent="0.2"/>
    <row r="620" ht="12.75" x14ac:dyDescent="0.2"/>
    <row r="621" ht="12.75" x14ac:dyDescent="0.2"/>
    <row r="622" ht="12.75" x14ac:dyDescent="0.2"/>
    <row r="623" ht="12.75" x14ac:dyDescent="0.2"/>
    <row r="624" ht="12.75" x14ac:dyDescent="0.2"/>
    <row r="625" ht="12.75" x14ac:dyDescent="0.2"/>
    <row r="626" ht="12.75" x14ac:dyDescent="0.2"/>
    <row r="627" ht="12.75" x14ac:dyDescent="0.2"/>
    <row r="628" ht="12.75" x14ac:dyDescent="0.2"/>
    <row r="629" ht="12.75" x14ac:dyDescent="0.2"/>
    <row r="630" ht="12.75" x14ac:dyDescent="0.2"/>
    <row r="631" ht="12.75" x14ac:dyDescent="0.2"/>
    <row r="632" ht="12.75" x14ac:dyDescent="0.2"/>
    <row r="633" ht="12.75" x14ac:dyDescent="0.2"/>
    <row r="634" ht="12.75" x14ac:dyDescent="0.2"/>
    <row r="635" ht="12.75" x14ac:dyDescent="0.2"/>
    <row r="636" ht="12.75" x14ac:dyDescent="0.2"/>
    <row r="637" ht="12.75" x14ac:dyDescent="0.2"/>
    <row r="638" ht="12.75" x14ac:dyDescent="0.2"/>
    <row r="639" ht="12.75" x14ac:dyDescent="0.2"/>
    <row r="640" ht="12.75" x14ac:dyDescent="0.2"/>
    <row r="641" ht="12.75" x14ac:dyDescent="0.2"/>
    <row r="642" ht="12.75" x14ac:dyDescent="0.2"/>
    <row r="643" ht="12.75" x14ac:dyDescent="0.2"/>
    <row r="644" ht="12.75" x14ac:dyDescent="0.2"/>
    <row r="645" ht="12.75" x14ac:dyDescent="0.2"/>
    <row r="646" ht="12.75" x14ac:dyDescent="0.2"/>
    <row r="647" ht="12.75" x14ac:dyDescent="0.2"/>
    <row r="648" ht="12.75" x14ac:dyDescent="0.2"/>
    <row r="649" ht="12.75" x14ac:dyDescent="0.2"/>
    <row r="650" ht="12.75" x14ac:dyDescent="0.2"/>
    <row r="651" ht="12.75" x14ac:dyDescent="0.2"/>
    <row r="652" ht="12.75" x14ac:dyDescent="0.2"/>
    <row r="653" ht="12.75" x14ac:dyDescent="0.2"/>
    <row r="654" ht="12.75" x14ac:dyDescent="0.2"/>
    <row r="655" ht="12.75" x14ac:dyDescent="0.2"/>
    <row r="656" ht="12.75" x14ac:dyDescent="0.2"/>
    <row r="657" ht="12.75" x14ac:dyDescent="0.2"/>
    <row r="658" ht="12.75" x14ac:dyDescent="0.2"/>
    <row r="659" ht="12.75" x14ac:dyDescent="0.2"/>
    <row r="660" ht="12.75" x14ac:dyDescent="0.2"/>
    <row r="661" ht="12.75" x14ac:dyDescent="0.2"/>
    <row r="662" ht="12.75" x14ac:dyDescent="0.2"/>
    <row r="663" ht="12.75" x14ac:dyDescent="0.2"/>
    <row r="664" ht="12.75" x14ac:dyDescent="0.2"/>
    <row r="665" ht="12.75" x14ac:dyDescent="0.2"/>
    <row r="666" ht="12.75" x14ac:dyDescent="0.2"/>
    <row r="667" ht="12.75" x14ac:dyDescent="0.2"/>
    <row r="668" ht="12.75" x14ac:dyDescent="0.2"/>
    <row r="669" ht="12.75" x14ac:dyDescent="0.2"/>
    <row r="670" ht="12.75" x14ac:dyDescent="0.2"/>
    <row r="671" ht="12.75" x14ac:dyDescent="0.2"/>
    <row r="672" ht="12.75" x14ac:dyDescent="0.2"/>
    <row r="673" ht="12.75" x14ac:dyDescent="0.2"/>
    <row r="674" ht="12.75" x14ac:dyDescent="0.2"/>
    <row r="675" ht="12.75" x14ac:dyDescent="0.2"/>
    <row r="676" ht="12.75" x14ac:dyDescent="0.2"/>
    <row r="677" ht="12.75" x14ac:dyDescent="0.2"/>
    <row r="678" ht="12.75" x14ac:dyDescent="0.2"/>
    <row r="679" ht="12.75" x14ac:dyDescent="0.2"/>
    <row r="680" ht="12.75" x14ac:dyDescent="0.2"/>
    <row r="681" ht="12.75" x14ac:dyDescent="0.2"/>
    <row r="682" ht="12.75" x14ac:dyDescent="0.2"/>
    <row r="683" ht="12.75" x14ac:dyDescent="0.2"/>
    <row r="684" ht="12.75" x14ac:dyDescent="0.2"/>
    <row r="685" ht="12.75" x14ac:dyDescent="0.2"/>
    <row r="686" ht="12.75" x14ac:dyDescent="0.2"/>
    <row r="687" ht="12.75" x14ac:dyDescent="0.2"/>
    <row r="688" ht="12.75" x14ac:dyDescent="0.2"/>
    <row r="689" ht="12.75" x14ac:dyDescent="0.2"/>
    <row r="690" ht="12.75" x14ac:dyDescent="0.2"/>
    <row r="691" ht="12.75" x14ac:dyDescent="0.2"/>
    <row r="692" ht="12.75" x14ac:dyDescent="0.2"/>
    <row r="693" ht="12.75" x14ac:dyDescent="0.2"/>
    <row r="694" ht="12.75" x14ac:dyDescent="0.2"/>
    <row r="695" ht="12.75" x14ac:dyDescent="0.2"/>
    <row r="696" ht="12.75" x14ac:dyDescent="0.2"/>
    <row r="697" ht="12.75" x14ac:dyDescent="0.2"/>
    <row r="698" ht="12.75" x14ac:dyDescent="0.2"/>
    <row r="699" ht="12.75" x14ac:dyDescent="0.2"/>
    <row r="700" ht="12.75" x14ac:dyDescent="0.2"/>
    <row r="701" ht="12.75" x14ac:dyDescent="0.2"/>
    <row r="702" ht="12.75" x14ac:dyDescent="0.2"/>
    <row r="703" ht="12.75" x14ac:dyDescent="0.2"/>
    <row r="704" ht="12.75" x14ac:dyDescent="0.2"/>
    <row r="705" ht="12.75" x14ac:dyDescent="0.2"/>
    <row r="706" ht="12.75" x14ac:dyDescent="0.2"/>
    <row r="707" ht="12.75" x14ac:dyDescent="0.2"/>
    <row r="708" ht="12.75" x14ac:dyDescent="0.2"/>
    <row r="709" ht="12.75" x14ac:dyDescent="0.2"/>
    <row r="710" ht="12.75" x14ac:dyDescent="0.2"/>
    <row r="711" ht="12.75" x14ac:dyDescent="0.2"/>
    <row r="712" ht="12.75" x14ac:dyDescent="0.2"/>
    <row r="713" ht="12.75" x14ac:dyDescent="0.2"/>
    <row r="714" ht="12.75" x14ac:dyDescent="0.2"/>
    <row r="715" ht="12.75" x14ac:dyDescent="0.2"/>
    <row r="716" ht="12.75" x14ac:dyDescent="0.2"/>
    <row r="717" ht="12.75" x14ac:dyDescent="0.2"/>
    <row r="718" ht="12.75" x14ac:dyDescent="0.2"/>
    <row r="719" ht="12.75" x14ac:dyDescent="0.2"/>
    <row r="720" ht="12.75" x14ac:dyDescent="0.2"/>
    <row r="721" ht="12.75" x14ac:dyDescent="0.2"/>
    <row r="722" ht="12.75" x14ac:dyDescent="0.2"/>
    <row r="723" ht="12.75" x14ac:dyDescent="0.2"/>
    <row r="724" ht="12.75" x14ac:dyDescent="0.2"/>
    <row r="725" ht="12.75" x14ac:dyDescent="0.2"/>
    <row r="726" ht="12.75" x14ac:dyDescent="0.2"/>
    <row r="727" ht="12.75" x14ac:dyDescent="0.2"/>
    <row r="728" ht="12.75" x14ac:dyDescent="0.2"/>
    <row r="729" ht="12.75" x14ac:dyDescent="0.2"/>
    <row r="730" ht="12.75" x14ac:dyDescent="0.2"/>
    <row r="731" ht="12.75" x14ac:dyDescent="0.2"/>
    <row r="732" ht="12.75" x14ac:dyDescent="0.2"/>
    <row r="733" ht="12.75" x14ac:dyDescent="0.2"/>
    <row r="734" ht="12.75" x14ac:dyDescent="0.2"/>
    <row r="735" ht="12.75" x14ac:dyDescent="0.2"/>
    <row r="736" ht="12.75" x14ac:dyDescent="0.2"/>
    <row r="737" ht="12.75" x14ac:dyDescent="0.2"/>
    <row r="738" ht="12.75" x14ac:dyDescent="0.2"/>
    <row r="739" ht="12.75" x14ac:dyDescent="0.2"/>
    <row r="740" ht="12.75" x14ac:dyDescent="0.2"/>
    <row r="741" ht="12.75" x14ac:dyDescent="0.2"/>
    <row r="742" ht="12.75" x14ac:dyDescent="0.2"/>
    <row r="743" ht="12.75" x14ac:dyDescent="0.2"/>
    <row r="744" ht="12.75" x14ac:dyDescent="0.2"/>
    <row r="745" ht="12.75" x14ac:dyDescent="0.2"/>
    <row r="746" ht="12.75" x14ac:dyDescent="0.2"/>
    <row r="747" ht="12.75" x14ac:dyDescent="0.2"/>
    <row r="748" ht="12.75" x14ac:dyDescent="0.2"/>
    <row r="749" ht="12.75" x14ac:dyDescent="0.2"/>
    <row r="750" ht="12.75" x14ac:dyDescent="0.2"/>
    <row r="751" ht="12.75" x14ac:dyDescent="0.2"/>
    <row r="752" ht="12.75" x14ac:dyDescent="0.2"/>
    <row r="753" ht="12.75" x14ac:dyDescent="0.2"/>
    <row r="754" ht="12.75" x14ac:dyDescent="0.2"/>
    <row r="755" ht="12.75" x14ac:dyDescent="0.2"/>
    <row r="756" ht="12.75" x14ac:dyDescent="0.2"/>
    <row r="757" ht="12.75" x14ac:dyDescent="0.2"/>
    <row r="758" ht="12.75" x14ac:dyDescent="0.2"/>
    <row r="759" ht="12.75" x14ac:dyDescent="0.2"/>
    <row r="760" ht="12.75" x14ac:dyDescent="0.2"/>
    <row r="761" ht="12.75" x14ac:dyDescent="0.2"/>
    <row r="762" ht="12.75" x14ac:dyDescent="0.2"/>
    <row r="763" ht="12.75" x14ac:dyDescent="0.2"/>
    <row r="764" ht="12.75" x14ac:dyDescent="0.2"/>
    <row r="765" ht="12.75" x14ac:dyDescent="0.2"/>
    <row r="766" ht="12.75" x14ac:dyDescent="0.2"/>
    <row r="767" ht="12.75" x14ac:dyDescent="0.2"/>
    <row r="768" ht="12.75" x14ac:dyDescent="0.2"/>
    <row r="769" ht="12.75" x14ac:dyDescent="0.2"/>
    <row r="770" ht="12.75" x14ac:dyDescent="0.2"/>
    <row r="771" ht="12.75" x14ac:dyDescent="0.2"/>
    <row r="772" ht="12.75" x14ac:dyDescent="0.2"/>
    <row r="773" ht="12.75" x14ac:dyDescent="0.2"/>
    <row r="774" ht="12.75" x14ac:dyDescent="0.2"/>
    <row r="775" ht="12.75" x14ac:dyDescent="0.2"/>
    <row r="776" ht="12.75" x14ac:dyDescent="0.2"/>
    <row r="777" ht="12.75" x14ac:dyDescent="0.2"/>
    <row r="778" ht="12.75" x14ac:dyDescent="0.2"/>
    <row r="779" ht="12.75" x14ac:dyDescent="0.2"/>
    <row r="780" ht="12.75" x14ac:dyDescent="0.2"/>
    <row r="781" ht="12.75" x14ac:dyDescent="0.2"/>
    <row r="782" ht="12.75" x14ac:dyDescent="0.2"/>
    <row r="783" ht="12.75" x14ac:dyDescent="0.2"/>
    <row r="784" ht="12.75" x14ac:dyDescent="0.2"/>
    <row r="785" ht="12.75" x14ac:dyDescent="0.2"/>
    <row r="786" ht="12.75" x14ac:dyDescent="0.2"/>
    <row r="787" ht="12.75" x14ac:dyDescent="0.2"/>
    <row r="788" ht="12.75" x14ac:dyDescent="0.2"/>
    <row r="789" ht="12.75" x14ac:dyDescent="0.2"/>
    <row r="790" ht="12.75" x14ac:dyDescent="0.2"/>
    <row r="791" ht="12.75" x14ac:dyDescent="0.2"/>
    <row r="792" ht="12.75" x14ac:dyDescent="0.2"/>
    <row r="793" ht="12.75" x14ac:dyDescent="0.2"/>
    <row r="794" ht="12.75" x14ac:dyDescent="0.2"/>
    <row r="795" ht="12.75" x14ac:dyDescent="0.2"/>
    <row r="796" ht="12.75" x14ac:dyDescent="0.2"/>
    <row r="797" ht="12.75" x14ac:dyDescent="0.2"/>
    <row r="798" ht="12.75" x14ac:dyDescent="0.2"/>
    <row r="799" ht="12.75" x14ac:dyDescent="0.2"/>
    <row r="800" ht="12.75" x14ac:dyDescent="0.2"/>
    <row r="801" ht="12.75" x14ac:dyDescent="0.2"/>
    <row r="802" ht="12.75" x14ac:dyDescent="0.2"/>
    <row r="803" ht="12.75" x14ac:dyDescent="0.2"/>
    <row r="804" ht="12.75" x14ac:dyDescent="0.2"/>
    <row r="805" ht="12.75" x14ac:dyDescent="0.2"/>
    <row r="806" ht="12.75" x14ac:dyDescent="0.2"/>
    <row r="807" ht="12.75" x14ac:dyDescent="0.2"/>
    <row r="808" ht="12.75" x14ac:dyDescent="0.2"/>
    <row r="809" ht="12.75" x14ac:dyDescent="0.2"/>
    <row r="810" ht="12.75" x14ac:dyDescent="0.2"/>
    <row r="811" ht="12.75" x14ac:dyDescent="0.2"/>
    <row r="812" ht="12.75" x14ac:dyDescent="0.2"/>
    <row r="813" ht="12.75" x14ac:dyDescent="0.2"/>
    <row r="814" ht="12.75" x14ac:dyDescent="0.2"/>
    <row r="815" ht="12.75" x14ac:dyDescent="0.2"/>
    <row r="816" ht="12.75" x14ac:dyDescent="0.2"/>
    <row r="817" ht="12.75" x14ac:dyDescent="0.2"/>
    <row r="818" ht="12.75" x14ac:dyDescent="0.2"/>
    <row r="819" ht="12.75" x14ac:dyDescent="0.2"/>
    <row r="820" ht="12.75" x14ac:dyDescent="0.2"/>
    <row r="821" ht="12.75" x14ac:dyDescent="0.2"/>
    <row r="822" ht="12.75" x14ac:dyDescent="0.2"/>
    <row r="823" ht="12.75" x14ac:dyDescent="0.2"/>
    <row r="824" ht="12.75" x14ac:dyDescent="0.2"/>
    <row r="825" ht="12.75" x14ac:dyDescent="0.2"/>
    <row r="826" ht="12.75" x14ac:dyDescent="0.2"/>
    <row r="827" ht="12.75" x14ac:dyDescent="0.2"/>
    <row r="828" ht="12.75" x14ac:dyDescent="0.2"/>
    <row r="829" ht="12.75" x14ac:dyDescent="0.2"/>
    <row r="830" ht="12.75" x14ac:dyDescent="0.2"/>
    <row r="831" ht="12.75" x14ac:dyDescent="0.2"/>
    <row r="832" ht="12.75" x14ac:dyDescent="0.2"/>
    <row r="833" ht="12.75" x14ac:dyDescent="0.2"/>
    <row r="834" ht="12.75" x14ac:dyDescent="0.2"/>
    <row r="835" ht="12.75" x14ac:dyDescent="0.2"/>
    <row r="836" ht="12.75" x14ac:dyDescent="0.2"/>
    <row r="837" ht="12.75" x14ac:dyDescent="0.2"/>
    <row r="838" ht="12.75" x14ac:dyDescent="0.2"/>
    <row r="839" ht="12.75" x14ac:dyDescent="0.2"/>
    <row r="840" ht="12.75" x14ac:dyDescent="0.2"/>
    <row r="841" ht="12.75" x14ac:dyDescent="0.2"/>
    <row r="842" ht="12.75" x14ac:dyDescent="0.2"/>
    <row r="843" ht="12.75" x14ac:dyDescent="0.2"/>
    <row r="844" ht="12.75" x14ac:dyDescent="0.2"/>
    <row r="845" ht="12.75" x14ac:dyDescent="0.2"/>
    <row r="846" ht="12.75" x14ac:dyDescent="0.2"/>
    <row r="847" ht="12.75" x14ac:dyDescent="0.2"/>
    <row r="848" ht="12.75" x14ac:dyDescent="0.2"/>
    <row r="849" ht="12.75" x14ac:dyDescent="0.2"/>
    <row r="850" ht="12.75" x14ac:dyDescent="0.2"/>
    <row r="851" ht="12.75" x14ac:dyDescent="0.2"/>
    <row r="852" ht="12.75" x14ac:dyDescent="0.2"/>
    <row r="853" ht="12.75" x14ac:dyDescent="0.2"/>
    <row r="854" ht="12.75" x14ac:dyDescent="0.2"/>
    <row r="855" ht="12.75" x14ac:dyDescent="0.2"/>
    <row r="856" ht="12.75" x14ac:dyDescent="0.2"/>
    <row r="857" ht="12.75" x14ac:dyDescent="0.2"/>
    <row r="858" ht="12.75" x14ac:dyDescent="0.2"/>
    <row r="859" ht="12.75" x14ac:dyDescent="0.2"/>
    <row r="860" ht="12.75" x14ac:dyDescent="0.2"/>
    <row r="861" ht="12.75" x14ac:dyDescent="0.2"/>
    <row r="862" ht="12.75" x14ac:dyDescent="0.2"/>
    <row r="863" ht="12.75" x14ac:dyDescent="0.2"/>
    <row r="864" ht="12.75" x14ac:dyDescent="0.2"/>
    <row r="865" ht="12.75" x14ac:dyDescent="0.2"/>
    <row r="866" ht="12.75" x14ac:dyDescent="0.2"/>
    <row r="867" ht="12.75" x14ac:dyDescent="0.2"/>
    <row r="868" ht="12.75" x14ac:dyDescent="0.2"/>
    <row r="869" ht="12.75" x14ac:dyDescent="0.2"/>
    <row r="870" ht="12.75" x14ac:dyDescent="0.2"/>
    <row r="871" ht="12.75" x14ac:dyDescent="0.2"/>
    <row r="872" ht="12.75" x14ac:dyDescent="0.2"/>
    <row r="873" ht="12.75" x14ac:dyDescent="0.2"/>
    <row r="874" ht="12.75" x14ac:dyDescent="0.2"/>
    <row r="875" ht="12.75" x14ac:dyDescent="0.2"/>
    <row r="876" ht="12.75" x14ac:dyDescent="0.2"/>
    <row r="877" ht="12.75" x14ac:dyDescent="0.2"/>
    <row r="878" ht="12.75" x14ac:dyDescent="0.2"/>
    <row r="879" ht="12.75" x14ac:dyDescent="0.2"/>
    <row r="880" ht="12.75" x14ac:dyDescent="0.2"/>
    <row r="881" ht="12.75" x14ac:dyDescent="0.2"/>
    <row r="882" ht="12.75" x14ac:dyDescent="0.2"/>
    <row r="883" ht="12.75" x14ac:dyDescent="0.2"/>
    <row r="884" ht="12.75" x14ac:dyDescent="0.2"/>
    <row r="885" ht="12.75" x14ac:dyDescent="0.2"/>
    <row r="886" ht="12.75" x14ac:dyDescent="0.2"/>
    <row r="887" ht="12.75" x14ac:dyDescent="0.2"/>
    <row r="888" ht="12.75" x14ac:dyDescent="0.2"/>
    <row r="889" ht="12.75" x14ac:dyDescent="0.2"/>
    <row r="890" ht="12.75" x14ac:dyDescent="0.2"/>
    <row r="891" ht="12.75" x14ac:dyDescent="0.2"/>
    <row r="892" ht="12.75" x14ac:dyDescent="0.2"/>
    <row r="893" ht="12.75" x14ac:dyDescent="0.2"/>
    <row r="894" ht="12.75" x14ac:dyDescent="0.2"/>
    <row r="895" ht="12.75" x14ac:dyDescent="0.2"/>
    <row r="896" ht="12.75" x14ac:dyDescent="0.2"/>
    <row r="897" ht="12.75" x14ac:dyDescent="0.2"/>
    <row r="898" ht="12.75" x14ac:dyDescent="0.2"/>
    <row r="899" ht="12.75" x14ac:dyDescent="0.2"/>
    <row r="900" ht="12.75" x14ac:dyDescent="0.2"/>
    <row r="901" ht="12.75" x14ac:dyDescent="0.2"/>
    <row r="902" ht="12.75" x14ac:dyDescent="0.2"/>
    <row r="903" ht="12.75" x14ac:dyDescent="0.2"/>
    <row r="904" ht="12.75" x14ac:dyDescent="0.2"/>
    <row r="905" ht="12.75" x14ac:dyDescent="0.2"/>
    <row r="906" ht="12.75" x14ac:dyDescent="0.2"/>
    <row r="907" ht="12.75" x14ac:dyDescent="0.2"/>
    <row r="908" ht="12.75" x14ac:dyDescent="0.2"/>
    <row r="909" ht="12.75" x14ac:dyDescent="0.2"/>
    <row r="910" ht="12.75" x14ac:dyDescent="0.2"/>
    <row r="911" ht="12.75" x14ac:dyDescent="0.2"/>
    <row r="912" ht="12.75" x14ac:dyDescent="0.2"/>
    <row r="913" ht="12.75" x14ac:dyDescent="0.2"/>
    <row r="914" ht="12.75" x14ac:dyDescent="0.2"/>
    <row r="915" ht="12.75" x14ac:dyDescent="0.2"/>
    <row r="916" ht="12.75" x14ac:dyDescent="0.2"/>
    <row r="917" ht="12.75" x14ac:dyDescent="0.2"/>
    <row r="918" ht="12.75" x14ac:dyDescent="0.2"/>
    <row r="919" ht="12.75" x14ac:dyDescent="0.2"/>
    <row r="920" ht="12.75" x14ac:dyDescent="0.2"/>
    <row r="921" ht="12.75" x14ac:dyDescent="0.2"/>
    <row r="922" ht="12.75" x14ac:dyDescent="0.2"/>
    <row r="923" ht="12.75" x14ac:dyDescent="0.2"/>
    <row r="924" ht="12.75" x14ac:dyDescent="0.2"/>
    <row r="925" ht="12.75" x14ac:dyDescent="0.2"/>
    <row r="926" ht="12.75" x14ac:dyDescent="0.2"/>
    <row r="927" ht="12.75" x14ac:dyDescent="0.2"/>
    <row r="928" ht="12.75" x14ac:dyDescent="0.2"/>
    <row r="929" ht="12.75" x14ac:dyDescent="0.2"/>
    <row r="930" ht="12.75" x14ac:dyDescent="0.2"/>
    <row r="931" ht="12.75" x14ac:dyDescent="0.2"/>
    <row r="932" ht="12.75" x14ac:dyDescent="0.2"/>
    <row r="933" ht="12.75" x14ac:dyDescent="0.2"/>
    <row r="934" ht="12.75" x14ac:dyDescent="0.2"/>
    <row r="935" ht="12.75" x14ac:dyDescent="0.2"/>
    <row r="936" ht="12.75" x14ac:dyDescent="0.2"/>
    <row r="937" ht="12.75" x14ac:dyDescent="0.2"/>
    <row r="938" ht="12.75" x14ac:dyDescent="0.2"/>
    <row r="939" ht="12.75" x14ac:dyDescent="0.2"/>
    <row r="940" ht="12.75" x14ac:dyDescent="0.2"/>
    <row r="941" ht="12.75" x14ac:dyDescent="0.2"/>
    <row r="942" ht="12.75" x14ac:dyDescent="0.2"/>
    <row r="943" ht="12.75" x14ac:dyDescent="0.2"/>
    <row r="944" ht="12.75" x14ac:dyDescent="0.2"/>
    <row r="945" ht="12.75" x14ac:dyDescent="0.2"/>
    <row r="946" ht="12.75" x14ac:dyDescent="0.2"/>
    <row r="947" ht="12.75" x14ac:dyDescent="0.2"/>
    <row r="948" ht="12.75" x14ac:dyDescent="0.2"/>
    <row r="949" ht="12.75" x14ac:dyDescent="0.2"/>
    <row r="950" ht="12.75" x14ac:dyDescent="0.2"/>
    <row r="951" ht="12.75" x14ac:dyDescent="0.2"/>
    <row r="952" ht="12.75" x14ac:dyDescent="0.2"/>
    <row r="953" ht="12.75" x14ac:dyDescent="0.2"/>
    <row r="954" ht="12.75" x14ac:dyDescent="0.2"/>
    <row r="955" ht="12.75" x14ac:dyDescent="0.2"/>
    <row r="956" ht="12.75" x14ac:dyDescent="0.2"/>
    <row r="957" ht="12.75" x14ac:dyDescent="0.2"/>
    <row r="958" ht="12.75" x14ac:dyDescent="0.2"/>
    <row r="959" ht="12.75" x14ac:dyDescent="0.2"/>
    <row r="960" ht="12.75" x14ac:dyDescent="0.2"/>
    <row r="961" ht="12.75" x14ac:dyDescent="0.2"/>
    <row r="962" ht="12.75" x14ac:dyDescent="0.2"/>
    <row r="963" ht="12.75" x14ac:dyDescent="0.2"/>
    <row r="964" ht="12.75" x14ac:dyDescent="0.2"/>
    <row r="965" ht="12.75" x14ac:dyDescent="0.2"/>
    <row r="966" ht="12.75" x14ac:dyDescent="0.2"/>
    <row r="967" ht="12.75" x14ac:dyDescent="0.2"/>
    <row r="968" ht="12.75" x14ac:dyDescent="0.2"/>
    <row r="969" ht="12.75" x14ac:dyDescent="0.2"/>
    <row r="970" ht="12.75" x14ac:dyDescent="0.2"/>
    <row r="971" ht="12.75" x14ac:dyDescent="0.2"/>
    <row r="972" ht="12.75" x14ac:dyDescent="0.2"/>
    <row r="973" ht="12.75" x14ac:dyDescent="0.2"/>
    <row r="974" ht="12.75" x14ac:dyDescent="0.2"/>
    <row r="975" ht="12.75" x14ac:dyDescent="0.2"/>
    <row r="976" ht="12.75" x14ac:dyDescent="0.2"/>
    <row r="977" ht="12.75" x14ac:dyDescent="0.2"/>
    <row r="978" ht="12.75" x14ac:dyDescent="0.2"/>
    <row r="979" ht="12.75" x14ac:dyDescent="0.2"/>
    <row r="980" ht="12.75" x14ac:dyDescent="0.2"/>
    <row r="981" ht="12.75" x14ac:dyDescent="0.2"/>
    <row r="982" ht="12.75" x14ac:dyDescent="0.2"/>
    <row r="983" ht="12.75" x14ac:dyDescent="0.2"/>
    <row r="984" ht="12.75" x14ac:dyDescent="0.2"/>
    <row r="985" ht="12.75" x14ac:dyDescent="0.2"/>
    <row r="986" ht="12.75" x14ac:dyDescent="0.2"/>
    <row r="987" ht="12.75" x14ac:dyDescent="0.2"/>
    <row r="988" ht="12.75" x14ac:dyDescent="0.2"/>
    <row r="989" ht="12.75" x14ac:dyDescent="0.2"/>
    <row r="990" ht="12.75" x14ac:dyDescent="0.2"/>
    <row r="991" ht="12.75" x14ac:dyDescent="0.2"/>
    <row r="992" ht="12.75" x14ac:dyDescent="0.2"/>
    <row r="993" ht="12.75" x14ac:dyDescent="0.2"/>
    <row r="994" ht="12.75" x14ac:dyDescent="0.2"/>
    <row r="995" ht="12.75" x14ac:dyDescent="0.2"/>
    <row r="996" ht="12.75" x14ac:dyDescent="0.2"/>
    <row r="997" ht="12.75" x14ac:dyDescent="0.2"/>
    <row r="998" ht="12.75" x14ac:dyDescent="0.2"/>
    <row r="999" ht="12.75" x14ac:dyDescent="0.2"/>
    <row r="1000" ht="12.75" x14ac:dyDescent="0.2"/>
  </sheetData>
  <mergeCells count="145">
    <mergeCell ref="A8:F8"/>
    <mergeCell ref="A9:F9"/>
    <mergeCell ref="B10:E10"/>
    <mergeCell ref="B11:E11"/>
    <mergeCell ref="B12:E12"/>
    <mergeCell ref="B13:E13"/>
    <mergeCell ref="A1:F1"/>
    <mergeCell ref="A3:F3"/>
    <mergeCell ref="A4:F4"/>
    <mergeCell ref="A5:F5"/>
    <mergeCell ref="A6:E6"/>
    <mergeCell ref="A7:E7"/>
    <mergeCell ref="A18:E18"/>
    <mergeCell ref="A19:F19"/>
    <mergeCell ref="B20:E20"/>
    <mergeCell ref="B21:E21"/>
    <mergeCell ref="B22:E22"/>
    <mergeCell ref="B23:E23"/>
    <mergeCell ref="A14:F14"/>
    <mergeCell ref="A15:F15"/>
    <mergeCell ref="A16:B16"/>
    <mergeCell ref="C16:E16"/>
    <mergeCell ref="A17:B17"/>
    <mergeCell ref="C17:E17"/>
    <mergeCell ref="B31:E31"/>
    <mergeCell ref="B32:E32"/>
    <mergeCell ref="B33:E33"/>
    <mergeCell ref="B34:E34"/>
    <mergeCell ref="B35:E35"/>
    <mergeCell ref="A36:E36"/>
    <mergeCell ref="B24:E24"/>
    <mergeCell ref="A25:F26"/>
    <mergeCell ref="A27:F27"/>
    <mergeCell ref="B28:E28"/>
    <mergeCell ref="B29:E29"/>
    <mergeCell ref="B30:E30"/>
    <mergeCell ref="B45:C45"/>
    <mergeCell ref="D45:E45"/>
    <mergeCell ref="B46:C46"/>
    <mergeCell ref="D46:E46"/>
    <mergeCell ref="B47:C47"/>
    <mergeCell ref="D47:E47"/>
    <mergeCell ref="A38:F38"/>
    <mergeCell ref="B39:E39"/>
    <mergeCell ref="B40:E40"/>
    <mergeCell ref="B41:E41"/>
    <mergeCell ref="A42:E42"/>
    <mergeCell ref="B44:C44"/>
    <mergeCell ref="D44:E44"/>
    <mergeCell ref="B51:C51"/>
    <mergeCell ref="D51:E51"/>
    <mergeCell ref="B52:C52"/>
    <mergeCell ref="D52:E52"/>
    <mergeCell ref="A53:C53"/>
    <mergeCell ref="D53:E53"/>
    <mergeCell ref="B48:C48"/>
    <mergeCell ref="D48:E48"/>
    <mergeCell ref="B49:C49"/>
    <mergeCell ref="D49:E49"/>
    <mergeCell ref="B50:C50"/>
    <mergeCell ref="D50:E50"/>
    <mergeCell ref="B59:E59"/>
    <mergeCell ref="B60:E60"/>
    <mergeCell ref="G60:I60"/>
    <mergeCell ref="A61:E61"/>
    <mergeCell ref="A62:F62"/>
    <mergeCell ref="A65:F65"/>
    <mergeCell ref="A54:F54"/>
    <mergeCell ref="B56:E56"/>
    <mergeCell ref="B57:E57"/>
    <mergeCell ref="G57:I57"/>
    <mergeCell ref="B58:E58"/>
    <mergeCell ref="G58:I58"/>
    <mergeCell ref="B73:E73"/>
    <mergeCell ref="B74:E74"/>
    <mergeCell ref="B75:E75"/>
    <mergeCell ref="B76:E76"/>
    <mergeCell ref="B77:E77"/>
    <mergeCell ref="B78:E78"/>
    <mergeCell ref="B66:E66"/>
    <mergeCell ref="B67:E67"/>
    <mergeCell ref="B68:E68"/>
    <mergeCell ref="B69:E69"/>
    <mergeCell ref="A70:E70"/>
    <mergeCell ref="A72:F72"/>
    <mergeCell ref="B86:E86"/>
    <mergeCell ref="B87:E87"/>
    <mergeCell ref="B88:E88"/>
    <mergeCell ref="B89:E89"/>
    <mergeCell ref="B90:E90"/>
    <mergeCell ref="B91:E91"/>
    <mergeCell ref="B79:E79"/>
    <mergeCell ref="A80:E80"/>
    <mergeCell ref="A82:F82"/>
    <mergeCell ref="A83:F83"/>
    <mergeCell ref="A84:F84"/>
    <mergeCell ref="B85:E85"/>
    <mergeCell ref="A99:F99"/>
    <mergeCell ref="B100:E100"/>
    <mergeCell ref="B101:E101"/>
    <mergeCell ref="B102:E102"/>
    <mergeCell ref="A103:E103"/>
    <mergeCell ref="A105:F105"/>
    <mergeCell ref="A92:E92"/>
    <mergeCell ref="A94:F94"/>
    <mergeCell ref="B95:E95"/>
    <mergeCell ref="B96:E96"/>
    <mergeCell ref="A97:E97"/>
    <mergeCell ref="A98:F98"/>
    <mergeCell ref="A113:F113"/>
    <mergeCell ref="B114:C114"/>
    <mergeCell ref="D114:E114"/>
    <mergeCell ref="B115:C115"/>
    <mergeCell ref="D115:E115"/>
    <mergeCell ref="B116:C116"/>
    <mergeCell ref="D116:E116"/>
    <mergeCell ref="B106:E106"/>
    <mergeCell ref="B107:E107"/>
    <mergeCell ref="B108:E108"/>
    <mergeCell ref="B109:E109"/>
    <mergeCell ref="B110:E110"/>
    <mergeCell ref="A111:E111"/>
    <mergeCell ref="B120:C120"/>
    <mergeCell ref="D120:E120"/>
    <mergeCell ref="A121:C121"/>
    <mergeCell ref="D121:E121"/>
    <mergeCell ref="A124:E124"/>
    <mergeCell ref="A125:F125"/>
    <mergeCell ref="B117:C117"/>
    <mergeCell ref="D117:E117"/>
    <mergeCell ref="B118:C118"/>
    <mergeCell ref="D118:E118"/>
    <mergeCell ref="B119:C119"/>
    <mergeCell ref="D119:E119"/>
    <mergeCell ref="A132:E132"/>
    <mergeCell ref="B133:E133"/>
    <mergeCell ref="A134:E134"/>
    <mergeCell ref="A135:E135"/>
    <mergeCell ref="A136:E136"/>
    <mergeCell ref="A126:E126"/>
    <mergeCell ref="B127:E127"/>
    <mergeCell ref="B128:E128"/>
    <mergeCell ref="B129:E129"/>
    <mergeCell ref="B130:E130"/>
    <mergeCell ref="B131:E131"/>
  </mergeCells>
  <pageMargins left="0.511811024" right="0.511811024" top="0.78740157499999996" bottom="0.78740157499999996" header="0" footer="0"/>
  <pageSetup paperSize="9" orientation="portrait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D1000"/>
  <sheetViews>
    <sheetView workbookViewId="0">
      <selection activeCell="F18" sqref="F18"/>
    </sheetView>
  </sheetViews>
  <sheetFormatPr defaultRowHeight="15" customHeight="1" x14ac:dyDescent="0.2"/>
  <cols>
    <col min="1" max="1" width="4" style="186" bestFit="1" customWidth="1"/>
    <col min="2" max="2" width="38.83203125" style="194" customWidth="1"/>
    <col min="3" max="3" width="12.83203125" style="186" customWidth="1"/>
    <col min="4" max="4" width="10.1640625" style="186" customWidth="1"/>
    <col min="5" max="5" width="16.5" style="186" customWidth="1"/>
    <col min="6" max="6" width="25.5" style="188" customWidth="1"/>
    <col min="7" max="9" width="26.83203125" style="186" customWidth="1"/>
    <col min="10" max="1017" width="11.6640625" style="186" customWidth="1"/>
    <col min="1018" max="1022" width="11.6640625" style="187" customWidth="1"/>
    <col min="1023" max="16384" width="9.33203125" style="187"/>
  </cols>
  <sheetData>
    <row r="1" spans="1:6" ht="14.25" x14ac:dyDescent="0.2">
      <c r="A1" s="329" t="s">
        <v>136</v>
      </c>
      <c r="B1" s="329"/>
      <c r="C1" s="329"/>
      <c r="D1" s="329"/>
      <c r="E1" s="329"/>
      <c r="F1" s="329"/>
    </row>
    <row r="2" spans="1:6" ht="14.25" x14ac:dyDescent="0.2">
      <c r="A2" s="231" t="s">
        <v>206</v>
      </c>
      <c r="B2" s="230"/>
      <c r="C2" s="230"/>
      <c r="D2" s="230"/>
      <c r="E2" s="232"/>
      <c r="F2" s="233"/>
    </row>
    <row r="3" spans="1:6" ht="16.5" customHeight="1" x14ac:dyDescent="0.2">
      <c r="A3" s="330"/>
      <c r="B3" s="330"/>
      <c r="C3" s="330"/>
      <c r="D3" s="330"/>
      <c r="E3" s="330"/>
      <c r="F3" s="330"/>
    </row>
    <row r="4" spans="1:6" ht="12.75" x14ac:dyDescent="0.2">
      <c r="A4" s="331" t="s">
        <v>207</v>
      </c>
      <c r="B4" s="331"/>
      <c r="C4" s="331"/>
      <c r="D4" s="331"/>
      <c r="E4" s="331"/>
      <c r="F4" s="331"/>
    </row>
    <row r="5" spans="1:6" ht="12.75" x14ac:dyDescent="0.2">
      <c r="A5" s="318"/>
      <c r="B5" s="318"/>
      <c r="C5" s="318"/>
      <c r="D5" s="318"/>
      <c r="E5" s="318"/>
      <c r="F5" s="318"/>
    </row>
    <row r="6" spans="1:6" ht="12.75" x14ac:dyDescent="0.2">
      <c r="A6" s="316" t="s">
        <v>208</v>
      </c>
      <c r="B6" s="316"/>
      <c r="C6" s="316"/>
      <c r="D6" s="316"/>
      <c r="E6" s="316"/>
      <c r="F6" s="189"/>
    </row>
    <row r="7" spans="1:6" ht="12.75" x14ac:dyDescent="0.2">
      <c r="A7" s="316" t="s">
        <v>209</v>
      </c>
      <c r="B7" s="316"/>
      <c r="C7" s="316"/>
      <c r="D7" s="316"/>
      <c r="E7" s="316"/>
      <c r="F7" s="189"/>
    </row>
    <row r="8" spans="1:6" ht="12.75" x14ac:dyDescent="0.2">
      <c r="A8" s="318"/>
      <c r="B8" s="318"/>
      <c r="C8" s="318"/>
      <c r="D8" s="318"/>
      <c r="E8" s="318"/>
      <c r="F8" s="318"/>
    </row>
    <row r="9" spans="1:6" ht="12.75" x14ac:dyDescent="0.2">
      <c r="A9" s="309" t="s">
        <v>210</v>
      </c>
      <c r="B9" s="309"/>
      <c r="C9" s="309"/>
      <c r="D9" s="309"/>
      <c r="E9" s="309"/>
      <c r="F9" s="309"/>
    </row>
    <row r="10" spans="1:6" ht="12.75" x14ac:dyDescent="0.2">
      <c r="A10" s="190" t="s">
        <v>137</v>
      </c>
      <c r="B10" s="332" t="s">
        <v>211</v>
      </c>
      <c r="C10" s="332"/>
      <c r="D10" s="332"/>
      <c r="E10" s="332"/>
      <c r="F10" s="191"/>
    </row>
    <row r="11" spans="1:6" ht="12.75" x14ac:dyDescent="0.2">
      <c r="A11" s="190" t="s">
        <v>138</v>
      </c>
      <c r="B11" s="332" t="s">
        <v>212</v>
      </c>
      <c r="C11" s="332"/>
      <c r="D11" s="332"/>
      <c r="E11" s="332"/>
      <c r="F11" s="189"/>
    </row>
    <row r="12" spans="1:6" ht="12.75" x14ac:dyDescent="0.2">
      <c r="A12" s="190" t="s">
        <v>139</v>
      </c>
      <c r="B12" s="332" t="s">
        <v>213</v>
      </c>
      <c r="C12" s="332"/>
      <c r="D12" s="332"/>
      <c r="E12" s="332"/>
      <c r="F12" s="189"/>
    </row>
    <row r="13" spans="1:6" ht="12.75" x14ac:dyDescent="0.2">
      <c r="A13" s="190" t="s">
        <v>140</v>
      </c>
      <c r="B13" s="332" t="s">
        <v>214</v>
      </c>
      <c r="C13" s="332"/>
      <c r="D13" s="332"/>
      <c r="E13" s="332"/>
      <c r="F13" s="189"/>
    </row>
    <row r="14" spans="1:6" ht="12.75" x14ac:dyDescent="0.2">
      <c r="A14" s="318"/>
      <c r="B14" s="318"/>
      <c r="C14" s="318"/>
      <c r="D14" s="318"/>
      <c r="E14" s="318"/>
      <c r="F14" s="318"/>
    </row>
    <row r="15" spans="1:6" ht="12.75" x14ac:dyDescent="0.2">
      <c r="A15" s="309" t="s">
        <v>215</v>
      </c>
      <c r="B15" s="309"/>
      <c r="C15" s="309"/>
      <c r="D15" s="309"/>
      <c r="E15" s="309"/>
      <c r="F15" s="309"/>
    </row>
    <row r="16" spans="1:6" ht="12.75" x14ac:dyDescent="0.2">
      <c r="A16" s="316" t="s">
        <v>216</v>
      </c>
      <c r="B16" s="316"/>
      <c r="C16" s="333" t="s">
        <v>217</v>
      </c>
      <c r="D16" s="333"/>
      <c r="E16" s="333"/>
      <c r="F16" s="192" t="s">
        <v>218</v>
      </c>
    </row>
    <row r="17" spans="1:9" ht="58.5" customHeight="1" x14ac:dyDescent="0.2">
      <c r="A17" s="326" t="s">
        <v>219</v>
      </c>
      <c r="B17" s="326"/>
      <c r="C17" s="333" t="s">
        <v>220</v>
      </c>
      <c r="D17" s="333"/>
      <c r="E17" s="333"/>
      <c r="F17" s="229" t="s">
        <v>339</v>
      </c>
    </row>
    <row r="18" spans="1:9" ht="12.75" x14ac:dyDescent="0.2">
      <c r="A18" s="316" t="s">
        <v>221</v>
      </c>
      <c r="B18" s="316"/>
      <c r="C18" s="316"/>
      <c r="D18" s="316"/>
      <c r="E18" s="316"/>
      <c r="F18" s="192">
        <v>1</v>
      </c>
    </row>
    <row r="19" spans="1:9" ht="12.75" x14ac:dyDescent="0.2">
      <c r="A19" s="319" t="s">
        <v>222</v>
      </c>
      <c r="B19" s="319"/>
      <c r="C19" s="319"/>
      <c r="D19" s="319"/>
      <c r="E19" s="319"/>
      <c r="F19" s="319"/>
    </row>
    <row r="20" spans="1:9" ht="12.75" x14ac:dyDescent="0.2">
      <c r="A20" s="189">
        <v>1</v>
      </c>
      <c r="B20" s="306" t="s">
        <v>223</v>
      </c>
      <c r="C20" s="306"/>
      <c r="D20" s="306"/>
      <c r="E20" s="306"/>
      <c r="F20" s="192"/>
    </row>
    <row r="21" spans="1:9" ht="12.75" x14ac:dyDescent="0.2">
      <c r="A21" s="189">
        <v>2</v>
      </c>
      <c r="B21" s="306" t="s">
        <v>224</v>
      </c>
      <c r="C21" s="306"/>
      <c r="D21" s="306"/>
      <c r="E21" s="306"/>
      <c r="F21" s="192"/>
    </row>
    <row r="22" spans="1:9" ht="12.75" x14ac:dyDescent="0.2">
      <c r="A22" s="189">
        <v>3</v>
      </c>
      <c r="B22" s="316" t="s">
        <v>225</v>
      </c>
      <c r="C22" s="316"/>
      <c r="D22" s="316"/>
      <c r="E22" s="316"/>
      <c r="F22" s="193">
        <v>0</v>
      </c>
      <c r="G22" s="194"/>
      <c r="H22" s="195"/>
      <c r="I22" s="195"/>
    </row>
    <row r="23" spans="1:9" ht="12.75" x14ac:dyDescent="0.2">
      <c r="A23" s="189">
        <v>4</v>
      </c>
      <c r="B23" s="306" t="s">
        <v>141</v>
      </c>
      <c r="C23" s="306"/>
      <c r="D23" s="306"/>
      <c r="E23" s="306"/>
      <c r="F23" s="192"/>
    </row>
    <row r="24" spans="1:9" ht="12.75" x14ac:dyDescent="0.2">
      <c r="A24" s="189">
        <v>5</v>
      </c>
      <c r="B24" s="306" t="s">
        <v>226</v>
      </c>
      <c r="C24" s="306"/>
      <c r="D24" s="306"/>
      <c r="E24" s="306"/>
      <c r="F24" s="196"/>
    </row>
    <row r="25" spans="1:9" ht="12.75" x14ac:dyDescent="0.2">
      <c r="A25" s="318"/>
      <c r="B25" s="318"/>
      <c r="C25" s="318"/>
      <c r="D25" s="318"/>
      <c r="E25" s="318"/>
      <c r="F25" s="318"/>
    </row>
    <row r="26" spans="1:9" ht="12.75" x14ac:dyDescent="0.2">
      <c r="A26" s="318"/>
      <c r="B26" s="318"/>
      <c r="C26" s="318"/>
      <c r="D26" s="318"/>
      <c r="E26" s="318"/>
      <c r="F26" s="318"/>
    </row>
    <row r="27" spans="1:9" ht="12.75" x14ac:dyDescent="0.2">
      <c r="A27" s="309" t="s">
        <v>227</v>
      </c>
      <c r="B27" s="309"/>
      <c r="C27" s="309"/>
      <c r="D27" s="309"/>
      <c r="E27" s="309"/>
      <c r="F27" s="309"/>
    </row>
    <row r="28" spans="1:9" ht="12.75" x14ac:dyDescent="0.2">
      <c r="A28" s="197">
        <v>1</v>
      </c>
      <c r="B28" s="309" t="s">
        <v>228</v>
      </c>
      <c r="C28" s="309"/>
      <c r="D28" s="309"/>
      <c r="E28" s="309"/>
      <c r="F28" s="198" t="s">
        <v>229</v>
      </c>
    </row>
    <row r="29" spans="1:9" ht="12.75" x14ac:dyDescent="0.2">
      <c r="A29" s="190" t="s">
        <v>137</v>
      </c>
      <c r="B29" s="306" t="s">
        <v>230</v>
      </c>
      <c r="C29" s="306"/>
      <c r="D29" s="306"/>
      <c r="E29" s="306"/>
      <c r="F29" s="199">
        <f>F22</f>
        <v>0</v>
      </c>
      <c r="G29" s="200"/>
    </row>
    <row r="30" spans="1:9" ht="12.75" x14ac:dyDescent="0.2">
      <c r="A30" s="190" t="s">
        <v>138</v>
      </c>
      <c r="B30" s="306" t="s">
        <v>231</v>
      </c>
      <c r="C30" s="306"/>
      <c r="D30" s="306"/>
      <c r="E30" s="306"/>
      <c r="F30" s="199"/>
      <c r="G30" s="194"/>
    </row>
    <row r="31" spans="1:9" ht="12.75" x14ac:dyDescent="0.2">
      <c r="A31" s="197" t="s">
        <v>139</v>
      </c>
      <c r="B31" s="326" t="s">
        <v>232</v>
      </c>
      <c r="C31" s="326"/>
      <c r="D31" s="326"/>
      <c r="E31" s="326"/>
      <c r="F31" s="201"/>
      <c r="G31" s="194"/>
    </row>
    <row r="32" spans="1:9" ht="12.75" x14ac:dyDescent="0.2">
      <c r="A32" s="190" t="s">
        <v>140</v>
      </c>
      <c r="B32" s="306" t="s">
        <v>233</v>
      </c>
      <c r="C32" s="306"/>
      <c r="D32" s="306"/>
      <c r="E32" s="306"/>
      <c r="F32" s="199"/>
    </row>
    <row r="33" spans="1:7" ht="12.75" x14ac:dyDescent="0.2">
      <c r="A33" s="190" t="s">
        <v>146</v>
      </c>
      <c r="B33" s="306" t="s">
        <v>234</v>
      </c>
      <c r="C33" s="306"/>
      <c r="D33" s="306"/>
      <c r="E33" s="306"/>
      <c r="F33" s="199"/>
    </row>
    <row r="34" spans="1:7" ht="12.75" x14ac:dyDescent="0.2">
      <c r="A34" s="190" t="s">
        <v>235</v>
      </c>
      <c r="B34" s="306" t="s">
        <v>236</v>
      </c>
      <c r="C34" s="306"/>
      <c r="D34" s="306"/>
      <c r="E34" s="306"/>
      <c r="F34" s="199"/>
    </row>
    <row r="35" spans="1:7" ht="12.75" x14ac:dyDescent="0.2">
      <c r="A35" s="190" t="s">
        <v>144</v>
      </c>
      <c r="B35" s="306" t="s">
        <v>237</v>
      </c>
      <c r="C35" s="306"/>
      <c r="D35" s="306"/>
      <c r="E35" s="306"/>
      <c r="F35" s="199"/>
    </row>
    <row r="36" spans="1:7" ht="14.25" x14ac:dyDescent="0.2">
      <c r="A36" s="309" t="s">
        <v>238</v>
      </c>
      <c r="B36" s="309"/>
      <c r="C36" s="309"/>
      <c r="D36" s="309"/>
      <c r="E36" s="309"/>
      <c r="F36" s="202">
        <f>SUM(F29:F35)</f>
        <v>0</v>
      </c>
    </row>
    <row r="37" spans="1:7" ht="12.75" x14ac:dyDescent="0.2">
      <c r="B37" s="186"/>
      <c r="D37" s="186" t="s">
        <v>239</v>
      </c>
      <c r="F37" s="203"/>
    </row>
    <row r="38" spans="1:7" ht="12.75" x14ac:dyDescent="0.2">
      <c r="A38" s="309" t="s">
        <v>240</v>
      </c>
      <c r="B38" s="309"/>
      <c r="C38" s="309"/>
      <c r="D38" s="309"/>
      <c r="E38" s="309"/>
      <c r="F38" s="309"/>
    </row>
    <row r="39" spans="1:7" ht="12.75" x14ac:dyDescent="0.2">
      <c r="A39" s="204" t="s">
        <v>241</v>
      </c>
      <c r="B39" s="334" t="s">
        <v>242</v>
      </c>
      <c r="C39" s="335"/>
      <c r="D39" s="335"/>
      <c r="E39" s="336"/>
      <c r="F39" s="198" t="s">
        <v>229</v>
      </c>
    </row>
    <row r="40" spans="1:7" ht="12.75" x14ac:dyDescent="0.2">
      <c r="A40" s="190" t="s">
        <v>137</v>
      </c>
      <c r="B40" s="316" t="s">
        <v>147</v>
      </c>
      <c r="C40" s="316"/>
      <c r="D40" s="316"/>
      <c r="E40" s="316"/>
      <c r="F40" s="205">
        <f>F36/12</f>
        <v>0</v>
      </c>
    </row>
    <row r="41" spans="1:7" ht="12.75" x14ac:dyDescent="0.2">
      <c r="A41" s="197" t="s">
        <v>138</v>
      </c>
      <c r="B41" s="323" t="s">
        <v>243</v>
      </c>
      <c r="C41" s="323"/>
      <c r="D41" s="323"/>
      <c r="E41" s="323"/>
      <c r="F41" s="193">
        <f>((F36/3)/12)</f>
        <v>0</v>
      </c>
      <c r="G41" s="206"/>
    </row>
    <row r="42" spans="1:7" ht="12.75" x14ac:dyDescent="0.2">
      <c r="A42" s="319" t="s">
        <v>238</v>
      </c>
      <c r="B42" s="319"/>
      <c r="C42" s="319"/>
      <c r="D42" s="319"/>
      <c r="E42" s="319"/>
      <c r="F42" s="193">
        <f>SUM(F40:F41)</f>
        <v>0</v>
      </c>
    </row>
    <row r="43" spans="1:7" ht="12.75" x14ac:dyDescent="0.2">
      <c r="A43" s="207"/>
      <c r="B43" s="208"/>
      <c r="C43" s="208"/>
      <c r="D43" s="208"/>
      <c r="E43" s="208"/>
      <c r="F43" s="209"/>
    </row>
    <row r="44" spans="1:7" ht="12.75" x14ac:dyDescent="0.2">
      <c r="A44" s="204" t="s">
        <v>244</v>
      </c>
      <c r="B44" s="334" t="s">
        <v>245</v>
      </c>
      <c r="C44" s="336"/>
      <c r="D44" s="319" t="s">
        <v>246</v>
      </c>
      <c r="E44" s="319"/>
      <c r="F44" s="198" t="s">
        <v>229</v>
      </c>
    </row>
    <row r="45" spans="1:7" ht="12.75" x14ac:dyDescent="0.2">
      <c r="A45" s="189" t="s">
        <v>137</v>
      </c>
      <c r="B45" s="316" t="s">
        <v>247</v>
      </c>
      <c r="C45" s="316"/>
      <c r="D45" s="311">
        <v>0.2</v>
      </c>
      <c r="E45" s="311"/>
      <c r="F45" s="205">
        <f>D45*F36</f>
        <v>0</v>
      </c>
    </row>
    <row r="46" spans="1:7" ht="12.75" x14ac:dyDescent="0.2">
      <c r="A46" s="189" t="s">
        <v>138</v>
      </c>
      <c r="B46" s="316" t="s">
        <v>248</v>
      </c>
      <c r="C46" s="316"/>
      <c r="D46" s="311">
        <v>2.5000000000000001E-2</v>
      </c>
      <c r="E46" s="311"/>
      <c r="F46" s="205">
        <f>D46*F36</f>
        <v>0</v>
      </c>
    </row>
    <row r="47" spans="1:7" ht="12.75" x14ac:dyDescent="0.2">
      <c r="A47" s="204" t="s">
        <v>139</v>
      </c>
      <c r="B47" s="323" t="s">
        <v>249</v>
      </c>
      <c r="C47" s="323"/>
      <c r="D47" s="312">
        <v>0.01</v>
      </c>
      <c r="E47" s="312"/>
      <c r="F47" s="193">
        <f>D47*F36</f>
        <v>0</v>
      </c>
    </row>
    <row r="48" spans="1:7" ht="12.75" x14ac:dyDescent="0.2">
      <c r="A48" s="189" t="s">
        <v>140</v>
      </c>
      <c r="B48" s="316" t="s">
        <v>250</v>
      </c>
      <c r="C48" s="316"/>
      <c r="D48" s="311">
        <v>1.4999999999999999E-2</v>
      </c>
      <c r="E48" s="311"/>
      <c r="F48" s="205">
        <f>D48*F36</f>
        <v>0</v>
      </c>
    </row>
    <row r="49" spans="1:9" ht="12.75" x14ac:dyDescent="0.2">
      <c r="A49" s="189" t="s">
        <v>146</v>
      </c>
      <c r="B49" s="316" t="s">
        <v>251</v>
      </c>
      <c r="C49" s="316"/>
      <c r="D49" s="311">
        <v>0.01</v>
      </c>
      <c r="E49" s="311"/>
      <c r="F49" s="205">
        <f>D49*F36</f>
        <v>0</v>
      </c>
    </row>
    <row r="50" spans="1:9" ht="12.75" x14ac:dyDescent="0.2">
      <c r="A50" s="189" t="s">
        <v>235</v>
      </c>
      <c r="B50" s="316" t="s">
        <v>252</v>
      </c>
      <c r="C50" s="316"/>
      <c r="D50" s="311">
        <v>6.0000000000000001E-3</v>
      </c>
      <c r="E50" s="311"/>
      <c r="F50" s="205">
        <f>D50*F36</f>
        <v>0</v>
      </c>
    </row>
    <row r="51" spans="1:9" ht="12.75" x14ac:dyDescent="0.2">
      <c r="A51" s="189" t="s">
        <v>144</v>
      </c>
      <c r="B51" s="316" t="s">
        <v>253</v>
      </c>
      <c r="C51" s="316"/>
      <c r="D51" s="311">
        <v>2E-3</v>
      </c>
      <c r="E51" s="311"/>
      <c r="F51" s="205">
        <f>D51*F36</f>
        <v>0</v>
      </c>
    </row>
    <row r="52" spans="1:9" ht="12.75" x14ac:dyDescent="0.2">
      <c r="A52" s="189" t="s">
        <v>254</v>
      </c>
      <c r="B52" s="316" t="s">
        <v>255</v>
      </c>
      <c r="C52" s="316"/>
      <c r="D52" s="311">
        <v>0.08</v>
      </c>
      <c r="E52" s="311"/>
      <c r="F52" s="205">
        <f>D52*F36</f>
        <v>0</v>
      </c>
    </row>
    <row r="53" spans="1:9" ht="12.75" x14ac:dyDescent="0.2">
      <c r="A53" s="319" t="s">
        <v>238</v>
      </c>
      <c r="B53" s="319"/>
      <c r="C53" s="319"/>
      <c r="D53" s="312">
        <f>SUM(D45:E52)</f>
        <v>0.34800000000000003</v>
      </c>
      <c r="E53" s="312"/>
      <c r="F53" s="193">
        <f>SUM(F45:F52)</f>
        <v>0</v>
      </c>
    </row>
    <row r="54" spans="1:9" ht="12.75" x14ac:dyDescent="0.2">
      <c r="A54" s="316" t="s">
        <v>256</v>
      </c>
      <c r="B54" s="316"/>
      <c r="C54" s="316"/>
      <c r="D54" s="316"/>
      <c r="E54" s="316"/>
      <c r="F54" s="316"/>
    </row>
    <row r="55" spans="1:9" ht="12.75" x14ac:dyDescent="0.2">
      <c r="A55" s="210"/>
      <c r="B55" s="208"/>
      <c r="C55" s="208"/>
      <c r="D55" s="208"/>
      <c r="E55" s="208"/>
      <c r="F55" s="209"/>
    </row>
    <row r="56" spans="1:9" ht="12.75" x14ac:dyDescent="0.2">
      <c r="A56" s="204" t="s">
        <v>257</v>
      </c>
      <c r="B56" s="319" t="s">
        <v>145</v>
      </c>
      <c r="C56" s="319"/>
      <c r="D56" s="319"/>
      <c r="E56" s="319"/>
      <c r="F56" s="198" t="s">
        <v>229</v>
      </c>
      <c r="G56" s="194"/>
    </row>
    <row r="57" spans="1:9" ht="12.75" x14ac:dyDescent="0.2">
      <c r="A57" s="204" t="s">
        <v>137</v>
      </c>
      <c r="B57" s="326" t="s">
        <v>142</v>
      </c>
      <c r="C57" s="326"/>
      <c r="D57" s="326"/>
      <c r="E57" s="326"/>
      <c r="F57" s="205">
        <v>0</v>
      </c>
      <c r="G57" s="324"/>
      <c r="H57" s="325"/>
      <c r="I57" s="325"/>
    </row>
    <row r="58" spans="1:9" ht="12.75" x14ac:dyDescent="0.2">
      <c r="A58" s="204" t="s">
        <v>138</v>
      </c>
      <c r="B58" s="326" t="s">
        <v>258</v>
      </c>
      <c r="C58" s="326"/>
      <c r="D58" s="326"/>
      <c r="E58" s="326"/>
      <c r="F58" s="201">
        <v>0</v>
      </c>
      <c r="G58" s="327"/>
      <c r="H58" s="328"/>
      <c r="I58" s="328"/>
    </row>
    <row r="59" spans="1:9" ht="12.75" x14ac:dyDescent="0.2">
      <c r="A59" s="189" t="s">
        <v>139</v>
      </c>
      <c r="B59" s="306" t="s">
        <v>143</v>
      </c>
      <c r="C59" s="306"/>
      <c r="D59" s="306"/>
      <c r="E59" s="306"/>
      <c r="F59" s="199">
        <v>0</v>
      </c>
    </row>
    <row r="60" spans="1:9" ht="12.75" x14ac:dyDescent="0.2">
      <c r="A60" s="204" t="s">
        <v>235</v>
      </c>
      <c r="B60" s="326" t="s">
        <v>259</v>
      </c>
      <c r="C60" s="326"/>
      <c r="D60" s="326"/>
      <c r="E60" s="326"/>
      <c r="F60" s="201">
        <v>0</v>
      </c>
      <c r="G60" s="327"/>
      <c r="H60" s="328"/>
      <c r="I60" s="328"/>
    </row>
    <row r="61" spans="1:9" ht="12.75" x14ac:dyDescent="0.2">
      <c r="A61" s="319" t="s">
        <v>238</v>
      </c>
      <c r="B61" s="319"/>
      <c r="C61" s="319"/>
      <c r="D61" s="319"/>
      <c r="E61" s="319"/>
      <c r="F61" s="201">
        <f>SUM(F57:F60)</f>
        <v>0</v>
      </c>
    </row>
    <row r="62" spans="1:9" ht="12.75" x14ac:dyDescent="0.2">
      <c r="A62" s="337"/>
      <c r="B62" s="338"/>
      <c r="C62" s="338"/>
      <c r="D62" s="338"/>
      <c r="E62" s="338"/>
      <c r="F62" s="338"/>
    </row>
    <row r="63" spans="1:9" ht="12.75" x14ac:dyDescent="0.2">
      <c r="A63" s="210"/>
      <c r="B63" s="211"/>
      <c r="C63" s="211"/>
      <c r="D63" s="211"/>
      <c r="E63" s="211"/>
      <c r="F63" s="212"/>
    </row>
    <row r="64" spans="1:9" ht="12.75" x14ac:dyDescent="0.2">
      <c r="A64" s="210"/>
      <c r="B64" s="211"/>
      <c r="C64" s="211"/>
      <c r="D64" s="211"/>
      <c r="E64" s="211"/>
      <c r="F64" s="212"/>
    </row>
    <row r="65" spans="1:1018" ht="12.75" x14ac:dyDescent="0.2">
      <c r="A65" s="309" t="s">
        <v>260</v>
      </c>
      <c r="B65" s="309"/>
      <c r="C65" s="309"/>
      <c r="D65" s="309"/>
      <c r="E65" s="309"/>
      <c r="F65" s="309"/>
    </row>
    <row r="66" spans="1:1018" ht="30.75" customHeight="1" x14ac:dyDescent="0.2">
      <c r="A66" s="213">
        <v>2</v>
      </c>
      <c r="B66" s="313" t="s">
        <v>261</v>
      </c>
      <c r="C66" s="314"/>
      <c r="D66" s="314"/>
      <c r="E66" s="315"/>
      <c r="F66" s="198" t="s">
        <v>229</v>
      </c>
    </row>
    <row r="67" spans="1:1018" ht="29.25" customHeight="1" x14ac:dyDescent="0.2">
      <c r="A67" s="204" t="s">
        <v>241</v>
      </c>
      <c r="B67" s="320" t="s">
        <v>262</v>
      </c>
      <c r="C67" s="321"/>
      <c r="D67" s="321"/>
      <c r="E67" s="322"/>
      <c r="F67" s="199">
        <f>F42</f>
        <v>0</v>
      </c>
    </row>
    <row r="68" spans="1:1018" ht="12.75" x14ac:dyDescent="0.2">
      <c r="A68" s="204" t="s">
        <v>244</v>
      </c>
      <c r="B68" s="323" t="s">
        <v>263</v>
      </c>
      <c r="C68" s="323"/>
      <c r="D68" s="323"/>
      <c r="E68" s="323"/>
      <c r="F68" s="199">
        <f>F53</f>
        <v>0</v>
      </c>
    </row>
    <row r="69" spans="1:1018" ht="12.75" x14ac:dyDescent="0.2">
      <c r="A69" s="204" t="s">
        <v>257</v>
      </c>
      <c r="B69" s="323" t="s">
        <v>145</v>
      </c>
      <c r="C69" s="323"/>
      <c r="D69" s="323"/>
      <c r="E69" s="323"/>
      <c r="F69" s="199">
        <f>F61</f>
        <v>0</v>
      </c>
    </row>
    <row r="70" spans="1:1018" ht="12.75" x14ac:dyDescent="0.2">
      <c r="A70" s="319" t="s">
        <v>238</v>
      </c>
      <c r="B70" s="319"/>
      <c r="C70" s="319"/>
      <c r="D70" s="319"/>
      <c r="E70" s="319"/>
      <c r="F70" s="201">
        <f>SUM(F67:F69)</f>
        <v>0</v>
      </c>
    </row>
    <row r="71" spans="1:1018" ht="12.75" x14ac:dyDescent="0.2">
      <c r="A71" s="214"/>
      <c r="B71" s="215"/>
      <c r="C71" s="215"/>
      <c r="D71" s="215"/>
      <c r="E71" s="215"/>
      <c r="F71" s="216"/>
    </row>
    <row r="72" spans="1:1018" ht="12.75" x14ac:dyDescent="0.2">
      <c r="A72" s="309" t="s">
        <v>264</v>
      </c>
      <c r="B72" s="309"/>
      <c r="C72" s="309"/>
      <c r="D72" s="309"/>
      <c r="E72" s="309"/>
      <c r="F72" s="309"/>
    </row>
    <row r="73" spans="1:1018" ht="12.75" x14ac:dyDescent="0.2">
      <c r="A73" s="197">
        <v>3</v>
      </c>
      <c r="B73" s="309" t="s">
        <v>265</v>
      </c>
      <c r="C73" s="309"/>
      <c r="D73" s="309"/>
      <c r="E73" s="309"/>
      <c r="F73" s="198" t="s">
        <v>229</v>
      </c>
    </row>
    <row r="74" spans="1:1018" ht="12.75" x14ac:dyDescent="0.2">
      <c r="A74" s="190" t="s">
        <v>137</v>
      </c>
      <c r="B74" s="306" t="s">
        <v>266</v>
      </c>
      <c r="C74" s="306"/>
      <c r="D74" s="306"/>
      <c r="E74" s="306"/>
      <c r="F74" s="199">
        <f>(F29/12)*10%</f>
        <v>0</v>
      </c>
    </row>
    <row r="75" spans="1:1018" ht="12.75" x14ac:dyDescent="0.2">
      <c r="A75" s="190" t="s">
        <v>138</v>
      </c>
      <c r="B75" s="306" t="s">
        <v>267</v>
      </c>
      <c r="C75" s="306"/>
      <c r="D75" s="306"/>
      <c r="E75" s="306"/>
      <c r="F75" s="199">
        <f>F74*8%</f>
        <v>0</v>
      </c>
    </row>
    <row r="76" spans="1:1018" ht="12.75" x14ac:dyDescent="0.2">
      <c r="A76" s="197" t="s">
        <v>139</v>
      </c>
      <c r="B76" s="326" t="s">
        <v>268</v>
      </c>
      <c r="C76" s="326"/>
      <c r="D76" s="326"/>
      <c r="E76" s="326"/>
      <c r="F76" s="193">
        <f>((((F29*40%))*8%)*10%)+(((F29*10%)*8%)*10%)</f>
        <v>0</v>
      </c>
      <c r="G76" s="206"/>
      <c r="H76" s="206"/>
    </row>
    <row r="77" spans="1:1018" ht="12.75" x14ac:dyDescent="0.2">
      <c r="A77" s="190" t="s">
        <v>140</v>
      </c>
      <c r="B77" s="306" t="s">
        <v>269</v>
      </c>
      <c r="C77" s="306"/>
      <c r="D77" s="306"/>
      <c r="E77" s="306"/>
      <c r="F77" s="205">
        <f>(((F29/30)/12)*7)*10%</f>
        <v>0</v>
      </c>
    </row>
    <row r="78" spans="1:1018" ht="12.75" x14ac:dyDescent="0.2">
      <c r="A78" s="190" t="s">
        <v>146</v>
      </c>
      <c r="B78" s="306" t="s">
        <v>270</v>
      </c>
      <c r="C78" s="306"/>
      <c r="D78" s="306"/>
      <c r="E78" s="306"/>
      <c r="F78" s="199">
        <f>F77*D53</f>
        <v>0</v>
      </c>
    </row>
    <row r="79" spans="1:1018" ht="12.75" x14ac:dyDescent="0.2">
      <c r="A79" s="197" t="s">
        <v>235</v>
      </c>
      <c r="B79" s="339" t="s">
        <v>271</v>
      </c>
      <c r="C79" s="339"/>
      <c r="D79" s="339"/>
      <c r="E79" s="339"/>
      <c r="F79" s="201">
        <f>(((F29*40%)*8%)*2%)+(((F29*10%)*8%)*2%)</f>
        <v>0</v>
      </c>
      <c r="G79" s="206"/>
    </row>
    <row r="80" spans="1:1018" ht="12.75" x14ac:dyDescent="0.2">
      <c r="A80" s="309" t="s">
        <v>238</v>
      </c>
      <c r="B80" s="309"/>
      <c r="C80" s="309"/>
      <c r="D80" s="309"/>
      <c r="E80" s="309"/>
      <c r="F80" s="201">
        <f>SUM(F74:F79)</f>
        <v>0</v>
      </c>
      <c r="AMD80" s="186"/>
    </row>
    <row r="81" spans="1:7" ht="12.75" x14ac:dyDescent="0.2">
      <c r="A81" s="214"/>
      <c r="B81" s="215"/>
      <c r="C81" s="215"/>
      <c r="D81" s="215"/>
      <c r="E81" s="215"/>
      <c r="F81" s="217"/>
    </row>
    <row r="82" spans="1:7" ht="12.75" x14ac:dyDescent="0.2">
      <c r="A82" s="309" t="s">
        <v>272</v>
      </c>
      <c r="B82" s="309"/>
      <c r="C82" s="309"/>
      <c r="D82" s="309"/>
      <c r="E82" s="309"/>
      <c r="F82" s="309"/>
    </row>
    <row r="83" spans="1:7" ht="12.75" x14ac:dyDescent="0.2">
      <c r="A83" s="318"/>
      <c r="B83" s="318"/>
      <c r="C83" s="318"/>
      <c r="D83" s="318"/>
      <c r="E83" s="318"/>
      <c r="F83" s="318"/>
    </row>
    <row r="84" spans="1:7" ht="12.75" x14ac:dyDescent="0.2">
      <c r="A84" s="309" t="s">
        <v>273</v>
      </c>
      <c r="B84" s="309"/>
      <c r="C84" s="309"/>
      <c r="D84" s="309"/>
      <c r="E84" s="309"/>
      <c r="F84" s="309"/>
    </row>
    <row r="85" spans="1:7" ht="12.75" x14ac:dyDescent="0.2">
      <c r="A85" s="197" t="s">
        <v>274</v>
      </c>
      <c r="B85" s="317" t="s">
        <v>275</v>
      </c>
      <c r="C85" s="317"/>
      <c r="D85" s="317"/>
      <c r="E85" s="317"/>
      <c r="F85" s="198" t="s">
        <v>229</v>
      </c>
    </row>
    <row r="86" spans="1:7" ht="12.75" x14ac:dyDescent="0.2">
      <c r="A86" s="197" t="s">
        <v>137</v>
      </c>
      <c r="B86" s="323" t="s">
        <v>276</v>
      </c>
      <c r="C86" s="323"/>
      <c r="D86" s="323"/>
      <c r="E86" s="323"/>
      <c r="F86" s="193">
        <f>F36/12</f>
        <v>0</v>
      </c>
      <c r="G86" s="206"/>
    </row>
    <row r="87" spans="1:7" ht="12.75" x14ac:dyDescent="0.2">
      <c r="A87" s="190" t="s">
        <v>138</v>
      </c>
      <c r="B87" s="316" t="s">
        <v>275</v>
      </c>
      <c r="C87" s="316"/>
      <c r="D87" s="316"/>
      <c r="E87" s="316"/>
      <c r="F87" s="205">
        <f>F36*0.278%</f>
        <v>0</v>
      </c>
    </row>
    <row r="88" spans="1:7" ht="12.75" x14ac:dyDescent="0.2">
      <c r="A88" s="190" t="s">
        <v>139</v>
      </c>
      <c r="B88" s="316" t="s">
        <v>277</v>
      </c>
      <c r="C88" s="316"/>
      <c r="D88" s="316"/>
      <c r="E88" s="316"/>
      <c r="F88" s="205">
        <f>((((F36/30)/12)*5)*1.5%)*93.33%</f>
        <v>0</v>
      </c>
    </row>
    <row r="89" spans="1:7" ht="12.75" x14ac:dyDescent="0.2">
      <c r="A89" s="190" t="s">
        <v>140</v>
      </c>
      <c r="B89" s="316" t="s">
        <v>278</v>
      </c>
      <c r="C89" s="316"/>
      <c r="D89" s="316"/>
      <c r="E89" s="316"/>
      <c r="F89" s="205">
        <f>F36*0.03%</f>
        <v>0</v>
      </c>
    </row>
    <row r="90" spans="1:7" ht="12.75" x14ac:dyDescent="0.2">
      <c r="A90" s="190" t="s">
        <v>146</v>
      </c>
      <c r="B90" s="316" t="s">
        <v>279</v>
      </c>
      <c r="C90" s="316"/>
      <c r="D90" s="316"/>
      <c r="E90" s="316"/>
      <c r="F90" s="205">
        <v>0</v>
      </c>
    </row>
    <row r="91" spans="1:7" ht="12.75" x14ac:dyDescent="0.2">
      <c r="A91" s="190" t="s">
        <v>235</v>
      </c>
      <c r="B91" s="316" t="s">
        <v>280</v>
      </c>
      <c r="C91" s="316"/>
      <c r="D91" s="316"/>
      <c r="E91" s="316"/>
      <c r="F91" s="205">
        <v>0</v>
      </c>
    </row>
    <row r="92" spans="1:7" ht="12.75" x14ac:dyDescent="0.2">
      <c r="A92" s="309" t="s">
        <v>281</v>
      </c>
      <c r="B92" s="309"/>
      <c r="C92" s="309"/>
      <c r="D92" s="309"/>
      <c r="E92" s="309"/>
      <c r="F92" s="193">
        <f>SUM(F86:F91)</f>
        <v>0</v>
      </c>
    </row>
    <row r="93" spans="1:7" ht="12.75" x14ac:dyDescent="0.2">
      <c r="A93" s="214"/>
      <c r="B93" s="215"/>
      <c r="C93" s="215"/>
      <c r="D93" s="215"/>
      <c r="E93" s="215"/>
      <c r="F93" s="216"/>
    </row>
    <row r="94" spans="1:7" ht="12.75" x14ac:dyDescent="0.2">
      <c r="A94" s="309" t="s">
        <v>282</v>
      </c>
      <c r="B94" s="309"/>
      <c r="C94" s="309"/>
      <c r="D94" s="309"/>
      <c r="E94" s="309"/>
      <c r="F94" s="309"/>
    </row>
    <row r="95" spans="1:7" ht="12.75" x14ac:dyDescent="0.2">
      <c r="A95" s="197" t="s">
        <v>283</v>
      </c>
      <c r="B95" s="317" t="s">
        <v>284</v>
      </c>
      <c r="C95" s="317"/>
      <c r="D95" s="317"/>
      <c r="E95" s="317"/>
      <c r="F95" s="198" t="s">
        <v>229</v>
      </c>
    </row>
    <row r="96" spans="1:7" ht="12.75" x14ac:dyDescent="0.2">
      <c r="A96" s="190" t="s">
        <v>137</v>
      </c>
      <c r="B96" s="306" t="s">
        <v>285</v>
      </c>
      <c r="C96" s="306"/>
      <c r="D96" s="306"/>
      <c r="E96" s="306"/>
      <c r="F96" s="205">
        <v>0</v>
      </c>
    </row>
    <row r="97" spans="1:7" ht="12.75" x14ac:dyDescent="0.2">
      <c r="A97" s="309" t="s">
        <v>286</v>
      </c>
      <c r="B97" s="309"/>
      <c r="C97" s="309"/>
      <c r="D97" s="309"/>
      <c r="E97" s="309"/>
      <c r="F97" s="193">
        <f>F96</f>
        <v>0</v>
      </c>
    </row>
    <row r="98" spans="1:7" ht="12.75" x14ac:dyDescent="0.2">
      <c r="A98" s="318"/>
      <c r="B98" s="318"/>
      <c r="C98" s="318"/>
      <c r="D98" s="318"/>
      <c r="E98" s="318"/>
      <c r="F98" s="318"/>
    </row>
    <row r="99" spans="1:7" ht="12.75" x14ac:dyDescent="0.2">
      <c r="A99" s="309" t="s">
        <v>287</v>
      </c>
      <c r="B99" s="309"/>
      <c r="C99" s="309"/>
      <c r="D99" s="309"/>
      <c r="E99" s="309"/>
      <c r="F99" s="309"/>
    </row>
    <row r="100" spans="1:7" ht="32.25" customHeight="1" x14ac:dyDescent="0.2">
      <c r="A100" s="197">
        <v>4</v>
      </c>
      <c r="B100" s="313" t="s">
        <v>288</v>
      </c>
      <c r="C100" s="314"/>
      <c r="D100" s="314"/>
      <c r="E100" s="315"/>
      <c r="F100" s="198" t="s">
        <v>229</v>
      </c>
    </row>
    <row r="101" spans="1:7" ht="12.75" x14ac:dyDescent="0.2">
      <c r="A101" s="190" t="s">
        <v>274</v>
      </c>
      <c r="B101" s="316" t="s">
        <v>275</v>
      </c>
      <c r="C101" s="316"/>
      <c r="D101" s="316"/>
      <c r="E101" s="316"/>
      <c r="F101" s="205">
        <f>F92</f>
        <v>0</v>
      </c>
    </row>
    <row r="102" spans="1:7" ht="12.75" x14ac:dyDescent="0.2">
      <c r="A102" s="190" t="s">
        <v>283</v>
      </c>
      <c r="B102" s="306" t="s">
        <v>284</v>
      </c>
      <c r="C102" s="306"/>
      <c r="D102" s="306"/>
      <c r="E102" s="306"/>
      <c r="F102" s="205">
        <f>F96</f>
        <v>0</v>
      </c>
    </row>
    <row r="103" spans="1:7" ht="12.75" x14ac:dyDescent="0.2">
      <c r="A103" s="309" t="s">
        <v>286</v>
      </c>
      <c r="B103" s="309"/>
      <c r="C103" s="309"/>
      <c r="D103" s="309"/>
      <c r="E103" s="309"/>
      <c r="F103" s="193">
        <f>F101</f>
        <v>0</v>
      </c>
    </row>
    <row r="104" spans="1:7" ht="12.75" x14ac:dyDescent="0.2">
      <c r="A104" s="214"/>
      <c r="B104" s="215"/>
      <c r="C104" s="215"/>
      <c r="D104" s="215"/>
      <c r="E104" s="215"/>
      <c r="F104" s="217"/>
    </row>
    <row r="105" spans="1:7" ht="12.75" x14ac:dyDescent="0.2">
      <c r="A105" s="309" t="s">
        <v>289</v>
      </c>
      <c r="B105" s="309"/>
      <c r="C105" s="309"/>
      <c r="D105" s="309"/>
      <c r="E105" s="309"/>
      <c r="F105" s="309"/>
    </row>
    <row r="106" spans="1:7" ht="12.75" x14ac:dyDescent="0.2">
      <c r="A106" s="197" t="s">
        <v>290</v>
      </c>
      <c r="B106" s="319" t="s">
        <v>291</v>
      </c>
      <c r="C106" s="319"/>
      <c r="D106" s="319"/>
      <c r="E106" s="319"/>
      <c r="F106" s="198" t="s">
        <v>229</v>
      </c>
    </row>
    <row r="107" spans="1:7" ht="12.75" x14ac:dyDescent="0.2">
      <c r="A107" s="190" t="s">
        <v>137</v>
      </c>
      <c r="B107" s="316" t="s">
        <v>292</v>
      </c>
      <c r="C107" s="316"/>
      <c r="D107" s="316"/>
      <c r="E107" s="316"/>
      <c r="F107" s="205">
        <v>0</v>
      </c>
      <c r="G107" s="218"/>
    </row>
    <row r="108" spans="1:7" ht="12.75" x14ac:dyDescent="0.2">
      <c r="A108" s="197" t="s">
        <v>138</v>
      </c>
      <c r="B108" s="323" t="s">
        <v>293</v>
      </c>
      <c r="C108" s="323"/>
      <c r="D108" s="323"/>
      <c r="E108" s="323"/>
      <c r="F108" s="193">
        <v>0</v>
      </c>
      <c r="G108" s="194"/>
    </row>
    <row r="109" spans="1:7" ht="12.75" x14ac:dyDescent="0.2">
      <c r="A109" s="197" t="s">
        <v>139</v>
      </c>
      <c r="B109" s="323" t="s">
        <v>294</v>
      </c>
      <c r="C109" s="323"/>
      <c r="D109" s="323"/>
      <c r="E109" s="323"/>
      <c r="F109" s="193">
        <v>0</v>
      </c>
      <c r="G109" s="194"/>
    </row>
    <row r="110" spans="1:7" ht="12.75" x14ac:dyDescent="0.2">
      <c r="A110" s="190" t="s">
        <v>140</v>
      </c>
      <c r="B110" s="316" t="s">
        <v>280</v>
      </c>
      <c r="C110" s="316"/>
      <c r="D110" s="316"/>
      <c r="E110" s="316"/>
      <c r="F110" s="205">
        <v>0</v>
      </c>
    </row>
    <row r="111" spans="1:7" ht="12.75" x14ac:dyDescent="0.2">
      <c r="A111" s="309" t="s">
        <v>295</v>
      </c>
      <c r="B111" s="309"/>
      <c r="C111" s="309"/>
      <c r="D111" s="309"/>
      <c r="E111" s="309"/>
      <c r="F111" s="193">
        <f>SUM(F107:F110)</f>
        <v>0</v>
      </c>
    </row>
    <row r="112" spans="1:7" ht="12.75" x14ac:dyDescent="0.2">
      <c r="A112" s="214"/>
      <c r="B112" s="215"/>
      <c r="C112" s="215"/>
      <c r="D112" s="219"/>
      <c r="E112" s="219"/>
      <c r="F112" s="209"/>
    </row>
    <row r="113" spans="1:7" ht="12.75" x14ac:dyDescent="0.2">
      <c r="A113" s="309" t="s">
        <v>296</v>
      </c>
      <c r="B113" s="309"/>
      <c r="C113" s="309"/>
      <c r="D113" s="309"/>
      <c r="E113" s="309"/>
      <c r="F113" s="309"/>
    </row>
    <row r="114" spans="1:7" ht="12.75" x14ac:dyDescent="0.2">
      <c r="A114" s="197">
        <v>6</v>
      </c>
      <c r="B114" s="309" t="s">
        <v>297</v>
      </c>
      <c r="C114" s="309"/>
      <c r="D114" s="312" t="s">
        <v>246</v>
      </c>
      <c r="E114" s="312"/>
      <c r="F114" s="198" t="s">
        <v>229</v>
      </c>
    </row>
    <row r="115" spans="1:7" ht="12.75" x14ac:dyDescent="0.2">
      <c r="A115" s="190" t="s">
        <v>137</v>
      </c>
      <c r="B115" s="310" t="s">
        <v>298</v>
      </c>
      <c r="C115" s="310"/>
      <c r="D115" s="311">
        <v>0.04</v>
      </c>
      <c r="E115" s="311"/>
      <c r="F115" s="205">
        <f>D115*F132</f>
        <v>0</v>
      </c>
      <c r="G115" s="220"/>
    </row>
    <row r="116" spans="1:7" ht="12.75" x14ac:dyDescent="0.2">
      <c r="A116" s="190" t="s">
        <v>138</v>
      </c>
      <c r="B116" s="310" t="s">
        <v>299</v>
      </c>
      <c r="C116" s="310"/>
      <c r="D116" s="311">
        <v>7.2322150000000002E-2</v>
      </c>
      <c r="E116" s="311"/>
      <c r="F116" s="205">
        <v>0</v>
      </c>
      <c r="G116" s="220"/>
    </row>
    <row r="117" spans="1:7" ht="12.75" x14ac:dyDescent="0.2">
      <c r="A117" s="190" t="s">
        <v>139</v>
      </c>
      <c r="B117" s="310" t="s">
        <v>300</v>
      </c>
      <c r="C117" s="310"/>
      <c r="D117" s="311">
        <f>D118+D120</f>
        <v>8.6499999999999994E-2</v>
      </c>
      <c r="E117" s="311"/>
      <c r="F117" s="205"/>
    </row>
    <row r="118" spans="1:7" ht="12.75" x14ac:dyDescent="0.2">
      <c r="A118" s="190"/>
      <c r="B118" s="310" t="s">
        <v>301</v>
      </c>
      <c r="C118" s="310"/>
      <c r="D118" s="311">
        <v>3.6499999999999998E-2</v>
      </c>
      <c r="E118" s="311"/>
      <c r="F118" s="205">
        <v>0</v>
      </c>
    </row>
    <row r="119" spans="1:7" ht="12.75" x14ac:dyDescent="0.2">
      <c r="A119" s="190"/>
      <c r="B119" s="310" t="s">
        <v>302</v>
      </c>
      <c r="C119" s="310"/>
      <c r="D119" s="311">
        <v>0</v>
      </c>
      <c r="E119" s="311"/>
      <c r="F119" s="205"/>
    </row>
    <row r="120" spans="1:7" ht="12.75" x14ac:dyDescent="0.2">
      <c r="A120" s="190"/>
      <c r="B120" s="310" t="s">
        <v>303</v>
      </c>
      <c r="C120" s="310"/>
      <c r="D120" s="311">
        <v>0.05</v>
      </c>
      <c r="E120" s="311"/>
      <c r="F120" s="205">
        <f>D120*F134</f>
        <v>0</v>
      </c>
    </row>
    <row r="121" spans="1:7" ht="12.75" x14ac:dyDescent="0.2">
      <c r="A121" s="309" t="s">
        <v>238</v>
      </c>
      <c r="B121" s="309"/>
      <c r="C121" s="309"/>
      <c r="D121" s="312">
        <f>SUM(D115:E117)</f>
        <v>0.19882215</v>
      </c>
      <c r="E121" s="312"/>
      <c r="F121" s="193">
        <f>SUM(F115:F120)</f>
        <v>0</v>
      </c>
    </row>
    <row r="122" spans="1:7" ht="12.75" x14ac:dyDescent="0.2">
      <c r="A122" s="214"/>
      <c r="B122" s="215"/>
      <c r="C122" s="215"/>
      <c r="D122" s="215"/>
      <c r="E122" s="212"/>
      <c r="F122" s="221"/>
    </row>
    <row r="123" spans="1:7" ht="12.75" x14ac:dyDescent="0.2">
      <c r="A123" s="214"/>
      <c r="B123" s="215"/>
      <c r="C123" s="215"/>
      <c r="D123" s="215"/>
      <c r="E123" s="212"/>
      <c r="F123" s="221"/>
    </row>
    <row r="124" spans="1:7" ht="12.75" x14ac:dyDescent="0.2">
      <c r="A124" s="340"/>
      <c r="B124" s="340"/>
      <c r="C124" s="340"/>
      <c r="D124" s="340"/>
      <c r="E124" s="340"/>
      <c r="F124" s="217"/>
    </row>
    <row r="125" spans="1:7" ht="12.75" x14ac:dyDescent="0.2">
      <c r="A125" s="309" t="s">
        <v>304</v>
      </c>
      <c r="B125" s="309"/>
      <c r="C125" s="309"/>
      <c r="D125" s="309"/>
      <c r="E125" s="309"/>
      <c r="F125" s="309"/>
    </row>
    <row r="126" spans="1:7" ht="12.75" x14ac:dyDescent="0.2">
      <c r="A126" s="309" t="s">
        <v>305</v>
      </c>
      <c r="B126" s="309"/>
      <c r="C126" s="309"/>
      <c r="D126" s="309"/>
      <c r="E126" s="309"/>
      <c r="F126" s="222" t="s">
        <v>229</v>
      </c>
    </row>
    <row r="127" spans="1:7" ht="12.75" x14ac:dyDescent="0.2">
      <c r="A127" s="190" t="s">
        <v>137</v>
      </c>
      <c r="B127" s="306" t="s">
        <v>306</v>
      </c>
      <c r="C127" s="306"/>
      <c r="D127" s="306"/>
      <c r="E127" s="306"/>
      <c r="F127" s="205">
        <f>F36</f>
        <v>0</v>
      </c>
    </row>
    <row r="128" spans="1:7" ht="12.75" x14ac:dyDescent="0.2">
      <c r="A128" s="190" t="s">
        <v>138</v>
      </c>
      <c r="B128" s="306" t="s">
        <v>307</v>
      </c>
      <c r="C128" s="306"/>
      <c r="D128" s="306"/>
      <c r="E128" s="306"/>
      <c r="F128" s="205">
        <f>F70</f>
        <v>0</v>
      </c>
    </row>
    <row r="129" spans="1:6" ht="12.75" x14ac:dyDescent="0.2">
      <c r="A129" s="190" t="s">
        <v>139</v>
      </c>
      <c r="B129" s="306" t="s">
        <v>308</v>
      </c>
      <c r="C129" s="306"/>
      <c r="D129" s="306"/>
      <c r="E129" s="306"/>
      <c r="F129" s="205">
        <f>F80</f>
        <v>0</v>
      </c>
    </row>
    <row r="130" spans="1:6" ht="12.75" x14ac:dyDescent="0.2">
      <c r="A130" s="190" t="s">
        <v>140</v>
      </c>
      <c r="B130" s="306" t="s">
        <v>309</v>
      </c>
      <c r="C130" s="306"/>
      <c r="D130" s="306"/>
      <c r="E130" s="306"/>
      <c r="F130" s="205">
        <f>F103</f>
        <v>0</v>
      </c>
    </row>
    <row r="131" spans="1:6" ht="12.75" x14ac:dyDescent="0.2">
      <c r="A131" s="190" t="s">
        <v>146</v>
      </c>
      <c r="B131" s="306" t="s">
        <v>310</v>
      </c>
      <c r="C131" s="306"/>
      <c r="D131" s="306"/>
      <c r="E131" s="306"/>
      <c r="F131" s="205">
        <f>F111</f>
        <v>0</v>
      </c>
    </row>
    <row r="132" spans="1:6" ht="12.75" x14ac:dyDescent="0.2">
      <c r="A132" s="307" t="s">
        <v>311</v>
      </c>
      <c r="B132" s="307"/>
      <c r="C132" s="307"/>
      <c r="D132" s="307"/>
      <c r="E132" s="307"/>
      <c r="F132" s="193">
        <f>SUM(F127:F131)</f>
        <v>0</v>
      </c>
    </row>
    <row r="133" spans="1:6" ht="12.75" x14ac:dyDescent="0.2">
      <c r="A133" s="190" t="s">
        <v>146</v>
      </c>
      <c r="B133" s="306" t="s">
        <v>312</v>
      </c>
      <c r="C133" s="306"/>
      <c r="D133" s="306"/>
      <c r="E133" s="306"/>
      <c r="F133" s="205">
        <f>F121</f>
        <v>0</v>
      </c>
    </row>
    <row r="134" spans="1:6" ht="19.5" customHeight="1" x14ac:dyDescent="0.2">
      <c r="A134" s="308" t="s">
        <v>313</v>
      </c>
      <c r="B134" s="308"/>
      <c r="C134" s="308"/>
      <c r="D134" s="308"/>
      <c r="E134" s="308"/>
      <c r="F134" s="223">
        <f>(F115+F116+F132)/(1-D117)</f>
        <v>0</v>
      </c>
    </row>
    <row r="135" spans="1:6" ht="12.75" x14ac:dyDescent="0.2">
      <c r="A135" s="304" t="s">
        <v>314</v>
      </c>
      <c r="B135" s="304"/>
      <c r="C135" s="304"/>
      <c r="D135" s="304"/>
      <c r="E135" s="304"/>
      <c r="F135" s="224">
        <f>(F115+F132)*3.9095%</f>
        <v>0</v>
      </c>
    </row>
    <row r="136" spans="1:6" ht="27" customHeight="1" x14ac:dyDescent="0.2">
      <c r="A136" s="305" t="s">
        <v>315</v>
      </c>
      <c r="B136" s="305"/>
      <c r="C136" s="305"/>
      <c r="D136" s="305"/>
      <c r="E136" s="305"/>
      <c r="F136" s="225"/>
    </row>
    <row r="137" spans="1:6" ht="12.75" x14ac:dyDescent="0.2">
      <c r="B137" s="226"/>
      <c r="C137" s="227"/>
      <c r="D137" s="227"/>
    </row>
    <row r="138" spans="1:6" ht="12.75" x14ac:dyDescent="0.2">
      <c r="B138" s="226"/>
      <c r="C138" s="227"/>
      <c r="D138" s="227"/>
    </row>
    <row r="139" spans="1:6" ht="12.75" x14ac:dyDescent="0.2">
      <c r="B139" s="226"/>
      <c r="C139" s="227"/>
      <c r="D139" s="227"/>
    </row>
    <row r="140" spans="1:6" ht="12.75" x14ac:dyDescent="0.2">
      <c r="B140" s="226"/>
      <c r="C140" s="227"/>
      <c r="D140" s="227"/>
    </row>
    <row r="141" spans="1:6" ht="12.75" x14ac:dyDescent="0.2">
      <c r="B141" s="226"/>
      <c r="C141" s="227"/>
      <c r="D141" s="227"/>
    </row>
    <row r="142" spans="1:6" ht="12.75" x14ac:dyDescent="0.2">
      <c r="B142" s="226"/>
      <c r="C142" s="227"/>
      <c r="D142" s="227"/>
    </row>
    <row r="143" spans="1:6" ht="12.75" x14ac:dyDescent="0.2">
      <c r="B143" s="226"/>
      <c r="C143" s="227"/>
      <c r="D143" s="227"/>
    </row>
    <row r="144" spans="1:6" ht="12.75" x14ac:dyDescent="0.2">
      <c r="B144" s="226"/>
      <c r="C144" s="227"/>
      <c r="D144" s="227"/>
    </row>
    <row r="145" spans="2:8" ht="12.75" x14ac:dyDescent="0.2">
      <c r="B145" s="226"/>
      <c r="C145" s="227"/>
      <c r="D145" s="227"/>
    </row>
    <row r="146" spans="2:8" ht="12.75" x14ac:dyDescent="0.2">
      <c r="B146" s="226"/>
      <c r="C146" s="227"/>
      <c r="D146" s="227"/>
    </row>
    <row r="147" spans="2:8" ht="12.75" x14ac:dyDescent="0.2">
      <c r="B147" s="226"/>
      <c r="C147" s="227"/>
      <c r="D147" s="227"/>
      <c r="H147" s="228"/>
    </row>
    <row r="148" spans="2:8" ht="12.75" x14ac:dyDescent="0.2">
      <c r="B148" s="226"/>
      <c r="C148" s="227"/>
      <c r="D148" s="227"/>
    </row>
    <row r="149" spans="2:8" ht="12.75" x14ac:dyDescent="0.2">
      <c r="B149" s="226"/>
      <c r="C149" s="227"/>
      <c r="D149" s="227"/>
    </row>
    <row r="150" spans="2:8" ht="12.75" x14ac:dyDescent="0.2"/>
    <row r="151" spans="2:8" ht="12.75" x14ac:dyDescent="0.2"/>
    <row r="152" spans="2:8" ht="12.75" x14ac:dyDescent="0.2"/>
    <row r="153" spans="2:8" ht="12.75" x14ac:dyDescent="0.2"/>
    <row r="154" spans="2:8" ht="12.75" x14ac:dyDescent="0.2"/>
    <row r="155" spans="2:8" ht="12.75" x14ac:dyDescent="0.2"/>
    <row r="156" spans="2:8" ht="12.75" x14ac:dyDescent="0.2"/>
    <row r="157" spans="2:8" ht="12.75" x14ac:dyDescent="0.2"/>
    <row r="158" spans="2:8" ht="12.75" x14ac:dyDescent="0.2"/>
    <row r="159" spans="2:8" ht="12.75" x14ac:dyDescent="0.2"/>
    <row r="160" spans="2:8" ht="12.75" x14ac:dyDescent="0.2"/>
    <row r="161" ht="12.75" x14ac:dyDescent="0.2"/>
    <row r="162" ht="12.75" x14ac:dyDescent="0.2"/>
    <row r="163" ht="12.75" x14ac:dyDescent="0.2"/>
    <row r="164" ht="12.75" x14ac:dyDescent="0.2"/>
    <row r="165" ht="12.75" x14ac:dyDescent="0.2"/>
    <row r="166" ht="12.75" x14ac:dyDescent="0.2"/>
    <row r="167" ht="12.75" x14ac:dyDescent="0.2"/>
    <row r="168" ht="12.75" x14ac:dyDescent="0.2"/>
    <row r="169" ht="12.75" x14ac:dyDescent="0.2"/>
    <row r="170" ht="12.75" x14ac:dyDescent="0.2"/>
    <row r="171" ht="12.75" x14ac:dyDescent="0.2"/>
    <row r="172" ht="12.75" x14ac:dyDescent="0.2"/>
    <row r="173" ht="12.75" x14ac:dyDescent="0.2"/>
    <row r="174" ht="12.75" x14ac:dyDescent="0.2"/>
    <row r="175" ht="12.75" x14ac:dyDescent="0.2"/>
    <row r="176" ht="12.75" x14ac:dyDescent="0.2"/>
    <row r="177" ht="12.75" x14ac:dyDescent="0.2"/>
    <row r="178" ht="12.75" x14ac:dyDescent="0.2"/>
    <row r="179" ht="12.75" x14ac:dyDescent="0.2"/>
    <row r="180" ht="12.75" x14ac:dyDescent="0.2"/>
    <row r="181" ht="12.75" x14ac:dyDescent="0.2"/>
    <row r="182" ht="12.75" x14ac:dyDescent="0.2"/>
    <row r="183" ht="12.75" x14ac:dyDescent="0.2"/>
    <row r="184" ht="12.75" x14ac:dyDescent="0.2"/>
    <row r="185" ht="12.75" x14ac:dyDescent="0.2"/>
    <row r="186" ht="12.75" x14ac:dyDescent="0.2"/>
    <row r="187" ht="12.75" x14ac:dyDescent="0.2"/>
    <row r="188" ht="12.75" x14ac:dyDescent="0.2"/>
    <row r="189" ht="12.75" x14ac:dyDescent="0.2"/>
    <row r="190" ht="12.75" x14ac:dyDescent="0.2"/>
    <row r="191" ht="12.75" x14ac:dyDescent="0.2"/>
    <row r="192" ht="12.75" x14ac:dyDescent="0.2"/>
    <row r="193" ht="12.75" x14ac:dyDescent="0.2"/>
    <row r="194" ht="12.75" x14ac:dyDescent="0.2"/>
    <row r="195" ht="12.75" x14ac:dyDescent="0.2"/>
    <row r="196" ht="12.75" x14ac:dyDescent="0.2"/>
    <row r="197" ht="12.75" x14ac:dyDescent="0.2"/>
    <row r="198" ht="12.75" x14ac:dyDescent="0.2"/>
    <row r="199" ht="12.75" x14ac:dyDescent="0.2"/>
    <row r="200" ht="12.75" x14ac:dyDescent="0.2"/>
    <row r="201" ht="12.75" x14ac:dyDescent="0.2"/>
    <row r="202" ht="12.75" x14ac:dyDescent="0.2"/>
    <row r="203" ht="12.75" x14ac:dyDescent="0.2"/>
    <row r="204" ht="12.75" x14ac:dyDescent="0.2"/>
    <row r="205" ht="12.75" x14ac:dyDescent="0.2"/>
    <row r="206" ht="12.75" x14ac:dyDescent="0.2"/>
    <row r="207" ht="12.75" x14ac:dyDescent="0.2"/>
    <row r="208" ht="12.75" x14ac:dyDescent="0.2"/>
    <row r="209" ht="12.75" x14ac:dyDescent="0.2"/>
    <row r="210" ht="12.75" x14ac:dyDescent="0.2"/>
    <row r="211" ht="12.75" x14ac:dyDescent="0.2"/>
    <row r="212" ht="12.75" x14ac:dyDescent="0.2"/>
    <row r="213" ht="12.75" x14ac:dyDescent="0.2"/>
    <row r="214" ht="12.75" x14ac:dyDescent="0.2"/>
    <row r="215" ht="12.75" x14ac:dyDescent="0.2"/>
    <row r="216" ht="12.75" x14ac:dyDescent="0.2"/>
    <row r="217" ht="12.75" x14ac:dyDescent="0.2"/>
    <row r="218" ht="12.75" x14ac:dyDescent="0.2"/>
    <row r="219" ht="12.75" x14ac:dyDescent="0.2"/>
    <row r="220" ht="12.75" x14ac:dyDescent="0.2"/>
    <row r="221" ht="12.75" x14ac:dyDescent="0.2"/>
    <row r="222" ht="12.75" x14ac:dyDescent="0.2"/>
    <row r="223" ht="12.75" x14ac:dyDescent="0.2"/>
    <row r="224" ht="12.75" x14ac:dyDescent="0.2"/>
    <row r="225" ht="12.75" x14ac:dyDescent="0.2"/>
    <row r="226" ht="12.75" x14ac:dyDescent="0.2"/>
    <row r="227" ht="12.75" x14ac:dyDescent="0.2"/>
    <row r="228" ht="12.75" x14ac:dyDescent="0.2"/>
    <row r="229" ht="12.75" x14ac:dyDescent="0.2"/>
    <row r="230" ht="12.75" x14ac:dyDescent="0.2"/>
    <row r="231" ht="12.75" x14ac:dyDescent="0.2"/>
    <row r="232" ht="12.75" x14ac:dyDescent="0.2"/>
    <row r="233" ht="12.75" x14ac:dyDescent="0.2"/>
    <row r="234" ht="12.75" x14ac:dyDescent="0.2"/>
    <row r="235" ht="12.75" x14ac:dyDescent="0.2"/>
    <row r="236" ht="12.75" x14ac:dyDescent="0.2"/>
    <row r="237" ht="12.75" x14ac:dyDescent="0.2"/>
    <row r="238" ht="12.75" x14ac:dyDescent="0.2"/>
    <row r="239" ht="12.75" x14ac:dyDescent="0.2"/>
    <row r="240" ht="12.75" x14ac:dyDescent="0.2"/>
    <row r="241" ht="12.75" x14ac:dyDescent="0.2"/>
    <row r="242" ht="12.75" x14ac:dyDescent="0.2"/>
    <row r="243" ht="12.75" x14ac:dyDescent="0.2"/>
    <row r="244" ht="12.75" x14ac:dyDescent="0.2"/>
    <row r="245" ht="12.75" x14ac:dyDescent="0.2"/>
    <row r="246" ht="12.75" x14ac:dyDescent="0.2"/>
    <row r="247" ht="12.75" x14ac:dyDescent="0.2"/>
    <row r="248" ht="12.75" x14ac:dyDescent="0.2"/>
    <row r="249" ht="12.75" x14ac:dyDescent="0.2"/>
    <row r="250" ht="12.75" x14ac:dyDescent="0.2"/>
    <row r="251" ht="12.75" x14ac:dyDescent="0.2"/>
    <row r="252" ht="12.75" x14ac:dyDescent="0.2"/>
    <row r="253" ht="12.75" x14ac:dyDescent="0.2"/>
    <row r="254" ht="12.75" x14ac:dyDescent="0.2"/>
    <row r="255" ht="12.75" x14ac:dyDescent="0.2"/>
    <row r="256" ht="12.75" x14ac:dyDescent="0.2"/>
    <row r="257" ht="12.75" x14ac:dyDescent="0.2"/>
    <row r="258" ht="12.75" x14ac:dyDescent="0.2"/>
    <row r="259" ht="12.75" x14ac:dyDescent="0.2"/>
    <row r="260" ht="12.75" x14ac:dyDescent="0.2"/>
    <row r="261" ht="12.75" x14ac:dyDescent="0.2"/>
    <row r="262" ht="12.75" x14ac:dyDescent="0.2"/>
    <row r="263" ht="12.75" x14ac:dyDescent="0.2"/>
    <row r="264" ht="12.75" x14ac:dyDescent="0.2"/>
    <row r="265" ht="12.75" x14ac:dyDescent="0.2"/>
    <row r="266" ht="12.75" x14ac:dyDescent="0.2"/>
    <row r="267" ht="12.75" x14ac:dyDescent="0.2"/>
    <row r="268" ht="12.75" x14ac:dyDescent="0.2"/>
    <row r="269" ht="12.75" x14ac:dyDescent="0.2"/>
    <row r="270" ht="12.75" x14ac:dyDescent="0.2"/>
    <row r="271" ht="12.75" x14ac:dyDescent="0.2"/>
    <row r="272" ht="12.75" x14ac:dyDescent="0.2"/>
    <row r="273" ht="12.75" x14ac:dyDescent="0.2"/>
    <row r="274" ht="12.75" x14ac:dyDescent="0.2"/>
    <row r="275" ht="12.75" x14ac:dyDescent="0.2"/>
    <row r="276" ht="12.75" x14ac:dyDescent="0.2"/>
    <row r="277" ht="12.75" x14ac:dyDescent="0.2"/>
    <row r="278" ht="12.75" x14ac:dyDescent="0.2"/>
    <row r="279" ht="12.75" x14ac:dyDescent="0.2"/>
    <row r="280" ht="12.75" x14ac:dyDescent="0.2"/>
    <row r="281" ht="12.75" x14ac:dyDescent="0.2"/>
    <row r="282" ht="12.75" x14ac:dyDescent="0.2"/>
    <row r="283" ht="12.75" x14ac:dyDescent="0.2"/>
    <row r="284" ht="12.75" x14ac:dyDescent="0.2"/>
    <row r="285" ht="12.75" x14ac:dyDescent="0.2"/>
    <row r="286" ht="12.75" x14ac:dyDescent="0.2"/>
    <row r="287" ht="12.75" x14ac:dyDescent="0.2"/>
    <row r="288" ht="12.75" x14ac:dyDescent="0.2"/>
    <row r="289" ht="12.75" x14ac:dyDescent="0.2"/>
    <row r="290" ht="12.75" x14ac:dyDescent="0.2"/>
    <row r="291" ht="12.75" x14ac:dyDescent="0.2"/>
    <row r="292" ht="12.75" x14ac:dyDescent="0.2"/>
    <row r="293" ht="12.75" x14ac:dyDescent="0.2"/>
    <row r="294" ht="12.75" x14ac:dyDescent="0.2"/>
    <row r="295" ht="12.75" x14ac:dyDescent="0.2"/>
    <row r="296" ht="12.75" x14ac:dyDescent="0.2"/>
    <row r="297" ht="12.75" x14ac:dyDescent="0.2"/>
    <row r="298" ht="12.75" x14ac:dyDescent="0.2"/>
    <row r="299" ht="12.75" x14ac:dyDescent="0.2"/>
    <row r="300" ht="12.75" x14ac:dyDescent="0.2"/>
    <row r="301" ht="12.75" x14ac:dyDescent="0.2"/>
    <row r="302" ht="12.75" x14ac:dyDescent="0.2"/>
    <row r="303" ht="12.75" x14ac:dyDescent="0.2"/>
    <row r="304" ht="12.75" x14ac:dyDescent="0.2"/>
    <row r="305" ht="12.75" x14ac:dyDescent="0.2"/>
    <row r="306" ht="12.75" x14ac:dyDescent="0.2"/>
    <row r="307" ht="12.75" x14ac:dyDescent="0.2"/>
    <row r="308" ht="12.75" x14ac:dyDescent="0.2"/>
    <row r="309" ht="12.75" x14ac:dyDescent="0.2"/>
    <row r="310" ht="12.75" x14ac:dyDescent="0.2"/>
    <row r="311" ht="12.75" x14ac:dyDescent="0.2"/>
    <row r="312" ht="12.75" x14ac:dyDescent="0.2"/>
    <row r="313" ht="12.75" x14ac:dyDescent="0.2"/>
    <row r="314" ht="12.75" x14ac:dyDescent="0.2"/>
    <row r="315" ht="12.75" x14ac:dyDescent="0.2"/>
    <row r="316" ht="12.75" x14ac:dyDescent="0.2"/>
    <row r="317" ht="12.75" x14ac:dyDescent="0.2"/>
    <row r="318" ht="12.75" x14ac:dyDescent="0.2"/>
    <row r="319" ht="12.75" x14ac:dyDescent="0.2"/>
    <row r="320" ht="12.75" x14ac:dyDescent="0.2"/>
    <row r="321" ht="12.75" x14ac:dyDescent="0.2"/>
    <row r="322" ht="12.75" x14ac:dyDescent="0.2"/>
    <row r="323" ht="12.75" x14ac:dyDescent="0.2"/>
    <row r="324" ht="12.75" x14ac:dyDescent="0.2"/>
    <row r="325" ht="12.75" x14ac:dyDescent="0.2"/>
    <row r="326" ht="12.75" x14ac:dyDescent="0.2"/>
    <row r="327" ht="12.75" x14ac:dyDescent="0.2"/>
    <row r="328" ht="12.75" x14ac:dyDescent="0.2"/>
    <row r="329" ht="12.75" x14ac:dyDescent="0.2"/>
    <row r="330" ht="12.75" x14ac:dyDescent="0.2"/>
    <row r="331" ht="12.75" x14ac:dyDescent="0.2"/>
    <row r="332" ht="12.75" x14ac:dyDescent="0.2"/>
    <row r="333" ht="12.75" x14ac:dyDescent="0.2"/>
    <row r="334" ht="12.75" x14ac:dyDescent="0.2"/>
    <row r="335" ht="12.75" x14ac:dyDescent="0.2"/>
    <row r="336" ht="12.75" x14ac:dyDescent="0.2"/>
    <row r="337" ht="12.75" x14ac:dyDescent="0.2"/>
    <row r="338" ht="12.75" x14ac:dyDescent="0.2"/>
    <row r="339" ht="12.75" x14ac:dyDescent="0.2"/>
    <row r="340" ht="12.75" x14ac:dyDescent="0.2"/>
    <row r="341" ht="12.75" x14ac:dyDescent="0.2"/>
    <row r="342" ht="12.75" x14ac:dyDescent="0.2"/>
    <row r="343" ht="12.75" x14ac:dyDescent="0.2"/>
    <row r="344" ht="12.75" x14ac:dyDescent="0.2"/>
    <row r="345" ht="12.75" x14ac:dyDescent="0.2"/>
    <row r="346" ht="12.75" x14ac:dyDescent="0.2"/>
    <row r="347" ht="12.75" x14ac:dyDescent="0.2"/>
    <row r="348" ht="12.75" x14ac:dyDescent="0.2"/>
    <row r="349" ht="12.75" x14ac:dyDescent="0.2"/>
    <row r="350" ht="12.75" x14ac:dyDescent="0.2"/>
    <row r="351" ht="12.75" x14ac:dyDescent="0.2"/>
    <row r="352" ht="12.75" x14ac:dyDescent="0.2"/>
    <row r="353" ht="12.75" x14ac:dyDescent="0.2"/>
    <row r="354" ht="12.75" x14ac:dyDescent="0.2"/>
    <row r="355" ht="12.75" x14ac:dyDescent="0.2"/>
    <row r="356" ht="12.75" x14ac:dyDescent="0.2"/>
    <row r="357" ht="12.75" x14ac:dyDescent="0.2"/>
    <row r="358" ht="12.75" x14ac:dyDescent="0.2"/>
    <row r="359" ht="12.75" x14ac:dyDescent="0.2"/>
    <row r="360" ht="12.75" x14ac:dyDescent="0.2"/>
    <row r="361" ht="12.75" x14ac:dyDescent="0.2"/>
    <row r="362" ht="12.75" x14ac:dyDescent="0.2"/>
    <row r="363" ht="12.75" x14ac:dyDescent="0.2"/>
    <row r="364" ht="12.75" x14ac:dyDescent="0.2"/>
    <row r="365" ht="12.75" x14ac:dyDescent="0.2"/>
    <row r="366" ht="12.75" x14ac:dyDescent="0.2"/>
    <row r="367" ht="12.75" x14ac:dyDescent="0.2"/>
    <row r="368" ht="12.75" x14ac:dyDescent="0.2"/>
    <row r="369" ht="12.75" x14ac:dyDescent="0.2"/>
    <row r="370" ht="12.75" x14ac:dyDescent="0.2"/>
    <row r="371" ht="12.75" x14ac:dyDescent="0.2"/>
    <row r="372" ht="12.75" x14ac:dyDescent="0.2"/>
    <row r="373" ht="12.75" x14ac:dyDescent="0.2"/>
    <row r="374" ht="12.75" x14ac:dyDescent="0.2"/>
    <row r="375" ht="12.75" x14ac:dyDescent="0.2"/>
    <row r="376" ht="12.75" x14ac:dyDescent="0.2"/>
    <row r="377" ht="12.75" x14ac:dyDescent="0.2"/>
    <row r="378" ht="12.75" x14ac:dyDescent="0.2"/>
    <row r="379" ht="12.75" x14ac:dyDescent="0.2"/>
    <row r="380" ht="12.75" x14ac:dyDescent="0.2"/>
    <row r="381" ht="12.75" x14ac:dyDescent="0.2"/>
    <row r="382" ht="12.75" x14ac:dyDescent="0.2"/>
    <row r="383" ht="12.75" x14ac:dyDescent="0.2"/>
    <row r="384" ht="12.75" x14ac:dyDescent="0.2"/>
    <row r="385" ht="12.75" x14ac:dyDescent="0.2"/>
    <row r="386" ht="12.75" x14ac:dyDescent="0.2"/>
    <row r="387" ht="12.75" x14ac:dyDescent="0.2"/>
    <row r="388" ht="12.75" x14ac:dyDescent="0.2"/>
    <row r="389" ht="12.75" x14ac:dyDescent="0.2"/>
    <row r="390" ht="12.75" x14ac:dyDescent="0.2"/>
    <row r="391" ht="12.75" x14ac:dyDescent="0.2"/>
    <row r="392" ht="12.75" x14ac:dyDescent="0.2"/>
    <row r="393" ht="12.75" x14ac:dyDescent="0.2"/>
    <row r="394" ht="12.75" x14ac:dyDescent="0.2"/>
    <row r="395" ht="12.75" x14ac:dyDescent="0.2"/>
    <row r="396" ht="12.75" x14ac:dyDescent="0.2"/>
    <row r="397" ht="12.75" x14ac:dyDescent="0.2"/>
    <row r="398" ht="12.75" x14ac:dyDescent="0.2"/>
    <row r="399" ht="12.75" x14ac:dyDescent="0.2"/>
    <row r="400" ht="12.75" x14ac:dyDescent="0.2"/>
    <row r="401" ht="12.75" x14ac:dyDescent="0.2"/>
    <row r="402" ht="12.75" x14ac:dyDescent="0.2"/>
    <row r="403" ht="12.75" x14ac:dyDescent="0.2"/>
    <row r="404" ht="12.75" x14ac:dyDescent="0.2"/>
    <row r="405" ht="12.75" x14ac:dyDescent="0.2"/>
    <row r="406" ht="12.75" x14ac:dyDescent="0.2"/>
    <row r="407" ht="12.75" x14ac:dyDescent="0.2"/>
    <row r="408" ht="12.75" x14ac:dyDescent="0.2"/>
    <row r="409" ht="12.75" x14ac:dyDescent="0.2"/>
    <row r="410" ht="12.75" x14ac:dyDescent="0.2"/>
    <row r="411" ht="12.75" x14ac:dyDescent="0.2"/>
    <row r="412" ht="12.75" x14ac:dyDescent="0.2"/>
    <row r="413" ht="12.75" x14ac:dyDescent="0.2"/>
    <row r="414" ht="12.75" x14ac:dyDescent="0.2"/>
    <row r="415" ht="12.75" x14ac:dyDescent="0.2"/>
    <row r="416" ht="12.75" x14ac:dyDescent="0.2"/>
    <row r="417" ht="12.75" x14ac:dyDescent="0.2"/>
    <row r="418" ht="12.75" x14ac:dyDescent="0.2"/>
    <row r="419" ht="12.75" x14ac:dyDescent="0.2"/>
    <row r="420" ht="12.75" x14ac:dyDescent="0.2"/>
    <row r="421" ht="12.75" x14ac:dyDescent="0.2"/>
    <row r="422" ht="12.75" x14ac:dyDescent="0.2"/>
    <row r="423" ht="12.75" x14ac:dyDescent="0.2"/>
    <row r="424" ht="12.75" x14ac:dyDescent="0.2"/>
    <row r="425" ht="12.75" x14ac:dyDescent="0.2"/>
    <row r="426" ht="12.75" x14ac:dyDescent="0.2"/>
    <row r="427" ht="12.75" x14ac:dyDescent="0.2"/>
    <row r="428" ht="12.75" x14ac:dyDescent="0.2"/>
    <row r="429" ht="12.75" x14ac:dyDescent="0.2"/>
    <row r="430" ht="12.75" x14ac:dyDescent="0.2"/>
    <row r="431" ht="12.75" x14ac:dyDescent="0.2"/>
    <row r="432" ht="12.75" x14ac:dyDescent="0.2"/>
    <row r="433" ht="12.75" x14ac:dyDescent="0.2"/>
    <row r="434" ht="12.75" x14ac:dyDescent="0.2"/>
    <row r="435" ht="12.75" x14ac:dyDescent="0.2"/>
    <row r="436" ht="12.75" x14ac:dyDescent="0.2"/>
    <row r="437" ht="12.75" x14ac:dyDescent="0.2"/>
    <row r="438" ht="12.75" x14ac:dyDescent="0.2"/>
    <row r="439" ht="12.75" x14ac:dyDescent="0.2"/>
    <row r="440" ht="12.75" x14ac:dyDescent="0.2"/>
    <row r="441" ht="12.75" x14ac:dyDescent="0.2"/>
    <row r="442" ht="12.75" x14ac:dyDescent="0.2"/>
    <row r="443" ht="12.75" x14ac:dyDescent="0.2"/>
    <row r="444" ht="12.75" x14ac:dyDescent="0.2"/>
    <row r="445" ht="12.75" x14ac:dyDescent="0.2"/>
    <row r="446" ht="12.75" x14ac:dyDescent="0.2"/>
    <row r="447" ht="12.75" x14ac:dyDescent="0.2"/>
    <row r="448" ht="12.75" x14ac:dyDescent="0.2"/>
    <row r="449" ht="12.75" x14ac:dyDescent="0.2"/>
    <row r="450" ht="12.75" x14ac:dyDescent="0.2"/>
    <row r="451" ht="12.75" x14ac:dyDescent="0.2"/>
    <row r="452" ht="12.75" x14ac:dyDescent="0.2"/>
    <row r="453" ht="12.75" x14ac:dyDescent="0.2"/>
    <row r="454" ht="12.75" x14ac:dyDescent="0.2"/>
    <row r="455" ht="12.75" x14ac:dyDescent="0.2"/>
    <row r="456" ht="12.75" x14ac:dyDescent="0.2"/>
    <row r="457" ht="12.75" x14ac:dyDescent="0.2"/>
    <row r="458" ht="12.75" x14ac:dyDescent="0.2"/>
    <row r="459" ht="12.75" x14ac:dyDescent="0.2"/>
    <row r="460" ht="12.75" x14ac:dyDescent="0.2"/>
    <row r="461" ht="12.75" x14ac:dyDescent="0.2"/>
    <row r="462" ht="12.75" x14ac:dyDescent="0.2"/>
    <row r="463" ht="12.75" x14ac:dyDescent="0.2"/>
    <row r="464" ht="12.75" x14ac:dyDescent="0.2"/>
    <row r="465" ht="12.75" x14ac:dyDescent="0.2"/>
    <row r="466" ht="12.75" x14ac:dyDescent="0.2"/>
    <row r="467" ht="12.75" x14ac:dyDescent="0.2"/>
    <row r="468" ht="12.75" x14ac:dyDescent="0.2"/>
    <row r="469" ht="12.75" x14ac:dyDescent="0.2"/>
    <row r="470" ht="12.75" x14ac:dyDescent="0.2"/>
    <row r="471" ht="12.75" x14ac:dyDescent="0.2"/>
    <row r="472" ht="12.75" x14ac:dyDescent="0.2"/>
    <row r="473" ht="12.75" x14ac:dyDescent="0.2"/>
    <row r="474" ht="12.75" x14ac:dyDescent="0.2"/>
    <row r="475" ht="12.75" x14ac:dyDescent="0.2"/>
    <row r="476" ht="12.75" x14ac:dyDescent="0.2"/>
    <row r="477" ht="12.75" x14ac:dyDescent="0.2"/>
    <row r="478" ht="12.75" x14ac:dyDescent="0.2"/>
    <row r="479" ht="12.75" x14ac:dyDescent="0.2"/>
    <row r="480" ht="12.75" x14ac:dyDescent="0.2"/>
    <row r="481" ht="12.75" x14ac:dyDescent="0.2"/>
    <row r="482" ht="12.75" x14ac:dyDescent="0.2"/>
    <row r="483" ht="12.75" x14ac:dyDescent="0.2"/>
    <row r="484" ht="12.75" x14ac:dyDescent="0.2"/>
    <row r="485" ht="12.75" x14ac:dyDescent="0.2"/>
    <row r="486" ht="12.75" x14ac:dyDescent="0.2"/>
    <row r="487" ht="12.75" x14ac:dyDescent="0.2"/>
    <row r="488" ht="12.75" x14ac:dyDescent="0.2"/>
    <row r="489" ht="12.75" x14ac:dyDescent="0.2"/>
    <row r="490" ht="12.75" x14ac:dyDescent="0.2"/>
    <row r="491" ht="12.75" x14ac:dyDescent="0.2"/>
    <row r="492" ht="12.75" x14ac:dyDescent="0.2"/>
    <row r="493" ht="12.75" x14ac:dyDescent="0.2"/>
    <row r="494" ht="12.75" x14ac:dyDescent="0.2"/>
    <row r="495" ht="12.75" x14ac:dyDescent="0.2"/>
    <row r="496" ht="12.75" x14ac:dyDescent="0.2"/>
    <row r="497" ht="12.75" x14ac:dyDescent="0.2"/>
    <row r="498" ht="12.75" x14ac:dyDescent="0.2"/>
    <row r="499" ht="12.75" x14ac:dyDescent="0.2"/>
    <row r="500" ht="12.75" x14ac:dyDescent="0.2"/>
    <row r="501" ht="12.75" x14ac:dyDescent="0.2"/>
    <row r="502" ht="12.75" x14ac:dyDescent="0.2"/>
    <row r="503" ht="12.75" x14ac:dyDescent="0.2"/>
    <row r="504" ht="12.75" x14ac:dyDescent="0.2"/>
    <row r="505" ht="12.75" x14ac:dyDescent="0.2"/>
    <row r="506" ht="12.75" x14ac:dyDescent="0.2"/>
    <row r="507" ht="12.75" x14ac:dyDescent="0.2"/>
    <row r="508" ht="12.75" x14ac:dyDescent="0.2"/>
    <row r="509" ht="12.75" x14ac:dyDescent="0.2"/>
    <row r="510" ht="12.75" x14ac:dyDescent="0.2"/>
    <row r="511" ht="12.75" x14ac:dyDescent="0.2"/>
    <row r="512" ht="12.75" x14ac:dyDescent="0.2"/>
    <row r="513" ht="12.75" x14ac:dyDescent="0.2"/>
    <row r="514" ht="12.75" x14ac:dyDescent="0.2"/>
    <row r="515" ht="12.75" x14ac:dyDescent="0.2"/>
    <row r="516" ht="12.75" x14ac:dyDescent="0.2"/>
    <row r="517" ht="12.75" x14ac:dyDescent="0.2"/>
    <row r="518" ht="12.75" x14ac:dyDescent="0.2"/>
    <row r="519" ht="12.75" x14ac:dyDescent="0.2"/>
    <row r="520" ht="12.75" x14ac:dyDescent="0.2"/>
    <row r="521" ht="12.75" x14ac:dyDescent="0.2"/>
    <row r="522" ht="12.75" x14ac:dyDescent="0.2"/>
    <row r="523" ht="12.75" x14ac:dyDescent="0.2"/>
    <row r="524" ht="12.75" x14ac:dyDescent="0.2"/>
    <row r="525" ht="12.75" x14ac:dyDescent="0.2"/>
    <row r="526" ht="12.75" x14ac:dyDescent="0.2"/>
    <row r="527" ht="12.75" x14ac:dyDescent="0.2"/>
    <row r="528" ht="12.75" x14ac:dyDescent="0.2"/>
    <row r="529" ht="12.75" x14ac:dyDescent="0.2"/>
    <row r="530" ht="12.75" x14ac:dyDescent="0.2"/>
    <row r="531" ht="12.75" x14ac:dyDescent="0.2"/>
    <row r="532" ht="12.75" x14ac:dyDescent="0.2"/>
    <row r="533" ht="12.75" x14ac:dyDescent="0.2"/>
    <row r="534" ht="12.75" x14ac:dyDescent="0.2"/>
    <row r="535" ht="12.75" x14ac:dyDescent="0.2"/>
    <row r="536" ht="12.75" x14ac:dyDescent="0.2"/>
    <row r="537" ht="12.75" x14ac:dyDescent="0.2"/>
    <row r="538" ht="12.75" x14ac:dyDescent="0.2"/>
    <row r="539" ht="12.75" x14ac:dyDescent="0.2"/>
    <row r="540" ht="12.75" x14ac:dyDescent="0.2"/>
    <row r="541" ht="12.75" x14ac:dyDescent="0.2"/>
    <row r="542" ht="12.75" x14ac:dyDescent="0.2"/>
    <row r="543" ht="12.75" x14ac:dyDescent="0.2"/>
    <row r="544" ht="12.75" x14ac:dyDescent="0.2"/>
    <row r="545" ht="12.75" x14ac:dyDescent="0.2"/>
    <row r="546" ht="12.75" x14ac:dyDescent="0.2"/>
    <row r="547" ht="12.75" x14ac:dyDescent="0.2"/>
    <row r="548" ht="12.75" x14ac:dyDescent="0.2"/>
    <row r="549" ht="12.75" x14ac:dyDescent="0.2"/>
    <row r="550" ht="12.75" x14ac:dyDescent="0.2"/>
    <row r="551" ht="12.75" x14ac:dyDescent="0.2"/>
    <row r="552" ht="12.75" x14ac:dyDescent="0.2"/>
    <row r="553" ht="12.75" x14ac:dyDescent="0.2"/>
    <row r="554" ht="12.75" x14ac:dyDescent="0.2"/>
    <row r="555" ht="12.75" x14ac:dyDescent="0.2"/>
    <row r="556" ht="12.75" x14ac:dyDescent="0.2"/>
    <row r="557" ht="12.75" x14ac:dyDescent="0.2"/>
    <row r="558" ht="12.75" x14ac:dyDescent="0.2"/>
    <row r="559" ht="12.75" x14ac:dyDescent="0.2"/>
    <row r="560" ht="12.75" x14ac:dyDescent="0.2"/>
    <row r="561" ht="12.75" x14ac:dyDescent="0.2"/>
    <row r="562" ht="12.75" x14ac:dyDescent="0.2"/>
    <row r="563" ht="12.75" x14ac:dyDescent="0.2"/>
    <row r="564" ht="12.75" x14ac:dyDescent="0.2"/>
    <row r="565" ht="12.75" x14ac:dyDescent="0.2"/>
    <row r="566" ht="12.75" x14ac:dyDescent="0.2"/>
    <row r="567" ht="12.75" x14ac:dyDescent="0.2"/>
    <row r="568" ht="12.75" x14ac:dyDescent="0.2"/>
    <row r="569" ht="12.75" x14ac:dyDescent="0.2"/>
    <row r="570" ht="12.75" x14ac:dyDescent="0.2"/>
    <row r="571" ht="12.75" x14ac:dyDescent="0.2"/>
    <row r="572" ht="12.75" x14ac:dyDescent="0.2"/>
    <row r="573" ht="12.75" x14ac:dyDescent="0.2"/>
    <row r="574" ht="12.75" x14ac:dyDescent="0.2"/>
    <row r="575" ht="12.75" x14ac:dyDescent="0.2"/>
    <row r="576" ht="12.75" x14ac:dyDescent="0.2"/>
    <row r="577" ht="12.75" x14ac:dyDescent="0.2"/>
    <row r="578" ht="12.75" x14ac:dyDescent="0.2"/>
    <row r="579" ht="12.75" x14ac:dyDescent="0.2"/>
    <row r="580" ht="12.75" x14ac:dyDescent="0.2"/>
    <row r="581" ht="12.75" x14ac:dyDescent="0.2"/>
    <row r="582" ht="12.75" x14ac:dyDescent="0.2"/>
    <row r="583" ht="12.75" x14ac:dyDescent="0.2"/>
    <row r="584" ht="12.75" x14ac:dyDescent="0.2"/>
    <row r="585" ht="12.75" x14ac:dyDescent="0.2"/>
    <row r="586" ht="12.75" x14ac:dyDescent="0.2"/>
    <row r="587" ht="12.75" x14ac:dyDescent="0.2"/>
    <row r="588" ht="12.75" x14ac:dyDescent="0.2"/>
    <row r="589" ht="12.75" x14ac:dyDescent="0.2"/>
    <row r="590" ht="12.75" x14ac:dyDescent="0.2"/>
    <row r="591" ht="12.75" x14ac:dyDescent="0.2"/>
    <row r="592" ht="12.75" x14ac:dyDescent="0.2"/>
    <row r="593" ht="12.75" x14ac:dyDescent="0.2"/>
    <row r="594" ht="12.75" x14ac:dyDescent="0.2"/>
    <row r="595" ht="12.75" x14ac:dyDescent="0.2"/>
    <row r="596" ht="12.75" x14ac:dyDescent="0.2"/>
    <row r="597" ht="12.75" x14ac:dyDescent="0.2"/>
    <row r="598" ht="12.75" x14ac:dyDescent="0.2"/>
    <row r="599" ht="12.75" x14ac:dyDescent="0.2"/>
    <row r="600" ht="12.75" x14ac:dyDescent="0.2"/>
    <row r="601" ht="12.75" x14ac:dyDescent="0.2"/>
    <row r="602" ht="12.75" x14ac:dyDescent="0.2"/>
    <row r="603" ht="12.75" x14ac:dyDescent="0.2"/>
    <row r="604" ht="12.75" x14ac:dyDescent="0.2"/>
    <row r="605" ht="12.75" x14ac:dyDescent="0.2"/>
    <row r="606" ht="12.75" x14ac:dyDescent="0.2"/>
    <row r="607" ht="12.75" x14ac:dyDescent="0.2"/>
    <row r="608" ht="12.75" x14ac:dyDescent="0.2"/>
    <row r="609" ht="12.75" x14ac:dyDescent="0.2"/>
    <row r="610" ht="12.75" x14ac:dyDescent="0.2"/>
    <row r="611" ht="12.75" x14ac:dyDescent="0.2"/>
    <row r="612" ht="12.75" x14ac:dyDescent="0.2"/>
    <row r="613" ht="12.75" x14ac:dyDescent="0.2"/>
    <row r="614" ht="12.75" x14ac:dyDescent="0.2"/>
    <row r="615" ht="12.75" x14ac:dyDescent="0.2"/>
    <row r="616" ht="12.75" x14ac:dyDescent="0.2"/>
    <row r="617" ht="12.75" x14ac:dyDescent="0.2"/>
    <row r="618" ht="12.75" x14ac:dyDescent="0.2"/>
    <row r="619" ht="12.75" x14ac:dyDescent="0.2"/>
    <row r="620" ht="12.75" x14ac:dyDescent="0.2"/>
    <row r="621" ht="12.75" x14ac:dyDescent="0.2"/>
    <row r="622" ht="12.75" x14ac:dyDescent="0.2"/>
    <row r="623" ht="12.75" x14ac:dyDescent="0.2"/>
    <row r="624" ht="12.75" x14ac:dyDescent="0.2"/>
    <row r="625" ht="12.75" x14ac:dyDescent="0.2"/>
    <row r="626" ht="12.75" x14ac:dyDescent="0.2"/>
    <row r="627" ht="12.75" x14ac:dyDescent="0.2"/>
    <row r="628" ht="12.75" x14ac:dyDescent="0.2"/>
    <row r="629" ht="12.75" x14ac:dyDescent="0.2"/>
    <row r="630" ht="12.75" x14ac:dyDescent="0.2"/>
    <row r="631" ht="12.75" x14ac:dyDescent="0.2"/>
    <row r="632" ht="12.75" x14ac:dyDescent="0.2"/>
    <row r="633" ht="12.75" x14ac:dyDescent="0.2"/>
    <row r="634" ht="12.75" x14ac:dyDescent="0.2"/>
    <row r="635" ht="12.75" x14ac:dyDescent="0.2"/>
    <row r="636" ht="12.75" x14ac:dyDescent="0.2"/>
    <row r="637" ht="12.75" x14ac:dyDescent="0.2"/>
    <row r="638" ht="12.75" x14ac:dyDescent="0.2"/>
    <row r="639" ht="12.75" x14ac:dyDescent="0.2"/>
    <row r="640" ht="12.75" x14ac:dyDescent="0.2"/>
    <row r="641" ht="12.75" x14ac:dyDescent="0.2"/>
    <row r="642" ht="12.75" x14ac:dyDescent="0.2"/>
    <row r="643" ht="12.75" x14ac:dyDescent="0.2"/>
    <row r="644" ht="12.75" x14ac:dyDescent="0.2"/>
    <row r="645" ht="12.75" x14ac:dyDescent="0.2"/>
    <row r="646" ht="12.75" x14ac:dyDescent="0.2"/>
    <row r="647" ht="12.75" x14ac:dyDescent="0.2"/>
    <row r="648" ht="12.75" x14ac:dyDescent="0.2"/>
    <row r="649" ht="12.75" x14ac:dyDescent="0.2"/>
    <row r="650" ht="12.75" x14ac:dyDescent="0.2"/>
    <row r="651" ht="12.75" x14ac:dyDescent="0.2"/>
    <row r="652" ht="12.75" x14ac:dyDescent="0.2"/>
    <row r="653" ht="12.75" x14ac:dyDescent="0.2"/>
    <row r="654" ht="12.75" x14ac:dyDescent="0.2"/>
    <row r="655" ht="12.75" x14ac:dyDescent="0.2"/>
    <row r="656" ht="12.75" x14ac:dyDescent="0.2"/>
    <row r="657" ht="12.75" x14ac:dyDescent="0.2"/>
    <row r="658" ht="12.75" x14ac:dyDescent="0.2"/>
    <row r="659" ht="12.75" x14ac:dyDescent="0.2"/>
    <row r="660" ht="12.75" x14ac:dyDescent="0.2"/>
    <row r="661" ht="12.75" x14ac:dyDescent="0.2"/>
    <row r="662" ht="12.75" x14ac:dyDescent="0.2"/>
    <row r="663" ht="12.75" x14ac:dyDescent="0.2"/>
    <row r="664" ht="12.75" x14ac:dyDescent="0.2"/>
    <row r="665" ht="12.75" x14ac:dyDescent="0.2"/>
    <row r="666" ht="12.75" x14ac:dyDescent="0.2"/>
    <row r="667" ht="12.75" x14ac:dyDescent="0.2"/>
    <row r="668" ht="12.75" x14ac:dyDescent="0.2"/>
    <row r="669" ht="12.75" x14ac:dyDescent="0.2"/>
    <row r="670" ht="12.75" x14ac:dyDescent="0.2"/>
    <row r="671" ht="12.75" x14ac:dyDescent="0.2"/>
    <row r="672" ht="12.75" x14ac:dyDescent="0.2"/>
    <row r="673" ht="12.75" x14ac:dyDescent="0.2"/>
    <row r="674" ht="12.75" x14ac:dyDescent="0.2"/>
    <row r="675" ht="12.75" x14ac:dyDescent="0.2"/>
    <row r="676" ht="12.75" x14ac:dyDescent="0.2"/>
    <row r="677" ht="12.75" x14ac:dyDescent="0.2"/>
    <row r="678" ht="12.75" x14ac:dyDescent="0.2"/>
    <row r="679" ht="12.75" x14ac:dyDescent="0.2"/>
    <row r="680" ht="12.75" x14ac:dyDescent="0.2"/>
    <row r="681" ht="12.75" x14ac:dyDescent="0.2"/>
    <row r="682" ht="12.75" x14ac:dyDescent="0.2"/>
    <row r="683" ht="12.75" x14ac:dyDescent="0.2"/>
    <row r="684" ht="12.75" x14ac:dyDescent="0.2"/>
    <row r="685" ht="12.75" x14ac:dyDescent="0.2"/>
    <row r="686" ht="12.75" x14ac:dyDescent="0.2"/>
    <row r="687" ht="12.75" x14ac:dyDescent="0.2"/>
    <row r="688" ht="12.75" x14ac:dyDescent="0.2"/>
    <row r="689" ht="12.75" x14ac:dyDescent="0.2"/>
    <row r="690" ht="12.75" x14ac:dyDescent="0.2"/>
    <row r="691" ht="12.75" x14ac:dyDescent="0.2"/>
    <row r="692" ht="12.75" x14ac:dyDescent="0.2"/>
    <row r="693" ht="12.75" x14ac:dyDescent="0.2"/>
    <row r="694" ht="12.75" x14ac:dyDescent="0.2"/>
    <row r="695" ht="12.75" x14ac:dyDescent="0.2"/>
    <row r="696" ht="12.75" x14ac:dyDescent="0.2"/>
    <row r="697" ht="12.75" x14ac:dyDescent="0.2"/>
    <row r="698" ht="12.75" x14ac:dyDescent="0.2"/>
    <row r="699" ht="12.75" x14ac:dyDescent="0.2"/>
    <row r="700" ht="12.75" x14ac:dyDescent="0.2"/>
    <row r="701" ht="12.75" x14ac:dyDescent="0.2"/>
    <row r="702" ht="12.75" x14ac:dyDescent="0.2"/>
    <row r="703" ht="12.75" x14ac:dyDescent="0.2"/>
    <row r="704" ht="12.75" x14ac:dyDescent="0.2"/>
    <row r="705" ht="12.75" x14ac:dyDescent="0.2"/>
    <row r="706" ht="12.75" x14ac:dyDescent="0.2"/>
    <row r="707" ht="12.75" x14ac:dyDescent="0.2"/>
    <row r="708" ht="12.75" x14ac:dyDescent="0.2"/>
    <row r="709" ht="12.75" x14ac:dyDescent="0.2"/>
    <row r="710" ht="12.75" x14ac:dyDescent="0.2"/>
    <row r="711" ht="12.75" x14ac:dyDescent="0.2"/>
    <row r="712" ht="12.75" x14ac:dyDescent="0.2"/>
    <row r="713" ht="12.75" x14ac:dyDescent="0.2"/>
    <row r="714" ht="12.75" x14ac:dyDescent="0.2"/>
    <row r="715" ht="12.75" x14ac:dyDescent="0.2"/>
    <row r="716" ht="12.75" x14ac:dyDescent="0.2"/>
    <row r="717" ht="12.75" x14ac:dyDescent="0.2"/>
    <row r="718" ht="12.75" x14ac:dyDescent="0.2"/>
    <row r="719" ht="12.75" x14ac:dyDescent="0.2"/>
    <row r="720" ht="12.75" x14ac:dyDescent="0.2"/>
    <row r="721" ht="12.75" x14ac:dyDescent="0.2"/>
    <row r="722" ht="12.75" x14ac:dyDescent="0.2"/>
    <row r="723" ht="12.75" x14ac:dyDescent="0.2"/>
    <row r="724" ht="12.75" x14ac:dyDescent="0.2"/>
    <row r="725" ht="12.75" x14ac:dyDescent="0.2"/>
    <row r="726" ht="12.75" x14ac:dyDescent="0.2"/>
    <row r="727" ht="12.75" x14ac:dyDescent="0.2"/>
    <row r="728" ht="12.75" x14ac:dyDescent="0.2"/>
    <row r="729" ht="12.75" x14ac:dyDescent="0.2"/>
    <row r="730" ht="12.75" x14ac:dyDescent="0.2"/>
    <row r="731" ht="12.75" x14ac:dyDescent="0.2"/>
    <row r="732" ht="12.75" x14ac:dyDescent="0.2"/>
    <row r="733" ht="12.75" x14ac:dyDescent="0.2"/>
    <row r="734" ht="12.75" x14ac:dyDescent="0.2"/>
    <row r="735" ht="12.75" x14ac:dyDescent="0.2"/>
    <row r="736" ht="12.75" x14ac:dyDescent="0.2"/>
    <row r="737" ht="12.75" x14ac:dyDescent="0.2"/>
    <row r="738" ht="12.75" x14ac:dyDescent="0.2"/>
    <row r="739" ht="12.75" x14ac:dyDescent="0.2"/>
    <row r="740" ht="12.75" x14ac:dyDescent="0.2"/>
    <row r="741" ht="12.75" x14ac:dyDescent="0.2"/>
    <row r="742" ht="12.75" x14ac:dyDescent="0.2"/>
    <row r="743" ht="12.75" x14ac:dyDescent="0.2"/>
    <row r="744" ht="12.75" x14ac:dyDescent="0.2"/>
    <row r="745" ht="12.75" x14ac:dyDescent="0.2"/>
    <row r="746" ht="12.75" x14ac:dyDescent="0.2"/>
    <row r="747" ht="12.75" x14ac:dyDescent="0.2"/>
    <row r="748" ht="12.75" x14ac:dyDescent="0.2"/>
    <row r="749" ht="12.75" x14ac:dyDescent="0.2"/>
    <row r="750" ht="12.75" x14ac:dyDescent="0.2"/>
    <row r="751" ht="12.75" x14ac:dyDescent="0.2"/>
    <row r="752" ht="12.75" x14ac:dyDescent="0.2"/>
    <row r="753" ht="12.75" x14ac:dyDescent="0.2"/>
    <row r="754" ht="12.75" x14ac:dyDescent="0.2"/>
    <row r="755" ht="12.75" x14ac:dyDescent="0.2"/>
    <row r="756" ht="12.75" x14ac:dyDescent="0.2"/>
    <row r="757" ht="12.75" x14ac:dyDescent="0.2"/>
    <row r="758" ht="12.75" x14ac:dyDescent="0.2"/>
    <row r="759" ht="12.75" x14ac:dyDescent="0.2"/>
    <row r="760" ht="12.75" x14ac:dyDescent="0.2"/>
    <row r="761" ht="12.75" x14ac:dyDescent="0.2"/>
    <row r="762" ht="12.75" x14ac:dyDescent="0.2"/>
    <row r="763" ht="12.75" x14ac:dyDescent="0.2"/>
    <row r="764" ht="12.75" x14ac:dyDescent="0.2"/>
    <row r="765" ht="12.75" x14ac:dyDescent="0.2"/>
    <row r="766" ht="12.75" x14ac:dyDescent="0.2"/>
    <row r="767" ht="12.75" x14ac:dyDescent="0.2"/>
    <row r="768" ht="12.75" x14ac:dyDescent="0.2"/>
    <row r="769" ht="12.75" x14ac:dyDescent="0.2"/>
    <row r="770" ht="12.75" x14ac:dyDescent="0.2"/>
    <row r="771" ht="12.75" x14ac:dyDescent="0.2"/>
    <row r="772" ht="12.75" x14ac:dyDescent="0.2"/>
    <row r="773" ht="12.75" x14ac:dyDescent="0.2"/>
    <row r="774" ht="12.75" x14ac:dyDescent="0.2"/>
    <row r="775" ht="12.75" x14ac:dyDescent="0.2"/>
    <row r="776" ht="12.75" x14ac:dyDescent="0.2"/>
    <row r="777" ht="12.75" x14ac:dyDescent="0.2"/>
    <row r="778" ht="12.75" x14ac:dyDescent="0.2"/>
    <row r="779" ht="12.75" x14ac:dyDescent="0.2"/>
    <row r="780" ht="12.75" x14ac:dyDescent="0.2"/>
    <row r="781" ht="12.75" x14ac:dyDescent="0.2"/>
    <row r="782" ht="12.75" x14ac:dyDescent="0.2"/>
    <row r="783" ht="12.75" x14ac:dyDescent="0.2"/>
    <row r="784" ht="12.75" x14ac:dyDescent="0.2"/>
    <row r="785" ht="12.75" x14ac:dyDescent="0.2"/>
    <row r="786" ht="12.75" x14ac:dyDescent="0.2"/>
    <row r="787" ht="12.75" x14ac:dyDescent="0.2"/>
    <row r="788" ht="12.75" x14ac:dyDescent="0.2"/>
    <row r="789" ht="12.75" x14ac:dyDescent="0.2"/>
    <row r="790" ht="12.75" x14ac:dyDescent="0.2"/>
    <row r="791" ht="12.75" x14ac:dyDescent="0.2"/>
    <row r="792" ht="12.75" x14ac:dyDescent="0.2"/>
    <row r="793" ht="12.75" x14ac:dyDescent="0.2"/>
    <row r="794" ht="12.75" x14ac:dyDescent="0.2"/>
    <row r="795" ht="12.75" x14ac:dyDescent="0.2"/>
    <row r="796" ht="12.75" x14ac:dyDescent="0.2"/>
    <row r="797" ht="12.75" x14ac:dyDescent="0.2"/>
    <row r="798" ht="12.75" x14ac:dyDescent="0.2"/>
    <row r="799" ht="12.75" x14ac:dyDescent="0.2"/>
    <row r="800" ht="12.75" x14ac:dyDescent="0.2"/>
    <row r="801" ht="12.75" x14ac:dyDescent="0.2"/>
    <row r="802" ht="12.75" x14ac:dyDescent="0.2"/>
    <row r="803" ht="12.75" x14ac:dyDescent="0.2"/>
    <row r="804" ht="12.75" x14ac:dyDescent="0.2"/>
    <row r="805" ht="12.75" x14ac:dyDescent="0.2"/>
    <row r="806" ht="12.75" x14ac:dyDescent="0.2"/>
    <row r="807" ht="12.75" x14ac:dyDescent="0.2"/>
    <row r="808" ht="12.75" x14ac:dyDescent="0.2"/>
    <row r="809" ht="12.75" x14ac:dyDescent="0.2"/>
    <row r="810" ht="12.75" x14ac:dyDescent="0.2"/>
    <row r="811" ht="12.75" x14ac:dyDescent="0.2"/>
    <row r="812" ht="12.75" x14ac:dyDescent="0.2"/>
    <row r="813" ht="12.75" x14ac:dyDescent="0.2"/>
    <row r="814" ht="12.75" x14ac:dyDescent="0.2"/>
    <row r="815" ht="12.75" x14ac:dyDescent="0.2"/>
    <row r="816" ht="12.75" x14ac:dyDescent="0.2"/>
    <row r="817" ht="12.75" x14ac:dyDescent="0.2"/>
    <row r="818" ht="12.75" x14ac:dyDescent="0.2"/>
    <row r="819" ht="12.75" x14ac:dyDescent="0.2"/>
    <row r="820" ht="12.75" x14ac:dyDescent="0.2"/>
    <row r="821" ht="12.75" x14ac:dyDescent="0.2"/>
    <row r="822" ht="12.75" x14ac:dyDescent="0.2"/>
    <row r="823" ht="12.75" x14ac:dyDescent="0.2"/>
    <row r="824" ht="12.75" x14ac:dyDescent="0.2"/>
    <row r="825" ht="12.75" x14ac:dyDescent="0.2"/>
    <row r="826" ht="12.75" x14ac:dyDescent="0.2"/>
    <row r="827" ht="12.75" x14ac:dyDescent="0.2"/>
    <row r="828" ht="12.75" x14ac:dyDescent="0.2"/>
    <row r="829" ht="12.75" x14ac:dyDescent="0.2"/>
    <row r="830" ht="12.75" x14ac:dyDescent="0.2"/>
    <row r="831" ht="12.75" x14ac:dyDescent="0.2"/>
    <row r="832" ht="12.75" x14ac:dyDescent="0.2"/>
    <row r="833" ht="12.75" x14ac:dyDescent="0.2"/>
    <row r="834" ht="12.75" x14ac:dyDescent="0.2"/>
    <row r="835" ht="12.75" x14ac:dyDescent="0.2"/>
    <row r="836" ht="12.75" x14ac:dyDescent="0.2"/>
    <row r="837" ht="12.75" x14ac:dyDescent="0.2"/>
    <row r="838" ht="12.75" x14ac:dyDescent="0.2"/>
    <row r="839" ht="12.75" x14ac:dyDescent="0.2"/>
    <row r="840" ht="12.75" x14ac:dyDescent="0.2"/>
    <row r="841" ht="12.75" x14ac:dyDescent="0.2"/>
    <row r="842" ht="12.75" x14ac:dyDescent="0.2"/>
    <row r="843" ht="12.75" x14ac:dyDescent="0.2"/>
    <row r="844" ht="12.75" x14ac:dyDescent="0.2"/>
    <row r="845" ht="12.75" x14ac:dyDescent="0.2"/>
    <row r="846" ht="12.75" x14ac:dyDescent="0.2"/>
    <row r="847" ht="12.75" x14ac:dyDescent="0.2"/>
    <row r="848" ht="12.75" x14ac:dyDescent="0.2"/>
    <row r="849" ht="12.75" x14ac:dyDescent="0.2"/>
    <row r="850" ht="12.75" x14ac:dyDescent="0.2"/>
    <row r="851" ht="12.75" x14ac:dyDescent="0.2"/>
    <row r="852" ht="12.75" x14ac:dyDescent="0.2"/>
    <row r="853" ht="12.75" x14ac:dyDescent="0.2"/>
    <row r="854" ht="12.75" x14ac:dyDescent="0.2"/>
    <row r="855" ht="12.75" x14ac:dyDescent="0.2"/>
    <row r="856" ht="12.75" x14ac:dyDescent="0.2"/>
    <row r="857" ht="12.75" x14ac:dyDescent="0.2"/>
    <row r="858" ht="12.75" x14ac:dyDescent="0.2"/>
    <row r="859" ht="12.75" x14ac:dyDescent="0.2"/>
    <row r="860" ht="12.75" x14ac:dyDescent="0.2"/>
    <row r="861" ht="12.75" x14ac:dyDescent="0.2"/>
    <row r="862" ht="12.75" x14ac:dyDescent="0.2"/>
    <row r="863" ht="12.75" x14ac:dyDescent="0.2"/>
    <row r="864" ht="12.75" x14ac:dyDescent="0.2"/>
    <row r="865" ht="12.75" x14ac:dyDescent="0.2"/>
    <row r="866" ht="12.75" x14ac:dyDescent="0.2"/>
    <row r="867" ht="12.75" x14ac:dyDescent="0.2"/>
    <row r="868" ht="12.75" x14ac:dyDescent="0.2"/>
    <row r="869" ht="12.75" x14ac:dyDescent="0.2"/>
    <row r="870" ht="12.75" x14ac:dyDescent="0.2"/>
    <row r="871" ht="12.75" x14ac:dyDescent="0.2"/>
    <row r="872" ht="12.75" x14ac:dyDescent="0.2"/>
    <row r="873" ht="12.75" x14ac:dyDescent="0.2"/>
    <row r="874" ht="12.75" x14ac:dyDescent="0.2"/>
    <row r="875" ht="12.75" x14ac:dyDescent="0.2"/>
    <row r="876" ht="12.75" x14ac:dyDescent="0.2"/>
    <row r="877" ht="12.75" x14ac:dyDescent="0.2"/>
    <row r="878" ht="12.75" x14ac:dyDescent="0.2"/>
    <row r="879" ht="12.75" x14ac:dyDescent="0.2"/>
    <row r="880" ht="12.75" x14ac:dyDescent="0.2"/>
    <row r="881" ht="12.75" x14ac:dyDescent="0.2"/>
    <row r="882" ht="12.75" x14ac:dyDescent="0.2"/>
    <row r="883" ht="12.75" x14ac:dyDescent="0.2"/>
    <row r="884" ht="12.75" x14ac:dyDescent="0.2"/>
    <row r="885" ht="12.75" x14ac:dyDescent="0.2"/>
    <row r="886" ht="12.75" x14ac:dyDescent="0.2"/>
    <row r="887" ht="12.75" x14ac:dyDescent="0.2"/>
    <row r="888" ht="12.75" x14ac:dyDescent="0.2"/>
    <row r="889" ht="12.75" x14ac:dyDescent="0.2"/>
    <row r="890" ht="12.75" x14ac:dyDescent="0.2"/>
    <row r="891" ht="12.75" x14ac:dyDescent="0.2"/>
    <row r="892" ht="12.75" x14ac:dyDescent="0.2"/>
    <row r="893" ht="12.75" x14ac:dyDescent="0.2"/>
    <row r="894" ht="12.75" x14ac:dyDescent="0.2"/>
    <row r="895" ht="12.75" x14ac:dyDescent="0.2"/>
    <row r="896" ht="12.75" x14ac:dyDescent="0.2"/>
    <row r="897" ht="12.75" x14ac:dyDescent="0.2"/>
    <row r="898" ht="12.75" x14ac:dyDescent="0.2"/>
    <row r="899" ht="12.75" x14ac:dyDescent="0.2"/>
    <row r="900" ht="12.75" x14ac:dyDescent="0.2"/>
    <row r="901" ht="12.75" x14ac:dyDescent="0.2"/>
    <row r="902" ht="12.75" x14ac:dyDescent="0.2"/>
    <row r="903" ht="12.75" x14ac:dyDescent="0.2"/>
    <row r="904" ht="12.75" x14ac:dyDescent="0.2"/>
    <row r="905" ht="12.75" x14ac:dyDescent="0.2"/>
    <row r="906" ht="12.75" x14ac:dyDescent="0.2"/>
    <row r="907" ht="12.75" x14ac:dyDescent="0.2"/>
    <row r="908" ht="12.75" x14ac:dyDescent="0.2"/>
    <row r="909" ht="12.75" x14ac:dyDescent="0.2"/>
    <row r="910" ht="12.75" x14ac:dyDescent="0.2"/>
    <row r="911" ht="12.75" x14ac:dyDescent="0.2"/>
    <row r="912" ht="12.75" x14ac:dyDescent="0.2"/>
    <row r="913" ht="12.75" x14ac:dyDescent="0.2"/>
    <row r="914" ht="12.75" x14ac:dyDescent="0.2"/>
    <row r="915" ht="12.75" x14ac:dyDescent="0.2"/>
    <row r="916" ht="12.75" x14ac:dyDescent="0.2"/>
    <row r="917" ht="12.75" x14ac:dyDescent="0.2"/>
    <row r="918" ht="12.75" x14ac:dyDescent="0.2"/>
    <row r="919" ht="12.75" x14ac:dyDescent="0.2"/>
    <row r="920" ht="12.75" x14ac:dyDescent="0.2"/>
    <row r="921" ht="12.75" x14ac:dyDescent="0.2"/>
    <row r="922" ht="12.75" x14ac:dyDescent="0.2"/>
    <row r="923" ht="12.75" x14ac:dyDescent="0.2"/>
    <row r="924" ht="12.75" x14ac:dyDescent="0.2"/>
    <row r="925" ht="12.75" x14ac:dyDescent="0.2"/>
    <row r="926" ht="12.75" x14ac:dyDescent="0.2"/>
    <row r="927" ht="12.75" x14ac:dyDescent="0.2"/>
    <row r="928" ht="12.75" x14ac:dyDescent="0.2"/>
    <row r="929" ht="12.75" x14ac:dyDescent="0.2"/>
    <row r="930" ht="12.75" x14ac:dyDescent="0.2"/>
    <row r="931" ht="12.75" x14ac:dyDescent="0.2"/>
    <row r="932" ht="12.75" x14ac:dyDescent="0.2"/>
    <row r="933" ht="12.75" x14ac:dyDescent="0.2"/>
    <row r="934" ht="12.75" x14ac:dyDescent="0.2"/>
    <row r="935" ht="12.75" x14ac:dyDescent="0.2"/>
    <row r="936" ht="12.75" x14ac:dyDescent="0.2"/>
    <row r="937" ht="12.75" x14ac:dyDescent="0.2"/>
    <row r="938" ht="12.75" x14ac:dyDescent="0.2"/>
    <row r="939" ht="12.75" x14ac:dyDescent="0.2"/>
    <row r="940" ht="12.75" x14ac:dyDescent="0.2"/>
    <row r="941" ht="12.75" x14ac:dyDescent="0.2"/>
    <row r="942" ht="12.75" x14ac:dyDescent="0.2"/>
    <row r="943" ht="12.75" x14ac:dyDescent="0.2"/>
    <row r="944" ht="12.75" x14ac:dyDescent="0.2"/>
    <row r="945" ht="12.75" x14ac:dyDescent="0.2"/>
    <row r="946" ht="12.75" x14ac:dyDescent="0.2"/>
    <row r="947" ht="12.75" x14ac:dyDescent="0.2"/>
    <row r="948" ht="12.75" x14ac:dyDescent="0.2"/>
    <row r="949" ht="12.75" x14ac:dyDescent="0.2"/>
    <row r="950" ht="12.75" x14ac:dyDescent="0.2"/>
    <row r="951" ht="12.75" x14ac:dyDescent="0.2"/>
    <row r="952" ht="12.75" x14ac:dyDescent="0.2"/>
    <row r="953" ht="12.75" x14ac:dyDescent="0.2"/>
    <row r="954" ht="12.75" x14ac:dyDescent="0.2"/>
    <row r="955" ht="12.75" x14ac:dyDescent="0.2"/>
    <row r="956" ht="12.75" x14ac:dyDescent="0.2"/>
    <row r="957" ht="12.75" x14ac:dyDescent="0.2"/>
    <row r="958" ht="12.75" x14ac:dyDescent="0.2"/>
    <row r="959" ht="12.75" x14ac:dyDescent="0.2"/>
    <row r="960" ht="12.75" x14ac:dyDescent="0.2"/>
    <row r="961" ht="12.75" x14ac:dyDescent="0.2"/>
    <row r="962" ht="12.75" x14ac:dyDescent="0.2"/>
    <row r="963" ht="12.75" x14ac:dyDescent="0.2"/>
    <row r="964" ht="12.75" x14ac:dyDescent="0.2"/>
    <row r="965" ht="12.75" x14ac:dyDescent="0.2"/>
    <row r="966" ht="12.75" x14ac:dyDescent="0.2"/>
    <row r="967" ht="12.75" x14ac:dyDescent="0.2"/>
    <row r="968" ht="12.75" x14ac:dyDescent="0.2"/>
    <row r="969" ht="12.75" x14ac:dyDescent="0.2"/>
    <row r="970" ht="12.75" x14ac:dyDescent="0.2"/>
    <row r="971" ht="12.75" x14ac:dyDescent="0.2"/>
    <row r="972" ht="12.75" x14ac:dyDescent="0.2"/>
    <row r="973" ht="12.75" x14ac:dyDescent="0.2"/>
    <row r="974" ht="12.75" x14ac:dyDescent="0.2"/>
    <row r="975" ht="12.75" x14ac:dyDescent="0.2"/>
    <row r="976" ht="12.75" x14ac:dyDescent="0.2"/>
    <row r="977" ht="12.75" x14ac:dyDescent="0.2"/>
    <row r="978" ht="12.75" x14ac:dyDescent="0.2"/>
    <row r="979" ht="12.75" x14ac:dyDescent="0.2"/>
    <row r="980" ht="12.75" x14ac:dyDescent="0.2"/>
    <row r="981" ht="12.75" x14ac:dyDescent="0.2"/>
    <row r="982" ht="12.75" x14ac:dyDescent="0.2"/>
    <row r="983" ht="12.75" x14ac:dyDescent="0.2"/>
    <row r="984" ht="12.75" x14ac:dyDescent="0.2"/>
    <row r="985" ht="12.75" x14ac:dyDescent="0.2"/>
    <row r="986" ht="12.75" x14ac:dyDescent="0.2"/>
    <row r="987" ht="12.75" x14ac:dyDescent="0.2"/>
    <row r="988" ht="12.75" x14ac:dyDescent="0.2"/>
    <row r="989" ht="12.75" x14ac:dyDescent="0.2"/>
    <row r="990" ht="12.75" x14ac:dyDescent="0.2"/>
    <row r="991" ht="12.75" x14ac:dyDescent="0.2"/>
    <row r="992" ht="12.75" x14ac:dyDescent="0.2"/>
    <row r="993" ht="12.75" x14ac:dyDescent="0.2"/>
    <row r="994" ht="12.75" x14ac:dyDescent="0.2"/>
    <row r="995" ht="12.75" x14ac:dyDescent="0.2"/>
    <row r="996" ht="12.75" x14ac:dyDescent="0.2"/>
    <row r="997" ht="12.75" x14ac:dyDescent="0.2"/>
    <row r="998" ht="12.75" x14ac:dyDescent="0.2"/>
    <row r="999" ht="12.75" x14ac:dyDescent="0.2"/>
    <row r="1000" ht="12.75" x14ac:dyDescent="0.2"/>
  </sheetData>
  <mergeCells count="145">
    <mergeCell ref="A124:E124"/>
    <mergeCell ref="A105:F105"/>
    <mergeCell ref="B106:E106"/>
    <mergeCell ref="B107:E107"/>
    <mergeCell ref="B108:E108"/>
    <mergeCell ref="B109:E109"/>
    <mergeCell ref="B110:E110"/>
    <mergeCell ref="A111:E111"/>
    <mergeCell ref="A53:C53"/>
    <mergeCell ref="D53:E53"/>
    <mergeCell ref="A54:F54"/>
    <mergeCell ref="B56:E56"/>
    <mergeCell ref="B57:E57"/>
    <mergeCell ref="A61:E61"/>
    <mergeCell ref="A62:F62"/>
    <mergeCell ref="B76:E76"/>
    <mergeCell ref="B77:E77"/>
    <mergeCell ref="B39:E39"/>
    <mergeCell ref="B40:E40"/>
    <mergeCell ref="B41:E41"/>
    <mergeCell ref="A42:E42"/>
    <mergeCell ref="B44:C44"/>
    <mergeCell ref="D44:E44"/>
    <mergeCell ref="B51:C51"/>
    <mergeCell ref="D51:E51"/>
    <mergeCell ref="B52:C52"/>
    <mergeCell ref="D52:E52"/>
    <mergeCell ref="A18:E18"/>
    <mergeCell ref="A19:F19"/>
    <mergeCell ref="B20:E20"/>
    <mergeCell ref="B21:E21"/>
    <mergeCell ref="B33:E33"/>
    <mergeCell ref="B34:E34"/>
    <mergeCell ref="B35:E35"/>
    <mergeCell ref="A36:E36"/>
    <mergeCell ref="A38:F38"/>
    <mergeCell ref="B11:E11"/>
    <mergeCell ref="B12:E12"/>
    <mergeCell ref="B13:E13"/>
    <mergeCell ref="A14:F14"/>
    <mergeCell ref="A15:F15"/>
    <mergeCell ref="A16:B16"/>
    <mergeCell ref="C16:E16"/>
    <mergeCell ref="A17:B17"/>
    <mergeCell ref="C17:E17"/>
    <mergeCell ref="A1:F1"/>
    <mergeCell ref="A3:F3"/>
    <mergeCell ref="A4:F4"/>
    <mergeCell ref="A5:F5"/>
    <mergeCell ref="A6:E6"/>
    <mergeCell ref="A7:E7"/>
    <mergeCell ref="A8:F8"/>
    <mergeCell ref="A9:F9"/>
    <mergeCell ref="B10:E10"/>
    <mergeCell ref="B28:E28"/>
    <mergeCell ref="B29:E29"/>
    <mergeCell ref="B30:E30"/>
    <mergeCell ref="B31:E31"/>
    <mergeCell ref="B32:E32"/>
    <mergeCell ref="B22:E22"/>
    <mergeCell ref="B23:E23"/>
    <mergeCell ref="B24:E24"/>
    <mergeCell ref="A25:F26"/>
    <mergeCell ref="A27:F27"/>
    <mergeCell ref="B48:C48"/>
    <mergeCell ref="D48:E48"/>
    <mergeCell ref="B49:C49"/>
    <mergeCell ref="D49:E49"/>
    <mergeCell ref="B50:C50"/>
    <mergeCell ref="D50:E50"/>
    <mergeCell ref="B45:C45"/>
    <mergeCell ref="D45:E45"/>
    <mergeCell ref="B46:C46"/>
    <mergeCell ref="D46:E46"/>
    <mergeCell ref="B47:C47"/>
    <mergeCell ref="D47:E47"/>
    <mergeCell ref="A65:F65"/>
    <mergeCell ref="B66:E66"/>
    <mergeCell ref="B67:E67"/>
    <mergeCell ref="B68:E68"/>
    <mergeCell ref="B69:E69"/>
    <mergeCell ref="G57:I57"/>
    <mergeCell ref="B58:E58"/>
    <mergeCell ref="G58:I58"/>
    <mergeCell ref="B59:E59"/>
    <mergeCell ref="B60:E60"/>
    <mergeCell ref="G60:I60"/>
    <mergeCell ref="A94:F94"/>
    <mergeCell ref="B95:E95"/>
    <mergeCell ref="B96:E96"/>
    <mergeCell ref="A97:E97"/>
    <mergeCell ref="A98:F98"/>
    <mergeCell ref="A70:E70"/>
    <mergeCell ref="A72:F72"/>
    <mergeCell ref="B73:E73"/>
    <mergeCell ref="B74:E74"/>
    <mergeCell ref="B75:E75"/>
    <mergeCell ref="B78:E78"/>
    <mergeCell ref="B79:E79"/>
    <mergeCell ref="A80:E80"/>
    <mergeCell ref="A82:F82"/>
    <mergeCell ref="A83:F83"/>
    <mergeCell ref="A84:F84"/>
    <mergeCell ref="B85:E85"/>
    <mergeCell ref="B86:E86"/>
    <mergeCell ref="B87:E87"/>
    <mergeCell ref="B88:E88"/>
    <mergeCell ref="B89:E89"/>
    <mergeCell ref="B90:E90"/>
    <mergeCell ref="B91:E91"/>
    <mergeCell ref="A92:E92"/>
    <mergeCell ref="A113:F113"/>
    <mergeCell ref="B114:C114"/>
    <mergeCell ref="D114:E114"/>
    <mergeCell ref="B115:C115"/>
    <mergeCell ref="D115:E115"/>
    <mergeCell ref="A99:F99"/>
    <mergeCell ref="B100:E100"/>
    <mergeCell ref="B101:E101"/>
    <mergeCell ref="B102:E102"/>
    <mergeCell ref="A103:E103"/>
    <mergeCell ref="B119:C119"/>
    <mergeCell ref="D119:E119"/>
    <mergeCell ref="B120:C120"/>
    <mergeCell ref="D120:E120"/>
    <mergeCell ref="A121:C121"/>
    <mergeCell ref="D121:E121"/>
    <mergeCell ref="B116:C116"/>
    <mergeCell ref="D116:E116"/>
    <mergeCell ref="B117:C117"/>
    <mergeCell ref="D117:E117"/>
    <mergeCell ref="B118:C118"/>
    <mergeCell ref="D118:E118"/>
    <mergeCell ref="A135:E135"/>
    <mergeCell ref="A136:E136"/>
    <mergeCell ref="B130:E130"/>
    <mergeCell ref="B131:E131"/>
    <mergeCell ref="A132:E132"/>
    <mergeCell ref="B133:E133"/>
    <mergeCell ref="A134:E134"/>
    <mergeCell ref="A125:F125"/>
    <mergeCell ref="A126:E126"/>
    <mergeCell ref="B127:E127"/>
    <mergeCell ref="B128:E128"/>
    <mergeCell ref="B129:E129"/>
  </mergeCells>
  <pageMargins left="0.511811024" right="0.511811024" top="0.78740157499999996" bottom="0.78740157499999996" header="0" footer="0"/>
  <pageSetup paperSize="9" orientation="portrait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D1000"/>
  <sheetViews>
    <sheetView workbookViewId="0">
      <selection activeCell="F18" sqref="F18"/>
    </sheetView>
  </sheetViews>
  <sheetFormatPr defaultRowHeight="15" customHeight="1" x14ac:dyDescent="0.2"/>
  <cols>
    <col min="1" max="1" width="4" style="186" bestFit="1" customWidth="1"/>
    <col min="2" max="2" width="38.83203125" style="194" customWidth="1"/>
    <col min="3" max="3" width="12.83203125" style="186" customWidth="1"/>
    <col min="4" max="4" width="10.1640625" style="186" customWidth="1"/>
    <col min="5" max="5" width="16.5" style="186" customWidth="1"/>
    <col min="6" max="6" width="25.5" style="188" customWidth="1"/>
    <col min="7" max="9" width="26.83203125" style="186" customWidth="1"/>
    <col min="10" max="1017" width="11.6640625" style="186" customWidth="1"/>
    <col min="1018" max="1022" width="11.6640625" style="187" customWidth="1"/>
    <col min="1023" max="16384" width="9.33203125" style="187"/>
  </cols>
  <sheetData>
    <row r="1" spans="1:6" ht="14.25" x14ac:dyDescent="0.2">
      <c r="A1" s="329" t="s">
        <v>136</v>
      </c>
      <c r="B1" s="329"/>
      <c r="C1" s="329"/>
      <c r="D1" s="329"/>
      <c r="E1" s="329"/>
      <c r="F1" s="329"/>
    </row>
    <row r="2" spans="1:6" ht="14.25" x14ac:dyDescent="0.2">
      <c r="A2" s="231" t="s">
        <v>206</v>
      </c>
      <c r="B2" s="230"/>
      <c r="C2" s="230"/>
      <c r="D2" s="230"/>
      <c r="E2" s="232"/>
      <c r="F2" s="233"/>
    </row>
    <row r="3" spans="1:6" ht="16.5" customHeight="1" x14ac:dyDescent="0.2">
      <c r="A3" s="330"/>
      <c r="B3" s="330"/>
      <c r="C3" s="330"/>
      <c r="D3" s="330"/>
      <c r="E3" s="330"/>
      <c r="F3" s="330"/>
    </row>
    <row r="4" spans="1:6" ht="12.75" x14ac:dyDescent="0.2">
      <c r="A4" s="331" t="s">
        <v>207</v>
      </c>
      <c r="B4" s="331"/>
      <c r="C4" s="331"/>
      <c r="D4" s="331"/>
      <c r="E4" s="331"/>
      <c r="F4" s="331"/>
    </row>
    <row r="5" spans="1:6" ht="12.75" x14ac:dyDescent="0.2">
      <c r="A5" s="318"/>
      <c r="B5" s="318"/>
      <c r="C5" s="318"/>
      <c r="D5" s="318"/>
      <c r="E5" s="318"/>
      <c r="F5" s="318"/>
    </row>
    <row r="6" spans="1:6" ht="12.75" x14ac:dyDescent="0.2">
      <c r="A6" s="316" t="s">
        <v>208</v>
      </c>
      <c r="B6" s="316"/>
      <c r="C6" s="316"/>
      <c r="D6" s="316"/>
      <c r="E6" s="316"/>
      <c r="F6" s="189"/>
    </row>
    <row r="7" spans="1:6" ht="12.75" x14ac:dyDescent="0.2">
      <c r="A7" s="316" t="s">
        <v>209</v>
      </c>
      <c r="B7" s="316"/>
      <c r="C7" s="316"/>
      <c r="D7" s="316"/>
      <c r="E7" s="316"/>
      <c r="F7" s="189"/>
    </row>
    <row r="8" spans="1:6" ht="12.75" x14ac:dyDescent="0.2">
      <c r="A8" s="318"/>
      <c r="B8" s="318"/>
      <c r="C8" s="318"/>
      <c r="D8" s="318"/>
      <c r="E8" s="318"/>
      <c r="F8" s="318"/>
    </row>
    <row r="9" spans="1:6" ht="12.75" x14ac:dyDescent="0.2">
      <c r="A9" s="309" t="s">
        <v>210</v>
      </c>
      <c r="B9" s="309"/>
      <c r="C9" s="309"/>
      <c r="D9" s="309"/>
      <c r="E9" s="309"/>
      <c r="F9" s="309"/>
    </row>
    <row r="10" spans="1:6" ht="12.75" x14ac:dyDescent="0.2">
      <c r="A10" s="190" t="s">
        <v>137</v>
      </c>
      <c r="B10" s="332" t="s">
        <v>211</v>
      </c>
      <c r="C10" s="332"/>
      <c r="D10" s="332"/>
      <c r="E10" s="332"/>
      <c r="F10" s="191"/>
    </row>
    <row r="11" spans="1:6" ht="12.75" x14ac:dyDescent="0.2">
      <c r="A11" s="190" t="s">
        <v>138</v>
      </c>
      <c r="B11" s="332" t="s">
        <v>212</v>
      </c>
      <c r="C11" s="332"/>
      <c r="D11" s="332"/>
      <c r="E11" s="332"/>
      <c r="F11" s="189"/>
    </row>
    <row r="12" spans="1:6" ht="12.75" x14ac:dyDescent="0.2">
      <c r="A12" s="190" t="s">
        <v>139</v>
      </c>
      <c r="B12" s="332" t="s">
        <v>213</v>
      </c>
      <c r="C12" s="332"/>
      <c r="D12" s="332"/>
      <c r="E12" s="332"/>
      <c r="F12" s="189"/>
    </row>
    <row r="13" spans="1:6" ht="12.75" x14ac:dyDescent="0.2">
      <c r="A13" s="190" t="s">
        <v>140</v>
      </c>
      <c r="B13" s="332" t="s">
        <v>214</v>
      </c>
      <c r="C13" s="332"/>
      <c r="D13" s="332"/>
      <c r="E13" s="332"/>
      <c r="F13" s="189"/>
    </row>
    <row r="14" spans="1:6" ht="12.75" x14ac:dyDescent="0.2">
      <c r="A14" s="318"/>
      <c r="B14" s="318"/>
      <c r="C14" s="318"/>
      <c r="D14" s="318"/>
      <c r="E14" s="318"/>
      <c r="F14" s="318"/>
    </row>
    <row r="15" spans="1:6" ht="12.75" x14ac:dyDescent="0.2">
      <c r="A15" s="309" t="s">
        <v>215</v>
      </c>
      <c r="B15" s="309"/>
      <c r="C15" s="309"/>
      <c r="D15" s="309"/>
      <c r="E15" s="309"/>
      <c r="F15" s="309"/>
    </row>
    <row r="16" spans="1:6" ht="12.75" x14ac:dyDescent="0.2">
      <c r="A16" s="316" t="s">
        <v>216</v>
      </c>
      <c r="B16" s="316"/>
      <c r="C16" s="333" t="s">
        <v>217</v>
      </c>
      <c r="D16" s="333"/>
      <c r="E16" s="333"/>
      <c r="F16" s="192" t="s">
        <v>218</v>
      </c>
    </row>
    <row r="17" spans="1:9" ht="58.5" customHeight="1" x14ac:dyDescent="0.2">
      <c r="A17" s="326" t="s">
        <v>219</v>
      </c>
      <c r="B17" s="326"/>
      <c r="C17" s="333" t="s">
        <v>220</v>
      </c>
      <c r="D17" s="333"/>
      <c r="E17" s="333"/>
      <c r="F17" s="229" t="s">
        <v>340</v>
      </c>
    </row>
    <row r="18" spans="1:9" ht="12.75" x14ac:dyDescent="0.2">
      <c r="A18" s="316" t="s">
        <v>221</v>
      </c>
      <c r="B18" s="316"/>
      <c r="C18" s="316"/>
      <c r="D18" s="316"/>
      <c r="E18" s="316"/>
      <c r="F18" s="192">
        <v>2</v>
      </c>
    </row>
    <row r="19" spans="1:9" ht="12.75" x14ac:dyDescent="0.2">
      <c r="A19" s="319" t="s">
        <v>222</v>
      </c>
      <c r="B19" s="319"/>
      <c r="C19" s="319"/>
      <c r="D19" s="319"/>
      <c r="E19" s="319"/>
      <c r="F19" s="319"/>
    </row>
    <row r="20" spans="1:9" ht="12.75" x14ac:dyDescent="0.2">
      <c r="A20" s="189">
        <v>1</v>
      </c>
      <c r="B20" s="306" t="s">
        <v>223</v>
      </c>
      <c r="C20" s="306"/>
      <c r="D20" s="306"/>
      <c r="E20" s="306"/>
      <c r="F20" s="192"/>
    </row>
    <row r="21" spans="1:9" ht="12.75" x14ac:dyDescent="0.2">
      <c r="A21" s="189">
        <v>2</v>
      </c>
      <c r="B21" s="306" t="s">
        <v>224</v>
      </c>
      <c r="C21" s="306"/>
      <c r="D21" s="306"/>
      <c r="E21" s="306"/>
      <c r="F21" s="192"/>
    </row>
    <row r="22" spans="1:9" ht="12.75" x14ac:dyDescent="0.2">
      <c r="A22" s="189">
        <v>3</v>
      </c>
      <c r="B22" s="316" t="s">
        <v>225</v>
      </c>
      <c r="C22" s="316"/>
      <c r="D22" s="316"/>
      <c r="E22" s="316"/>
      <c r="F22" s="193">
        <v>0</v>
      </c>
      <c r="G22" s="194"/>
      <c r="H22" s="195"/>
      <c r="I22" s="195"/>
    </row>
    <row r="23" spans="1:9" ht="12.75" x14ac:dyDescent="0.2">
      <c r="A23" s="189">
        <v>4</v>
      </c>
      <c r="B23" s="306" t="s">
        <v>141</v>
      </c>
      <c r="C23" s="306"/>
      <c r="D23" s="306"/>
      <c r="E23" s="306"/>
      <c r="F23" s="192"/>
    </row>
    <row r="24" spans="1:9" ht="12.75" x14ac:dyDescent="0.2">
      <c r="A24" s="189">
        <v>5</v>
      </c>
      <c r="B24" s="306" t="s">
        <v>226</v>
      </c>
      <c r="C24" s="306"/>
      <c r="D24" s="306"/>
      <c r="E24" s="306"/>
      <c r="F24" s="196"/>
    </row>
    <row r="25" spans="1:9" ht="12.75" x14ac:dyDescent="0.2">
      <c r="A25" s="318"/>
      <c r="B25" s="318"/>
      <c r="C25" s="318"/>
      <c r="D25" s="318"/>
      <c r="E25" s="318"/>
      <c r="F25" s="318"/>
    </row>
    <row r="26" spans="1:9" ht="12.75" x14ac:dyDescent="0.2">
      <c r="A26" s="318"/>
      <c r="B26" s="318"/>
      <c r="C26" s="318"/>
      <c r="D26" s="318"/>
      <c r="E26" s="318"/>
      <c r="F26" s="318"/>
    </row>
    <row r="27" spans="1:9" ht="12.75" x14ac:dyDescent="0.2">
      <c r="A27" s="309" t="s">
        <v>227</v>
      </c>
      <c r="B27" s="309"/>
      <c r="C27" s="309"/>
      <c r="D27" s="309"/>
      <c r="E27" s="309"/>
      <c r="F27" s="309"/>
    </row>
    <row r="28" spans="1:9" ht="12.75" x14ac:dyDescent="0.2">
      <c r="A28" s="197">
        <v>1</v>
      </c>
      <c r="B28" s="309" t="s">
        <v>228</v>
      </c>
      <c r="C28" s="309"/>
      <c r="D28" s="309"/>
      <c r="E28" s="309"/>
      <c r="F28" s="198" t="s">
        <v>229</v>
      </c>
    </row>
    <row r="29" spans="1:9" ht="12.75" x14ac:dyDescent="0.2">
      <c r="A29" s="190" t="s">
        <v>137</v>
      </c>
      <c r="B29" s="306" t="s">
        <v>230</v>
      </c>
      <c r="C29" s="306"/>
      <c r="D29" s="306"/>
      <c r="E29" s="306"/>
      <c r="F29" s="199">
        <f>F22</f>
        <v>0</v>
      </c>
      <c r="G29" s="200"/>
    </row>
    <row r="30" spans="1:9" ht="12.75" x14ac:dyDescent="0.2">
      <c r="A30" s="190" t="s">
        <v>138</v>
      </c>
      <c r="B30" s="306" t="s">
        <v>231</v>
      </c>
      <c r="C30" s="306"/>
      <c r="D30" s="306"/>
      <c r="E30" s="306"/>
      <c r="F30" s="199"/>
      <c r="G30" s="194"/>
    </row>
    <row r="31" spans="1:9" ht="12.75" x14ac:dyDescent="0.2">
      <c r="A31" s="197" t="s">
        <v>139</v>
      </c>
      <c r="B31" s="326" t="s">
        <v>232</v>
      </c>
      <c r="C31" s="326"/>
      <c r="D31" s="326"/>
      <c r="E31" s="326"/>
      <c r="F31" s="201"/>
      <c r="G31" s="194"/>
    </row>
    <row r="32" spans="1:9" ht="12.75" x14ac:dyDescent="0.2">
      <c r="A32" s="190" t="s">
        <v>140</v>
      </c>
      <c r="B32" s="306" t="s">
        <v>233</v>
      </c>
      <c r="C32" s="306"/>
      <c r="D32" s="306"/>
      <c r="E32" s="306"/>
      <c r="F32" s="199"/>
    </row>
    <row r="33" spans="1:7" ht="12.75" x14ac:dyDescent="0.2">
      <c r="A33" s="190" t="s">
        <v>146</v>
      </c>
      <c r="B33" s="306" t="s">
        <v>234</v>
      </c>
      <c r="C33" s="306"/>
      <c r="D33" s="306"/>
      <c r="E33" s="306"/>
      <c r="F33" s="199"/>
    </row>
    <row r="34" spans="1:7" ht="12.75" x14ac:dyDescent="0.2">
      <c r="A34" s="190" t="s">
        <v>235</v>
      </c>
      <c r="B34" s="306" t="s">
        <v>236</v>
      </c>
      <c r="C34" s="306"/>
      <c r="D34" s="306"/>
      <c r="E34" s="306"/>
      <c r="F34" s="199"/>
    </row>
    <row r="35" spans="1:7" ht="12.75" x14ac:dyDescent="0.2">
      <c r="A35" s="190" t="s">
        <v>144</v>
      </c>
      <c r="B35" s="306" t="s">
        <v>237</v>
      </c>
      <c r="C35" s="306"/>
      <c r="D35" s="306"/>
      <c r="E35" s="306"/>
      <c r="F35" s="199"/>
    </row>
    <row r="36" spans="1:7" ht="14.25" x14ac:dyDescent="0.2">
      <c r="A36" s="309" t="s">
        <v>238</v>
      </c>
      <c r="B36" s="309"/>
      <c r="C36" s="309"/>
      <c r="D36" s="309"/>
      <c r="E36" s="309"/>
      <c r="F36" s="202">
        <f>SUM(F29:F35)</f>
        <v>0</v>
      </c>
    </row>
    <row r="37" spans="1:7" ht="12.75" x14ac:dyDescent="0.2">
      <c r="B37" s="186"/>
      <c r="D37" s="186" t="s">
        <v>239</v>
      </c>
      <c r="F37" s="203"/>
    </row>
    <row r="38" spans="1:7" ht="12.75" x14ac:dyDescent="0.2">
      <c r="A38" s="309" t="s">
        <v>240</v>
      </c>
      <c r="B38" s="309"/>
      <c r="C38" s="309"/>
      <c r="D38" s="309"/>
      <c r="E38" s="309"/>
      <c r="F38" s="309"/>
    </row>
    <row r="39" spans="1:7" ht="12.75" x14ac:dyDescent="0.2">
      <c r="A39" s="204" t="s">
        <v>241</v>
      </c>
      <c r="B39" s="334" t="s">
        <v>242</v>
      </c>
      <c r="C39" s="335"/>
      <c r="D39" s="335"/>
      <c r="E39" s="336"/>
      <c r="F39" s="198" t="s">
        <v>229</v>
      </c>
    </row>
    <row r="40" spans="1:7" ht="12.75" x14ac:dyDescent="0.2">
      <c r="A40" s="190" t="s">
        <v>137</v>
      </c>
      <c r="B40" s="316" t="s">
        <v>147</v>
      </c>
      <c r="C40" s="316"/>
      <c r="D40" s="316"/>
      <c r="E40" s="316"/>
      <c r="F40" s="205">
        <f>F36/12</f>
        <v>0</v>
      </c>
    </row>
    <row r="41" spans="1:7" ht="12.75" x14ac:dyDescent="0.2">
      <c r="A41" s="197" t="s">
        <v>138</v>
      </c>
      <c r="B41" s="323" t="s">
        <v>243</v>
      </c>
      <c r="C41" s="323"/>
      <c r="D41" s="323"/>
      <c r="E41" s="323"/>
      <c r="F41" s="193">
        <f>((F36/3)/12)</f>
        <v>0</v>
      </c>
      <c r="G41" s="206"/>
    </row>
    <row r="42" spans="1:7" ht="12.75" x14ac:dyDescent="0.2">
      <c r="A42" s="319" t="s">
        <v>238</v>
      </c>
      <c r="B42" s="319"/>
      <c r="C42" s="319"/>
      <c r="D42" s="319"/>
      <c r="E42" s="319"/>
      <c r="F42" s="193">
        <f>SUM(F40:F41)</f>
        <v>0</v>
      </c>
    </row>
    <row r="43" spans="1:7" ht="12.75" x14ac:dyDescent="0.2">
      <c r="A43" s="207"/>
      <c r="B43" s="208"/>
      <c r="C43" s="208"/>
      <c r="D43" s="208"/>
      <c r="E43" s="208"/>
      <c r="F43" s="209"/>
    </row>
    <row r="44" spans="1:7" ht="12.75" x14ac:dyDescent="0.2">
      <c r="A44" s="204" t="s">
        <v>244</v>
      </c>
      <c r="B44" s="334" t="s">
        <v>245</v>
      </c>
      <c r="C44" s="336"/>
      <c r="D44" s="319" t="s">
        <v>246</v>
      </c>
      <c r="E44" s="319"/>
      <c r="F44" s="198" t="s">
        <v>229</v>
      </c>
    </row>
    <row r="45" spans="1:7" ht="12.75" x14ac:dyDescent="0.2">
      <c r="A45" s="189" t="s">
        <v>137</v>
      </c>
      <c r="B45" s="316" t="s">
        <v>247</v>
      </c>
      <c r="C45" s="316"/>
      <c r="D45" s="311">
        <v>0.2</v>
      </c>
      <c r="E45" s="311"/>
      <c r="F45" s="205">
        <f>D45*F36</f>
        <v>0</v>
      </c>
    </row>
    <row r="46" spans="1:7" ht="12.75" x14ac:dyDescent="0.2">
      <c r="A46" s="189" t="s">
        <v>138</v>
      </c>
      <c r="B46" s="316" t="s">
        <v>248</v>
      </c>
      <c r="C46" s="316"/>
      <c r="D46" s="311">
        <v>2.5000000000000001E-2</v>
      </c>
      <c r="E46" s="311"/>
      <c r="F46" s="205">
        <f>D46*F36</f>
        <v>0</v>
      </c>
    </row>
    <row r="47" spans="1:7" ht="12.75" x14ac:dyDescent="0.2">
      <c r="A47" s="204" t="s">
        <v>139</v>
      </c>
      <c r="B47" s="323" t="s">
        <v>249</v>
      </c>
      <c r="C47" s="323"/>
      <c r="D47" s="312">
        <v>0.01</v>
      </c>
      <c r="E47" s="312"/>
      <c r="F47" s="193">
        <f>D47*F36</f>
        <v>0</v>
      </c>
    </row>
    <row r="48" spans="1:7" ht="12.75" x14ac:dyDescent="0.2">
      <c r="A48" s="189" t="s">
        <v>140</v>
      </c>
      <c r="B48" s="316" t="s">
        <v>250</v>
      </c>
      <c r="C48" s="316"/>
      <c r="D48" s="311">
        <v>1.4999999999999999E-2</v>
      </c>
      <c r="E48" s="311"/>
      <c r="F48" s="205">
        <f>D48*F36</f>
        <v>0</v>
      </c>
    </row>
    <row r="49" spans="1:9" ht="12.75" x14ac:dyDescent="0.2">
      <c r="A49" s="189" t="s">
        <v>146</v>
      </c>
      <c r="B49" s="316" t="s">
        <v>251</v>
      </c>
      <c r="C49" s="316"/>
      <c r="D49" s="311">
        <v>0.01</v>
      </c>
      <c r="E49" s="311"/>
      <c r="F49" s="205">
        <f>D49*F36</f>
        <v>0</v>
      </c>
    </row>
    <row r="50" spans="1:9" ht="12.75" x14ac:dyDescent="0.2">
      <c r="A50" s="189" t="s">
        <v>235</v>
      </c>
      <c r="B50" s="316" t="s">
        <v>252</v>
      </c>
      <c r="C50" s="316"/>
      <c r="D50" s="311">
        <v>6.0000000000000001E-3</v>
      </c>
      <c r="E50" s="311"/>
      <c r="F50" s="205">
        <f>D50*F36</f>
        <v>0</v>
      </c>
    </row>
    <row r="51" spans="1:9" ht="12.75" x14ac:dyDescent="0.2">
      <c r="A51" s="189" t="s">
        <v>144</v>
      </c>
      <c r="B51" s="316" t="s">
        <v>253</v>
      </c>
      <c r="C51" s="316"/>
      <c r="D51" s="311">
        <v>2E-3</v>
      </c>
      <c r="E51" s="311"/>
      <c r="F51" s="205">
        <f>D51*F36</f>
        <v>0</v>
      </c>
    </row>
    <row r="52" spans="1:9" ht="12.75" x14ac:dyDescent="0.2">
      <c r="A52" s="189" t="s">
        <v>254</v>
      </c>
      <c r="B52" s="316" t="s">
        <v>255</v>
      </c>
      <c r="C52" s="316"/>
      <c r="D52" s="311">
        <v>0.08</v>
      </c>
      <c r="E52" s="311"/>
      <c r="F52" s="205">
        <f>D52*F36</f>
        <v>0</v>
      </c>
    </row>
    <row r="53" spans="1:9" ht="12.75" x14ac:dyDescent="0.2">
      <c r="A53" s="319" t="s">
        <v>238</v>
      </c>
      <c r="B53" s="319"/>
      <c r="C53" s="319"/>
      <c r="D53" s="312">
        <f>SUM(D45:E52)</f>
        <v>0.34800000000000003</v>
      </c>
      <c r="E53" s="312"/>
      <c r="F53" s="193">
        <f>SUM(F45:F52)</f>
        <v>0</v>
      </c>
    </row>
    <row r="54" spans="1:9" ht="12.75" x14ac:dyDescent="0.2">
      <c r="A54" s="316" t="s">
        <v>256</v>
      </c>
      <c r="B54" s="316"/>
      <c r="C54" s="316"/>
      <c r="D54" s="316"/>
      <c r="E54" s="316"/>
      <c r="F54" s="316"/>
    </row>
    <row r="55" spans="1:9" ht="12.75" x14ac:dyDescent="0.2">
      <c r="A55" s="210"/>
      <c r="B55" s="208"/>
      <c r="C55" s="208"/>
      <c r="D55" s="208"/>
      <c r="E55" s="208"/>
      <c r="F55" s="209"/>
    </row>
    <row r="56" spans="1:9" ht="12.75" x14ac:dyDescent="0.2">
      <c r="A56" s="204" t="s">
        <v>257</v>
      </c>
      <c r="B56" s="319" t="s">
        <v>145</v>
      </c>
      <c r="C56" s="319"/>
      <c r="D56" s="319"/>
      <c r="E56" s="319"/>
      <c r="F56" s="198" t="s">
        <v>229</v>
      </c>
      <c r="G56" s="194"/>
    </row>
    <row r="57" spans="1:9" ht="12.75" x14ac:dyDescent="0.2">
      <c r="A57" s="204" t="s">
        <v>137</v>
      </c>
      <c r="B57" s="326" t="s">
        <v>142</v>
      </c>
      <c r="C57" s="326"/>
      <c r="D57" s="326"/>
      <c r="E57" s="326"/>
      <c r="F57" s="205">
        <v>0</v>
      </c>
      <c r="G57" s="324"/>
      <c r="H57" s="325"/>
      <c r="I57" s="325"/>
    </row>
    <row r="58" spans="1:9" ht="12.75" x14ac:dyDescent="0.2">
      <c r="A58" s="204" t="s">
        <v>138</v>
      </c>
      <c r="B58" s="326" t="s">
        <v>258</v>
      </c>
      <c r="C58" s="326"/>
      <c r="D58" s="326"/>
      <c r="E58" s="326"/>
      <c r="F58" s="201">
        <v>0</v>
      </c>
      <c r="G58" s="327"/>
      <c r="H58" s="328"/>
      <c r="I58" s="328"/>
    </row>
    <row r="59" spans="1:9" ht="12.75" x14ac:dyDescent="0.2">
      <c r="A59" s="189" t="s">
        <v>139</v>
      </c>
      <c r="B59" s="306" t="s">
        <v>143</v>
      </c>
      <c r="C59" s="306"/>
      <c r="D59" s="306"/>
      <c r="E59" s="306"/>
      <c r="F59" s="199">
        <v>0</v>
      </c>
    </row>
    <row r="60" spans="1:9" ht="12.75" x14ac:dyDescent="0.2">
      <c r="A60" s="204" t="s">
        <v>235</v>
      </c>
      <c r="B60" s="326" t="s">
        <v>259</v>
      </c>
      <c r="C60" s="326"/>
      <c r="D60" s="326"/>
      <c r="E60" s="326"/>
      <c r="F60" s="201">
        <v>0</v>
      </c>
      <c r="G60" s="327"/>
      <c r="H60" s="328"/>
      <c r="I60" s="328"/>
    </row>
    <row r="61" spans="1:9" ht="12.75" x14ac:dyDescent="0.2">
      <c r="A61" s="319" t="s">
        <v>238</v>
      </c>
      <c r="B61" s="319"/>
      <c r="C61" s="319"/>
      <c r="D61" s="319"/>
      <c r="E61" s="319"/>
      <c r="F61" s="201">
        <f>SUM(F57:F60)</f>
        <v>0</v>
      </c>
    </row>
    <row r="62" spans="1:9" ht="12.75" x14ac:dyDescent="0.2">
      <c r="A62" s="337"/>
      <c r="B62" s="338"/>
      <c r="C62" s="338"/>
      <c r="D62" s="338"/>
      <c r="E62" s="338"/>
      <c r="F62" s="338"/>
    </row>
    <row r="63" spans="1:9" ht="12.75" x14ac:dyDescent="0.2">
      <c r="A63" s="210"/>
      <c r="B63" s="211"/>
      <c r="C63" s="211"/>
      <c r="D63" s="211"/>
      <c r="E63" s="211"/>
      <c r="F63" s="212"/>
    </row>
    <row r="64" spans="1:9" ht="12.75" x14ac:dyDescent="0.2">
      <c r="A64" s="210"/>
      <c r="B64" s="211"/>
      <c r="C64" s="211"/>
      <c r="D64" s="211"/>
      <c r="E64" s="211"/>
      <c r="F64" s="212"/>
    </row>
    <row r="65" spans="1:1018" ht="12.75" x14ac:dyDescent="0.2">
      <c r="A65" s="309" t="s">
        <v>260</v>
      </c>
      <c r="B65" s="309"/>
      <c r="C65" s="309"/>
      <c r="D65" s="309"/>
      <c r="E65" s="309"/>
      <c r="F65" s="309"/>
    </row>
    <row r="66" spans="1:1018" ht="30.75" customHeight="1" x14ac:dyDescent="0.2">
      <c r="A66" s="213">
        <v>2</v>
      </c>
      <c r="B66" s="313" t="s">
        <v>261</v>
      </c>
      <c r="C66" s="314"/>
      <c r="D66" s="314"/>
      <c r="E66" s="315"/>
      <c r="F66" s="198" t="s">
        <v>229</v>
      </c>
    </row>
    <row r="67" spans="1:1018" ht="29.25" customHeight="1" x14ac:dyDescent="0.2">
      <c r="A67" s="204" t="s">
        <v>241</v>
      </c>
      <c r="B67" s="320" t="s">
        <v>262</v>
      </c>
      <c r="C67" s="321"/>
      <c r="D67" s="321"/>
      <c r="E67" s="322"/>
      <c r="F67" s="199">
        <f>F42</f>
        <v>0</v>
      </c>
    </row>
    <row r="68" spans="1:1018" ht="12.75" x14ac:dyDescent="0.2">
      <c r="A68" s="204" t="s">
        <v>244</v>
      </c>
      <c r="B68" s="323" t="s">
        <v>263</v>
      </c>
      <c r="C68" s="323"/>
      <c r="D68" s="323"/>
      <c r="E68" s="323"/>
      <c r="F68" s="199">
        <f>F53</f>
        <v>0</v>
      </c>
    </row>
    <row r="69" spans="1:1018" ht="12.75" x14ac:dyDescent="0.2">
      <c r="A69" s="204" t="s">
        <v>257</v>
      </c>
      <c r="B69" s="323" t="s">
        <v>145</v>
      </c>
      <c r="C69" s="323"/>
      <c r="D69" s="323"/>
      <c r="E69" s="323"/>
      <c r="F69" s="199">
        <f>F61</f>
        <v>0</v>
      </c>
    </row>
    <row r="70" spans="1:1018" ht="12.75" x14ac:dyDescent="0.2">
      <c r="A70" s="319" t="s">
        <v>238</v>
      </c>
      <c r="B70" s="319"/>
      <c r="C70" s="319"/>
      <c r="D70" s="319"/>
      <c r="E70" s="319"/>
      <c r="F70" s="201">
        <f>SUM(F67:F69)</f>
        <v>0</v>
      </c>
    </row>
    <row r="71" spans="1:1018" ht="12.75" x14ac:dyDescent="0.2">
      <c r="A71" s="214"/>
      <c r="B71" s="215"/>
      <c r="C71" s="215"/>
      <c r="D71" s="215"/>
      <c r="E71" s="215"/>
      <c r="F71" s="216"/>
    </row>
    <row r="72" spans="1:1018" ht="12.75" x14ac:dyDescent="0.2">
      <c r="A72" s="309" t="s">
        <v>264</v>
      </c>
      <c r="B72" s="309"/>
      <c r="C72" s="309"/>
      <c r="D72" s="309"/>
      <c r="E72" s="309"/>
      <c r="F72" s="309"/>
    </row>
    <row r="73" spans="1:1018" ht="12.75" x14ac:dyDescent="0.2">
      <c r="A73" s="197">
        <v>3</v>
      </c>
      <c r="B73" s="309" t="s">
        <v>265</v>
      </c>
      <c r="C73" s="309"/>
      <c r="D73" s="309"/>
      <c r="E73" s="309"/>
      <c r="F73" s="198" t="s">
        <v>229</v>
      </c>
    </row>
    <row r="74" spans="1:1018" ht="12.75" x14ac:dyDescent="0.2">
      <c r="A74" s="190" t="s">
        <v>137</v>
      </c>
      <c r="B74" s="306" t="s">
        <v>266</v>
      </c>
      <c r="C74" s="306"/>
      <c r="D74" s="306"/>
      <c r="E74" s="306"/>
      <c r="F74" s="199">
        <f>(F29/12)*10%</f>
        <v>0</v>
      </c>
    </row>
    <row r="75" spans="1:1018" ht="12.75" x14ac:dyDescent="0.2">
      <c r="A75" s="190" t="s">
        <v>138</v>
      </c>
      <c r="B75" s="306" t="s">
        <v>267</v>
      </c>
      <c r="C75" s="306"/>
      <c r="D75" s="306"/>
      <c r="E75" s="306"/>
      <c r="F75" s="199">
        <f>F74*8%</f>
        <v>0</v>
      </c>
    </row>
    <row r="76" spans="1:1018" ht="12.75" x14ac:dyDescent="0.2">
      <c r="A76" s="197" t="s">
        <v>139</v>
      </c>
      <c r="B76" s="326" t="s">
        <v>268</v>
      </c>
      <c r="C76" s="326"/>
      <c r="D76" s="326"/>
      <c r="E76" s="326"/>
      <c r="F76" s="193">
        <f>((((F29*40%))*8%)*10%)+(((F29*10%)*8%)*10%)</f>
        <v>0</v>
      </c>
      <c r="G76" s="206"/>
      <c r="H76" s="206"/>
    </row>
    <row r="77" spans="1:1018" ht="12.75" x14ac:dyDescent="0.2">
      <c r="A77" s="190" t="s">
        <v>140</v>
      </c>
      <c r="B77" s="306" t="s">
        <v>269</v>
      </c>
      <c r="C77" s="306"/>
      <c r="D77" s="306"/>
      <c r="E77" s="306"/>
      <c r="F77" s="205">
        <f>(((F29/30)/12)*7)*10%</f>
        <v>0</v>
      </c>
    </row>
    <row r="78" spans="1:1018" ht="12.75" x14ac:dyDescent="0.2">
      <c r="A78" s="190" t="s">
        <v>146</v>
      </c>
      <c r="B78" s="306" t="s">
        <v>270</v>
      </c>
      <c r="C78" s="306"/>
      <c r="D78" s="306"/>
      <c r="E78" s="306"/>
      <c r="F78" s="199">
        <f>F77*D53</f>
        <v>0</v>
      </c>
    </row>
    <row r="79" spans="1:1018" ht="12.75" x14ac:dyDescent="0.2">
      <c r="A79" s="197" t="s">
        <v>235</v>
      </c>
      <c r="B79" s="339" t="s">
        <v>271</v>
      </c>
      <c r="C79" s="339"/>
      <c r="D79" s="339"/>
      <c r="E79" s="339"/>
      <c r="F79" s="201">
        <f>(((F29*40%)*8%)*2%)+(((F29*10%)*8%)*2%)</f>
        <v>0</v>
      </c>
      <c r="G79" s="206"/>
    </row>
    <row r="80" spans="1:1018" ht="12.75" x14ac:dyDescent="0.2">
      <c r="A80" s="309" t="s">
        <v>238</v>
      </c>
      <c r="B80" s="309"/>
      <c r="C80" s="309"/>
      <c r="D80" s="309"/>
      <c r="E80" s="309"/>
      <c r="F80" s="201">
        <f>SUM(F74:F79)</f>
        <v>0</v>
      </c>
      <c r="AMD80" s="186"/>
    </row>
    <row r="81" spans="1:7" ht="12.75" x14ac:dyDescent="0.2">
      <c r="A81" s="214"/>
      <c r="B81" s="215"/>
      <c r="C81" s="215"/>
      <c r="D81" s="215"/>
      <c r="E81" s="215"/>
      <c r="F81" s="217"/>
    </row>
    <row r="82" spans="1:7" ht="12.75" x14ac:dyDescent="0.2">
      <c r="A82" s="309" t="s">
        <v>272</v>
      </c>
      <c r="B82" s="309"/>
      <c r="C82" s="309"/>
      <c r="D82" s="309"/>
      <c r="E82" s="309"/>
      <c r="F82" s="309"/>
    </row>
    <row r="83" spans="1:7" ht="12.75" x14ac:dyDescent="0.2">
      <c r="A83" s="318"/>
      <c r="B83" s="318"/>
      <c r="C83" s="318"/>
      <c r="D83" s="318"/>
      <c r="E83" s="318"/>
      <c r="F83" s="318"/>
    </row>
    <row r="84" spans="1:7" ht="12.75" x14ac:dyDescent="0.2">
      <c r="A84" s="309" t="s">
        <v>273</v>
      </c>
      <c r="B84" s="309"/>
      <c r="C84" s="309"/>
      <c r="D84" s="309"/>
      <c r="E84" s="309"/>
      <c r="F84" s="309"/>
    </row>
    <row r="85" spans="1:7" ht="12.75" x14ac:dyDescent="0.2">
      <c r="A85" s="197" t="s">
        <v>274</v>
      </c>
      <c r="B85" s="317" t="s">
        <v>275</v>
      </c>
      <c r="C85" s="317"/>
      <c r="D85" s="317"/>
      <c r="E85" s="317"/>
      <c r="F85" s="198" t="s">
        <v>229</v>
      </c>
    </row>
    <row r="86" spans="1:7" ht="12.75" x14ac:dyDescent="0.2">
      <c r="A86" s="197" t="s">
        <v>137</v>
      </c>
      <c r="B86" s="323" t="s">
        <v>276</v>
      </c>
      <c r="C86" s="323"/>
      <c r="D86" s="323"/>
      <c r="E86" s="323"/>
      <c r="F86" s="193">
        <f>F36/12</f>
        <v>0</v>
      </c>
      <c r="G86" s="206"/>
    </row>
    <row r="87" spans="1:7" ht="12.75" x14ac:dyDescent="0.2">
      <c r="A87" s="190" t="s">
        <v>138</v>
      </c>
      <c r="B87" s="316" t="s">
        <v>275</v>
      </c>
      <c r="C87" s="316"/>
      <c r="D87" s="316"/>
      <c r="E87" s="316"/>
      <c r="F87" s="205">
        <f>F36*0.278%</f>
        <v>0</v>
      </c>
    </row>
    <row r="88" spans="1:7" ht="12.75" x14ac:dyDescent="0.2">
      <c r="A88" s="190" t="s">
        <v>139</v>
      </c>
      <c r="B88" s="316" t="s">
        <v>277</v>
      </c>
      <c r="C88" s="316"/>
      <c r="D88" s="316"/>
      <c r="E88" s="316"/>
      <c r="F88" s="205">
        <f>((((F36/30)/12)*5)*1.5%)*93.33%</f>
        <v>0</v>
      </c>
    </row>
    <row r="89" spans="1:7" ht="12.75" x14ac:dyDescent="0.2">
      <c r="A89" s="190" t="s">
        <v>140</v>
      </c>
      <c r="B89" s="316" t="s">
        <v>278</v>
      </c>
      <c r="C89" s="316"/>
      <c r="D89" s="316"/>
      <c r="E89" s="316"/>
      <c r="F89" s="205">
        <f>F36*0.03%</f>
        <v>0</v>
      </c>
    </row>
    <row r="90" spans="1:7" ht="12.75" x14ac:dyDescent="0.2">
      <c r="A90" s="190" t="s">
        <v>146</v>
      </c>
      <c r="B90" s="316" t="s">
        <v>279</v>
      </c>
      <c r="C90" s="316"/>
      <c r="D90" s="316"/>
      <c r="E90" s="316"/>
      <c r="F90" s="205">
        <v>0</v>
      </c>
    </row>
    <row r="91" spans="1:7" ht="12.75" x14ac:dyDescent="0.2">
      <c r="A91" s="190" t="s">
        <v>235</v>
      </c>
      <c r="B91" s="316" t="s">
        <v>280</v>
      </c>
      <c r="C91" s="316"/>
      <c r="D91" s="316"/>
      <c r="E91" s="316"/>
      <c r="F91" s="205">
        <v>0</v>
      </c>
    </row>
    <row r="92" spans="1:7" ht="12.75" x14ac:dyDescent="0.2">
      <c r="A92" s="309" t="s">
        <v>281</v>
      </c>
      <c r="B92" s="309"/>
      <c r="C92" s="309"/>
      <c r="D92" s="309"/>
      <c r="E92" s="309"/>
      <c r="F92" s="193">
        <f>SUM(F86:F91)</f>
        <v>0</v>
      </c>
    </row>
    <row r="93" spans="1:7" ht="12.75" x14ac:dyDescent="0.2">
      <c r="A93" s="214"/>
      <c r="B93" s="215"/>
      <c r="C93" s="215"/>
      <c r="D93" s="215"/>
      <c r="E93" s="215"/>
      <c r="F93" s="216"/>
    </row>
    <row r="94" spans="1:7" ht="12.75" x14ac:dyDescent="0.2">
      <c r="A94" s="309" t="s">
        <v>282</v>
      </c>
      <c r="B94" s="309"/>
      <c r="C94" s="309"/>
      <c r="D94" s="309"/>
      <c r="E94" s="309"/>
      <c r="F94" s="309"/>
    </row>
    <row r="95" spans="1:7" ht="12.75" x14ac:dyDescent="0.2">
      <c r="A95" s="197" t="s">
        <v>283</v>
      </c>
      <c r="B95" s="317" t="s">
        <v>284</v>
      </c>
      <c r="C95" s="317"/>
      <c r="D95" s="317"/>
      <c r="E95" s="317"/>
      <c r="F95" s="198" t="s">
        <v>229</v>
      </c>
    </row>
    <row r="96" spans="1:7" ht="12.75" x14ac:dyDescent="0.2">
      <c r="A96" s="190" t="s">
        <v>137</v>
      </c>
      <c r="B96" s="306" t="s">
        <v>285</v>
      </c>
      <c r="C96" s="306"/>
      <c r="D96" s="306"/>
      <c r="E96" s="306"/>
      <c r="F96" s="205">
        <v>0</v>
      </c>
    </row>
    <row r="97" spans="1:7" ht="12.75" x14ac:dyDescent="0.2">
      <c r="A97" s="309" t="s">
        <v>286</v>
      </c>
      <c r="B97" s="309"/>
      <c r="C97" s="309"/>
      <c r="D97" s="309"/>
      <c r="E97" s="309"/>
      <c r="F97" s="193">
        <f>F96</f>
        <v>0</v>
      </c>
    </row>
    <row r="98" spans="1:7" ht="12.75" x14ac:dyDescent="0.2">
      <c r="A98" s="318"/>
      <c r="B98" s="318"/>
      <c r="C98" s="318"/>
      <c r="D98" s="318"/>
      <c r="E98" s="318"/>
      <c r="F98" s="318"/>
    </row>
    <row r="99" spans="1:7" ht="12.75" x14ac:dyDescent="0.2">
      <c r="A99" s="309" t="s">
        <v>287</v>
      </c>
      <c r="B99" s="309"/>
      <c r="C99" s="309"/>
      <c r="D99" s="309"/>
      <c r="E99" s="309"/>
      <c r="F99" s="309"/>
    </row>
    <row r="100" spans="1:7" ht="32.25" customHeight="1" x14ac:dyDescent="0.2">
      <c r="A100" s="197">
        <v>4</v>
      </c>
      <c r="B100" s="313" t="s">
        <v>288</v>
      </c>
      <c r="C100" s="314"/>
      <c r="D100" s="314"/>
      <c r="E100" s="315"/>
      <c r="F100" s="198" t="s">
        <v>229</v>
      </c>
    </row>
    <row r="101" spans="1:7" ht="12.75" x14ac:dyDescent="0.2">
      <c r="A101" s="190" t="s">
        <v>274</v>
      </c>
      <c r="B101" s="316" t="s">
        <v>275</v>
      </c>
      <c r="C101" s="316"/>
      <c r="D101" s="316"/>
      <c r="E101" s="316"/>
      <c r="F101" s="205">
        <f>F92</f>
        <v>0</v>
      </c>
    </row>
    <row r="102" spans="1:7" ht="12.75" x14ac:dyDescent="0.2">
      <c r="A102" s="190" t="s">
        <v>283</v>
      </c>
      <c r="B102" s="306" t="s">
        <v>284</v>
      </c>
      <c r="C102" s="306"/>
      <c r="D102" s="306"/>
      <c r="E102" s="306"/>
      <c r="F102" s="205">
        <f>F96</f>
        <v>0</v>
      </c>
    </row>
    <row r="103" spans="1:7" ht="12.75" x14ac:dyDescent="0.2">
      <c r="A103" s="309" t="s">
        <v>286</v>
      </c>
      <c r="B103" s="309"/>
      <c r="C103" s="309"/>
      <c r="D103" s="309"/>
      <c r="E103" s="309"/>
      <c r="F103" s="193">
        <f>F101</f>
        <v>0</v>
      </c>
    </row>
    <row r="104" spans="1:7" ht="12.75" x14ac:dyDescent="0.2">
      <c r="A104" s="214"/>
      <c r="B104" s="215"/>
      <c r="C104" s="215"/>
      <c r="D104" s="215"/>
      <c r="E104" s="215"/>
      <c r="F104" s="217"/>
    </row>
    <row r="105" spans="1:7" ht="12.75" x14ac:dyDescent="0.2">
      <c r="A105" s="309" t="s">
        <v>289</v>
      </c>
      <c r="B105" s="309"/>
      <c r="C105" s="309"/>
      <c r="D105" s="309"/>
      <c r="E105" s="309"/>
      <c r="F105" s="309"/>
    </row>
    <row r="106" spans="1:7" ht="12.75" x14ac:dyDescent="0.2">
      <c r="A106" s="197" t="s">
        <v>290</v>
      </c>
      <c r="B106" s="319" t="s">
        <v>291</v>
      </c>
      <c r="C106" s="319"/>
      <c r="D106" s="319"/>
      <c r="E106" s="319"/>
      <c r="F106" s="198" t="s">
        <v>229</v>
      </c>
    </row>
    <row r="107" spans="1:7" ht="12.75" x14ac:dyDescent="0.2">
      <c r="A107" s="190" t="s">
        <v>137</v>
      </c>
      <c r="B107" s="316" t="s">
        <v>292</v>
      </c>
      <c r="C107" s="316"/>
      <c r="D107" s="316"/>
      <c r="E107" s="316"/>
      <c r="F107" s="205">
        <v>0</v>
      </c>
      <c r="G107" s="218"/>
    </row>
    <row r="108" spans="1:7" ht="12.75" x14ac:dyDescent="0.2">
      <c r="A108" s="197" t="s">
        <v>138</v>
      </c>
      <c r="B108" s="323" t="s">
        <v>293</v>
      </c>
      <c r="C108" s="323"/>
      <c r="D108" s="323"/>
      <c r="E108" s="323"/>
      <c r="F108" s="193">
        <v>0</v>
      </c>
      <c r="G108" s="194"/>
    </row>
    <row r="109" spans="1:7" ht="12.75" x14ac:dyDescent="0.2">
      <c r="A109" s="197" t="s">
        <v>139</v>
      </c>
      <c r="B109" s="323" t="s">
        <v>294</v>
      </c>
      <c r="C109" s="323"/>
      <c r="D109" s="323"/>
      <c r="E109" s="323"/>
      <c r="F109" s="193">
        <v>0</v>
      </c>
      <c r="G109" s="194"/>
    </row>
    <row r="110" spans="1:7" ht="12.75" x14ac:dyDescent="0.2">
      <c r="A110" s="190" t="s">
        <v>140</v>
      </c>
      <c r="B110" s="316" t="s">
        <v>280</v>
      </c>
      <c r="C110" s="316"/>
      <c r="D110" s="316"/>
      <c r="E110" s="316"/>
      <c r="F110" s="205">
        <v>0</v>
      </c>
    </row>
    <row r="111" spans="1:7" ht="12.75" x14ac:dyDescent="0.2">
      <c r="A111" s="309" t="s">
        <v>295</v>
      </c>
      <c r="B111" s="309"/>
      <c r="C111" s="309"/>
      <c r="D111" s="309"/>
      <c r="E111" s="309"/>
      <c r="F111" s="193">
        <f>SUM(F107:F110)</f>
        <v>0</v>
      </c>
    </row>
    <row r="112" spans="1:7" ht="12.75" x14ac:dyDescent="0.2">
      <c r="A112" s="214"/>
      <c r="B112" s="215"/>
      <c r="C112" s="215"/>
      <c r="D112" s="219"/>
      <c r="E112" s="219"/>
      <c r="F112" s="209"/>
    </row>
    <row r="113" spans="1:7" ht="12.75" x14ac:dyDescent="0.2">
      <c r="A113" s="309" t="s">
        <v>296</v>
      </c>
      <c r="B113" s="309"/>
      <c r="C113" s="309"/>
      <c r="D113" s="309"/>
      <c r="E113" s="309"/>
      <c r="F113" s="309"/>
    </row>
    <row r="114" spans="1:7" ht="12.75" x14ac:dyDescent="0.2">
      <c r="A114" s="197">
        <v>6</v>
      </c>
      <c r="B114" s="309" t="s">
        <v>297</v>
      </c>
      <c r="C114" s="309"/>
      <c r="D114" s="312" t="s">
        <v>246</v>
      </c>
      <c r="E114" s="312"/>
      <c r="F114" s="198" t="s">
        <v>229</v>
      </c>
    </row>
    <row r="115" spans="1:7" ht="12.75" x14ac:dyDescent="0.2">
      <c r="A115" s="190" t="s">
        <v>137</v>
      </c>
      <c r="B115" s="310" t="s">
        <v>298</v>
      </c>
      <c r="C115" s="310"/>
      <c r="D115" s="311">
        <v>0.04</v>
      </c>
      <c r="E115" s="311"/>
      <c r="F115" s="205">
        <f>D115*F132</f>
        <v>0</v>
      </c>
      <c r="G115" s="220"/>
    </row>
    <row r="116" spans="1:7" ht="12.75" x14ac:dyDescent="0.2">
      <c r="A116" s="190" t="s">
        <v>138</v>
      </c>
      <c r="B116" s="310" t="s">
        <v>299</v>
      </c>
      <c r="C116" s="310"/>
      <c r="D116" s="311">
        <v>7.2322150000000002E-2</v>
      </c>
      <c r="E116" s="311"/>
      <c r="F116" s="205">
        <v>0</v>
      </c>
      <c r="G116" s="220"/>
    </row>
    <row r="117" spans="1:7" ht="12.75" x14ac:dyDescent="0.2">
      <c r="A117" s="190" t="s">
        <v>139</v>
      </c>
      <c r="B117" s="310" t="s">
        <v>300</v>
      </c>
      <c r="C117" s="310"/>
      <c r="D117" s="311">
        <f>D118+D120</f>
        <v>8.6499999999999994E-2</v>
      </c>
      <c r="E117" s="311"/>
      <c r="F117" s="205"/>
    </row>
    <row r="118" spans="1:7" ht="12.75" x14ac:dyDescent="0.2">
      <c r="A118" s="190"/>
      <c r="B118" s="310" t="s">
        <v>301</v>
      </c>
      <c r="C118" s="310"/>
      <c r="D118" s="311">
        <v>3.6499999999999998E-2</v>
      </c>
      <c r="E118" s="311"/>
      <c r="F118" s="205">
        <v>0</v>
      </c>
    </row>
    <row r="119" spans="1:7" ht="12.75" x14ac:dyDescent="0.2">
      <c r="A119" s="190"/>
      <c r="B119" s="310" t="s">
        <v>302</v>
      </c>
      <c r="C119" s="310"/>
      <c r="D119" s="311">
        <v>0</v>
      </c>
      <c r="E119" s="311"/>
      <c r="F119" s="205"/>
    </row>
    <row r="120" spans="1:7" ht="12.75" x14ac:dyDescent="0.2">
      <c r="A120" s="190"/>
      <c r="B120" s="310" t="s">
        <v>303</v>
      </c>
      <c r="C120" s="310"/>
      <c r="D120" s="311">
        <v>0.05</v>
      </c>
      <c r="E120" s="311"/>
      <c r="F120" s="205">
        <f>D120*F134</f>
        <v>0</v>
      </c>
    </row>
    <row r="121" spans="1:7" ht="12.75" x14ac:dyDescent="0.2">
      <c r="A121" s="309" t="s">
        <v>238</v>
      </c>
      <c r="B121" s="309"/>
      <c r="C121" s="309"/>
      <c r="D121" s="312">
        <f>SUM(D115:E117)</f>
        <v>0.19882215</v>
      </c>
      <c r="E121" s="312"/>
      <c r="F121" s="193">
        <f>SUM(F115:F120)</f>
        <v>0</v>
      </c>
    </row>
    <row r="122" spans="1:7" ht="12.75" x14ac:dyDescent="0.2">
      <c r="A122" s="214"/>
      <c r="B122" s="215"/>
      <c r="C122" s="215"/>
      <c r="D122" s="215"/>
      <c r="E122" s="212"/>
      <c r="F122" s="221"/>
    </row>
    <row r="123" spans="1:7" ht="12.75" x14ac:dyDescent="0.2">
      <c r="A123" s="214"/>
      <c r="B123" s="215"/>
      <c r="C123" s="215"/>
      <c r="D123" s="215"/>
      <c r="E123" s="212"/>
      <c r="F123" s="221"/>
    </row>
    <row r="124" spans="1:7" ht="12.75" x14ac:dyDescent="0.2">
      <c r="A124" s="340"/>
      <c r="B124" s="340"/>
      <c r="C124" s="340"/>
      <c r="D124" s="340"/>
      <c r="E124" s="340"/>
      <c r="F124" s="217"/>
    </row>
    <row r="125" spans="1:7" ht="12.75" x14ac:dyDescent="0.2">
      <c r="A125" s="309" t="s">
        <v>304</v>
      </c>
      <c r="B125" s="309"/>
      <c r="C125" s="309"/>
      <c r="D125" s="309"/>
      <c r="E125" s="309"/>
      <c r="F125" s="309"/>
    </row>
    <row r="126" spans="1:7" ht="12.75" x14ac:dyDescent="0.2">
      <c r="A126" s="309" t="s">
        <v>305</v>
      </c>
      <c r="B126" s="309"/>
      <c r="C126" s="309"/>
      <c r="D126" s="309"/>
      <c r="E126" s="309"/>
      <c r="F126" s="222" t="s">
        <v>229</v>
      </c>
    </row>
    <row r="127" spans="1:7" ht="12.75" x14ac:dyDescent="0.2">
      <c r="A127" s="190" t="s">
        <v>137</v>
      </c>
      <c r="B127" s="306" t="s">
        <v>306</v>
      </c>
      <c r="C127" s="306"/>
      <c r="D127" s="306"/>
      <c r="E127" s="306"/>
      <c r="F127" s="205">
        <f>F36</f>
        <v>0</v>
      </c>
    </row>
    <row r="128" spans="1:7" ht="12.75" x14ac:dyDescent="0.2">
      <c r="A128" s="190" t="s">
        <v>138</v>
      </c>
      <c r="B128" s="306" t="s">
        <v>307</v>
      </c>
      <c r="C128" s="306"/>
      <c r="D128" s="306"/>
      <c r="E128" s="306"/>
      <c r="F128" s="205">
        <f>F70</f>
        <v>0</v>
      </c>
    </row>
    <row r="129" spans="1:6" ht="12.75" x14ac:dyDescent="0.2">
      <c r="A129" s="190" t="s">
        <v>139</v>
      </c>
      <c r="B129" s="306" t="s">
        <v>308</v>
      </c>
      <c r="C129" s="306"/>
      <c r="D129" s="306"/>
      <c r="E129" s="306"/>
      <c r="F129" s="205">
        <f>F80</f>
        <v>0</v>
      </c>
    </row>
    <row r="130" spans="1:6" ht="12.75" x14ac:dyDescent="0.2">
      <c r="A130" s="190" t="s">
        <v>140</v>
      </c>
      <c r="B130" s="306" t="s">
        <v>309</v>
      </c>
      <c r="C130" s="306"/>
      <c r="D130" s="306"/>
      <c r="E130" s="306"/>
      <c r="F130" s="205">
        <f>F103</f>
        <v>0</v>
      </c>
    </row>
    <row r="131" spans="1:6" ht="12.75" x14ac:dyDescent="0.2">
      <c r="A131" s="190" t="s">
        <v>146</v>
      </c>
      <c r="B131" s="306" t="s">
        <v>310</v>
      </c>
      <c r="C131" s="306"/>
      <c r="D131" s="306"/>
      <c r="E131" s="306"/>
      <c r="F131" s="205">
        <f>F111</f>
        <v>0</v>
      </c>
    </row>
    <row r="132" spans="1:6" ht="12.75" x14ac:dyDescent="0.2">
      <c r="A132" s="307" t="s">
        <v>311</v>
      </c>
      <c r="B132" s="307"/>
      <c r="C132" s="307"/>
      <c r="D132" s="307"/>
      <c r="E132" s="307"/>
      <c r="F132" s="193">
        <f>SUM(F127:F131)</f>
        <v>0</v>
      </c>
    </row>
    <row r="133" spans="1:6" ht="12.75" x14ac:dyDescent="0.2">
      <c r="A133" s="190" t="s">
        <v>146</v>
      </c>
      <c r="B133" s="306" t="s">
        <v>312</v>
      </c>
      <c r="C133" s="306"/>
      <c r="D133" s="306"/>
      <c r="E133" s="306"/>
      <c r="F133" s="205">
        <f>F121</f>
        <v>0</v>
      </c>
    </row>
    <row r="134" spans="1:6" ht="19.5" customHeight="1" x14ac:dyDescent="0.2">
      <c r="A134" s="308" t="s">
        <v>313</v>
      </c>
      <c r="B134" s="308"/>
      <c r="C134" s="308"/>
      <c r="D134" s="308"/>
      <c r="E134" s="308"/>
      <c r="F134" s="223">
        <f>(F115+F116+F132)/(1-D117)</f>
        <v>0</v>
      </c>
    </row>
    <row r="135" spans="1:6" ht="12.75" x14ac:dyDescent="0.2">
      <c r="A135" s="304" t="s">
        <v>314</v>
      </c>
      <c r="B135" s="304"/>
      <c r="C135" s="304"/>
      <c r="D135" s="304"/>
      <c r="E135" s="304"/>
      <c r="F135" s="224">
        <f>(F115+F132)*3.9095%</f>
        <v>0</v>
      </c>
    </row>
    <row r="136" spans="1:6" ht="27" customHeight="1" x14ac:dyDescent="0.2">
      <c r="A136" s="305" t="s">
        <v>315</v>
      </c>
      <c r="B136" s="305"/>
      <c r="C136" s="305"/>
      <c r="D136" s="305"/>
      <c r="E136" s="305"/>
      <c r="F136" s="225"/>
    </row>
    <row r="137" spans="1:6" ht="12.75" x14ac:dyDescent="0.2">
      <c r="B137" s="226"/>
      <c r="C137" s="227"/>
      <c r="D137" s="227"/>
    </row>
    <row r="138" spans="1:6" ht="12.75" x14ac:dyDescent="0.2">
      <c r="B138" s="226"/>
      <c r="C138" s="227"/>
      <c r="D138" s="227"/>
    </row>
    <row r="139" spans="1:6" ht="12.75" x14ac:dyDescent="0.2">
      <c r="B139" s="226"/>
      <c r="C139" s="227"/>
      <c r="D139" s="227"/>
    </row>
    <row r="140" spans="1:6" ht="12.75" x14ac:dyDescent="0.2">
      <c r="B140" s="226"/>
      <c r="C140" s="227"/>
      <c r="D140" s="227"/>
    </row>
    <row r="141" spans="1:6" ht="12.75" x14ac:dyDescent="0.2">
      <c r="B141" s="226"/>
      <c r="C141" s="227"/>
      <c r="D141" s="227"/>
    </row>
    <row r="142" spans="1:6" ht="12.75" x14ac:dyDescent="0.2">
      <c r="B142" s="226"/>
      <c r="C142" s="227"/>
      <c r="D142" s="227"/>
    </row>
    <row r="143" spans="1:6" ht="12.75" x14ac:dyDescent="0.2">
      <c r="B143" s="226"/>
      <c r="C143" s="227"/>
      <c r="D143" s="227"/>
    </row>
    <row r="144" spans="1:6" ht="12.75" x14ac:dyDescent="0.2">
      <c r="B144" s="226"/>
      <c r="C144" s="227"/>
      <c r="D144" s="227"/>
    </row>
    <row r="145" spans="2:8" ht="12.75" x14ac:dyDescent="0.2">
      <c r="B145" s="226"/>
      <c r="C145" s="227"/>
      <c r="D145" s="227"/>
    </row>
    <row r="146" spans="2:8" ht="12.75" x14ac:dyDescent="0.2">
      <c r="B146" s="226"/>
      <c r="C146" s="227"/>
      <c r="D146" s="227"/>
    </row>
    <row r="147" spans="2:8" ht="12.75" x14ac:dyDescent="0.2">
      <c r="B147" s="226"/>
      <c r="C147" s="227"/>
      <c r="D147" s="227"/>
      <c r="H147" s="228"/>
    </row>
    <row r="148" spans="2:8" ht="12.75" x14ac:dyDescent="0.2">
      <c r="B148" s="226"/>
      <c r="C148" s="227"/>
      <c r="D148" s="227"/>
    </row>
    <row r="149" spans="2:8" ht="12.75" x14ac:dyDescent="0.2">
      <c r="B149" s="226"/>
      <c r="C149" s="227"/>
      <c r="D149" s="227"/>
    </row>
    <row r="150" spans="2:8" ht="12.75" x14ac:dyDescent="0.2"/>
    <row r="151" spans="2:8" ht="12.75" x14ac:dyDescent="0.2"/>
    <row r="152" spans="2:8" ht="12.75" x14ac:dyDescent="0.2"/>
    <row r="153" spans="2:8" ht="12.75" x14ac:dyDescent="0.2"/>
    <row r="154" spans="2:8" ht="12.75" x14ac:dyDescent="0.2"/>
    <row r="155" spans="2:8" ht="12.75" x14ac:dyDescent="0.2"/>
    <row r="156" spans="2:8" ht="12.75" x14ac:dyDescent="0.2"/>
    <row r="157" spans="2:8" ht="12.75" x14ac:dyDescent="0.2"/>
    <row r="158" spans="2:8" ht="12.75" x14ac:dyDescent="0.2"/>
    <row r="159" spans="2:8" ht="12.75" x14ac:dyDescent="0.2"/>
    <row r="160" spans="2:8" ht="12.75" x14ac:dyDescent="0.2"/>
    <row r="161" ht="12.75" x14ac:dyDescent="0.2"/>
    <row r="162" ht="12.75" x14ac:dyDescent="0.2"/>
    <row r="163" ht="12.75" x14ac:dyDescent="0.2"/>
    <row r="164" ht="12.75" x14ac:dyDescent="0.2"/>
    <row r="165" ht="12.75" x14ac:dyDescent="0.2"/>
    <row r="166" ht="12.75" x14ac:dyDescent="0.2"/>
    <row r="167" ht="12.75" x14ac:dyDescent="0.2"/>
    <row r="168" ht="12.75" x14ac:dyDescent="0.2"/>
    <row r="169" ht="12.75" x14ac:dyDescent="0.2"/>
    <row r="170" ht="12.75" x14ac:dyDescent="0.2"/>
    <row r="171" ht="12.75" x14ac:dyDescent="0.2"/>
    <row r="172" ht="12.75" x14ac:dyDescent="0.2"/>
    <row r="173" ht="12.75" x14ac:dyDescent="0.2"/>
    <row r="174" ht="12.75" x14ac:dyDescent="0.2"/>
    <row r="175" ht="12.75" x14ac:dyDescent="0.2"/>
    <row r="176" ht="12.75" x14ac:dyDescent="0.2"/>
    <row r="177" ht="12.75" x14ac:dyDescent="0.2"/>
    <row r="178" ht="12.75" x14ac:dyDescent="0.2"/>
    <row r="179" ht="12.75" x14ac:dyDescent="0.2"/>
    <row r="180" ht="12.75" x14ac:dyDescent="0.2"/>
    <row r="181" ht="12.75" x14ac:dyDescent="0.2"/>
    <row r="182" ht="12.75" x14ac:dyDescent="0.2"/>
    <row r="183" ht="12.75" x14ac:dyDescent="0.2"/>
    <row r="184" ht="12.75" x14ac:dyDescent="0.2"/>
    <row r="185" ht="12.75" x14ac:dyDescent="0.2"/>
    <row r="186" ht="12.75" x14ac:dyDescent="0.2"/>
    <row r="187" ht="12.75" x14ac:dyDescent="0.2"/>
    <row r="188" ht="12.75" x14ac:dyDescent="0.2"/>
    <row r="189" ht="12.75" x14ac:dyDescent="0.2"/>
    <row r="190" ht="12.75" x14ac:dyDescent="0.2"/>
    <row r="191" ht="12.75" x14ac:dyDescent="0.2"/>
    <row r="192" ht="12.75" x14ac:dyDescent="0.2"/>
    <row r="193" ht="12.75" x14ac:dyDescent="0.2"/>
    <row r="194" ht="12.75" x14ac:dyDescent="0.2"/>
    <row r="195" ht="12.75" x14ac:dyDescent="0.2"/>
    <row r="196" ht="12.75" x14ac:dyDescent="0.2"/>
    <row r="197" ht="12.75" x14ac:dyDescent="0.2"/>
    <row r="198" ht="12.75" x14ac:dyDescent="0.2"/>
    <row r="199" ht="12.75" x14ac:dyDescent="0.2"/>
    <row r="200" ht="12.75" x14ac:dyDescent="0.2"/>
    <row r="201" ht="12.75" x14ac:dyDescent="0.2"/>
    <row r="202" ht="12.75" x14ac:dyDescent="0.2"/>
    <row r="203" ht="12.75" x14ac:dyDescent="0.2"/>
    <row r="204" ht="12.75" x14ac:dyDescent="0.2"/>
    <row r="205" ht="12.75" x14ac:dyDescent="0.2"/>
    <row r="206" ht="12.75" x14ac:dyDescent="0.2"/>
    <row r="207" ht="12.75" x14ac:dyDescent="0.2"/>
    <row r="208" ht="12.75" x14ac:dyDescent="0.2"/>
    <row r="209" ht="12.75" x14ac:dyDescent="0.2"/>
    <row r="210" ht="12.75" x14ac:dyDescent="0.2"/>
    <row r="211" ht="12.75" x14ac:dyDescent="0.2"/>
    <row r="212" ht="12.75" x14ac:dyDescent="0.2"/>
    <row r="213" ht="12.75" x14ac:dyDescent="0.2"/>
    <row r="214" ht="12.75" x14ac:dyDescent="0.2"/>
    <row r="215" ht="12.75" x14ac:dyDescent="0.2"/>
    <row r="216" ht="12.75" x14ac:dyDescent="0.2"/>
    <row r="217" ht="12.75" x14ac:dyDescent="0.2"/>
    <row r="218" ht="12.75" x14ac:dyDescent="0.2"/>
    <row r="219" ht="12.75" x14ac:dyDescent="0.2"/>
    <row r="220" ht="12.75" x14ac:dyDescent="0.2"/>
    <row r="221" ht="12.75" x14ac:dyDescent="0.2"/>
    <row r="222" ht="12.75" x14ac:dyDescent="0.2"/>
    <row r="223" ht="12.75" x14ac:dyDescent="0.2"/>
    <row r="224" ht="12.75" x14ac:dyDescent="0.2"/>
    <row r="225" ht="12.75" x14ac:dyDescent="0.2"/>
    <row r="226" ht="12.75" x14ac:dyDescent="0.2"/>
    <row r="227" ht="12.75" x14ac:dyDescent="0.2"/>
    <row r="228" ht="12.75" x14ac:dyDescent="0.2"/>
    <row r="229" ht="12.75" x14ac:dyDescent="0.2"/>
    <row r="230" ht="12.75" x14ac:dyDescent="0.2"/>
    <row r="231" ht="12.75" x14ac:dyDescent="0.2"/>
    <row r="232" ht="12.75" x14ac:dyDescent="0.2"/>
    <row r="233" ht="12.75" x14ac:dyDescent="0.2"/>
    <row r="234" ht="12.75" x14ac:dyDescent="0.2"/>
    <row r="235" ht="12.75" x14ac:dyDescent="0.2"/>
    <row r="236" ht="12.75" x14ac:dyDescent="0.2"/>
    <row r="237" ht="12.75" x14ac:dyDescent="0.2"/>
    <row r="238" ht="12.75" x14ac:dyDescent="0.2"/>
    <row r="239" ht="12.75" x14ac:dyDescent="0.2"/>
    <row r="240" ht="12.75" x14ac:dyDescent="0.2"/>
    <row r="241" ht="12.75" x14ac:dyDescent="0.2"/>
    <row r="242" ht="12.75" x14ac:dyDescent="0.2"/>
    <row r="243" ht="12.75" x14ac:dyDescent="0.2"/>
    <row r="244" ht="12.75" x14ac:dyDescent="0.2"/>
    <row r="245" ht="12.75" x14ac:dyDescent="0.2"/>
    <row r="246" ht="12.75" x14ac:dyDescent="0.2"/>
    <row r="247" ht="12.75" x14ac:dyDescent="0.2"/>
    <row r="248" ht="12.75" x14ac:dyDescent="0.2"/>
    <row r="249" ht="12.75" x14ac:dyDescent="0.2"/>
    <row r="250" ht="12.75" x14ac:dyDescent="0.2"/>
    <row r="251" ht="12.75" x14ac:dyDescent="0.2"/>
    <row r="252" ht="12.75" x14ac:dyDescent="0.2"/>
    <row r="253" ht="12.75" x14ac:dyDescent="0.2"/>
    <row r="254" ht="12.75" x14ac:dyDescent="0.2"/>
    <row r="255" ht="12.75" x14ac:dyDescent="0.2"/>
    <row r="256" ht="12.75" x14ac:dyDescent="0.2"/>
    <row r="257" ht="12.75" x14ac:dyDescent="0.2"/>
    <row r="258" ht="12.75" x14ac:dyDescent="0.2"/>
    <row r="259" ht="12.75" x14ac:dyDescent="0.2"/>
    <row r="260" ht="12.75" x14ac:dyDescent="0.2"/>
    <row r="261" ht="12.75" x14ac:dyDescent="0.2"/>
    <row r="262" ht="12.75" x14ac:dyDescent="0.2"/>
    <row r="263" ht="12.75" x14ac:dyDescent="0.2"/>
    <row r="264" ht="12.75" x14ac:dyDescent="0.2"/>
    <row r="265" ht="12.75" x14ac:dyDescent="0.2"/>
    <row r="266" ht="12.75" x14ac:dyDescent="0.2"/>
    <row r="267" ht="12.75" x14ac:dyDescent="0.2"/>
    <row r="268" ht="12.75" x14ac:dyDescent="0.2"/>
    <row r="269" ht="12.75" x14ac:dyDescent="0.2"/>
    <row r="270" ht="12.75" x14ac:dyDescent="0.2"/>
    <row r="271" ht="12.75" x14ac:dyDescent="0.2"/>
    <row r="272" ht="12.75" x14ac:dyDescent="0.2"/>
    <row r="273" ht="12.75" x14ac:dyDescent="0.2"/>
    <row r="274" ht="12.75" x14ac:dyDescent="0.2"/>
    <row r="275" ht="12.75" x14ac:dyDescent="0.2"/>
    <row r="276" ht="12.75" x14ac:dyDescent="0.2"/>
    <row r="277" ht="12.75" x14ac:dyDescent="0.2"/>
    <row r="278" ht="12.75" x14ac:dyDescent="0.2"/>
    <row r="279" ht="12.75" x14ac:dyDescent="0.2"/>
    <row r="280" ht="12.75" x14ac:dyDescent="0.2"/>
    <row r="281" ht="12.75" x14ac:dyDescent="0.2"/>
    <row r="282" ht="12.75" x14ac:dyDescent="0.2"/>
    <row r="283" ht="12.75" x14ac:dyDescent="0.2"/>
    <row r="284" ht="12.75" x14ac:dyDescent="0.2"/>
    <row r="285" ht="12.75" x14ac:dyDescent="0.2"/>
    <row r="286" ht="12.75" x14ac:dyDescent="0.2"/>
    <row r="287" ht="12.75" x14ac:dyDescent="0.2"/>
    <row r="288" ht="12.75" x14ac:dyDescent="0.2"/>
    <row r="289" ht="12.75" x14ac:dyDescent="0.2"/>
    <row r="290" ht="12.75" x14ac:dyDescent="0.2"/>
    <row r="291" ht="12.75" x14ac:dyDescent="0.2"/>
    <row r="292" ht="12.75" x14ac:dyDescent="0.2"/>
    <row r="293" ht="12.75" x14ac:dyDescent="0.2"/>
    <row r="294" ht="12.75" x14ac:dyDescent="0.2"/>
    <row r="295" ht="12.75" x14ac:dyDescent="0.2"/>
    <row r="296" ht="12.75" x14ac:dyDescent="0.2"/>
    <row r="297" ht="12.75" x14ac:dyDescent="0.2"/>
    <row r="298" ht="12.75" x14ac:dyDescent="0.2"/>
    <row r="299" ht="12.75" x14ac:dyDescent="0.2"/>
    <row r="300" ht="12.75" x14ac:dyDescent="0.2"/>
    <row r="301" ht="12.75" x14ac:dyDescent="0.2"/>
    <row r="302" ht="12.75" x14ac:dyDescent="0.2"/>
    <row r="303" ht="12.75" x14ac:dyDescent="0.2"/>
    <row r="304" ht="12.75" x14ac:dyDescent="0.2"/>
    <row r="305" ht="12.75" x14ac:dyDescent="0.2"/>
    <row r="306" ht="12.75" x14ac:dyDescent="0.2"/>
    <row r="307" ht="12.75" x14ac:dyDescent="0.2"/>
    <row r="308" ht="12.75" x14ac:dyDescent="0.2"/>
    <row r="309" ht="12.75" x14ac:dyDescent="0.2"/>
    <row r="310" ht="12.75" x14ac:dyDescent="0.2"/>
    <row r="311" ht="12.75" x14ac:dyDescent="0.2"/>
    <row r="312" ht="12.75" x14ac:dyDescent="0.2"/>
    <row r="313" ht="12.75" x14ac:dyDescent="0.2"/>
    <row r="314" ht="12.75" x14ac:dyDescent="0.2"/>
    <row r="315" ht="12.75" x14ac:dyDescent="0.2"/>
    <row r="316" ht="12.75" x14ac:dyDescent="0.2"/>
    <row r="317" ht="12.75" x14ac:dyDescent="0.2"/>
    <row r="318" ht="12.75" x14ac:dyDescent="0.2"/>
    <row r="319" ht="12.75" x14ac:dyDescent="0.2"/>
    <row r="320" ht="12.75" x14ac:dyDescent="0.2"/>
    <row r="321" ht="12.75" x14ac:dyDescent="0.2"/>
    <row r="322" ht="12.75" x14ac:dyDescent="0.2"/>
    <row r="323" ht="12.75" x14ac:dyDescent="0.2"/>
    <row r="324" ht="12.75" x14ac:dyDescent="0.2"/>
    <row r="325" ht="12.75" x14ac:dyDescent="0.2"/>
    <row r="326" ht="12.75" x14ac:dyDescent="0.2"/>
    <row r="327" ht="12.75" x14ac:dyDescent="0.2"/>
    <row r="328" ht="12.75" x14ac:dyDescent="0.2"/>
    <row r="329" ht="12.75" x14ac:dyDescent="0.2"/>
    <row r="330" ht="12.75" x14ac:dyDescent="0.2"/>
    <row r="331" ht="12.75" x14ac:dyDescent="0.2"/>
    <row r="332" ht="12.75" x14ac:dyDescent="0.2"/>
    <row r="333" ht="12.75" x14ac:dyDescent="0.2"/>
    <row r="334" ht="12.75" x14ac:dyDescent="0.2"/>
    <row r="335" ht="12.75" x14ac:dyDescent="0.2"/>
    <row r="336" ht="12.75" x14ac:dyDescent="0.2"/>
    <row r="337" ht="12.75" x14ac:dyDescent="0.2"/>
    <row r="338" ht="12.75" x14ac:dyDescent="0.2"/>
    <row r="339" ht="12.75" x14ac:dyDescent="0.2"/>
    <row r="340" ht="12.75" x14ac:dyDescent="0.2"/>
    <row r="341" ht="12.75" x14ac:dyDescent="0.2"/>
    <row r="342" ht="12.75" x14ac:dyDescent="0.2"/>
    <row r="343" ht="12.75" x14ac:dyDescent="0.2"/>
    <row r="344" ht="12.75" x14ac:dyDescent="0.2"/>
    <row r="345" ht="12.75" x14ac:dyDescent="0.2"/>
    <row r="346" ht="12.75" x14ac:dyDescent="0.2"/>
    <row r="347" ht="12.75" x14ac:dyDescent="0.2"/>
    <row r="348" ht="12.75" x14ac:dyDescent="0.2"/>
    <row r="349" ht="12.75" x14ac:dyDescent="0.2"/>
    <row r="350" ht="12.75" x14ac:dyDescent="0.2"/>
    <row r="351" ht="12.75" x14ac:dyDescent="0.2"/>
    <row r="352" ht="12.75" x14ac:dyDescent="0.2"/>
    <row r="353" ht="12.75" x14ac:dyDescent="0.2"/>
    <row r="354" ht="12.75" x14ac:dyDescent="0.2"/>
    <row r="355" ht="12.75" x14ac:dyDescent="0.2"/>
    <row r="356" ht="12.75" x14ac:dyDescent="0.2"/>
    <row r="357" ht="12.75" x14ac:dyDescent="0.2"/>
    <row r="358" ht="12.75" x14ac:dyDescent="0.2"/>
    <row r="359" ht="12.75" x14ac:dyDescent="0.2"/>
    <row r="360" ht="12.75" x14ac:dyDescent="0.2"/>
    <row r="361" ht="12.75" x14ac:dyDescent="0.2"/>
    <row r="362" ht="12.75" x14ac:dyDescent="0.2"/>
    <row r="363" ht="12.75" x14ac:dyDescent="0.2"/>
    <row r="364" ht="12.75" x14ac:dyDescent="0.2"/>
    <row r="365" ht="12.75" x14ac:dyDescent="0.2"/>
    <row r="366" ht="12.75" x14ac:dyDescent="0.2"/>
    <row r="367" ht="12.75" x14ac:dyDescent="0.2"/>
    <row r="368" ht="12.75" x14ac:dyDescent="0.2"/>
    <row r="369" ht="12.75" x14ac:dyDescent="0.2"/>
    <row r="370" ht="12.75" x14ac:dyDescent="0.2"/>
    <row r="371" ht="12.75" x14ac:dyDescent="0.2"/>
    <row r="372" ht="12.75" x14ac:dyDescent="0.2"/>
    <row r="373" ht="12.75" x14ac:dyDescent="0.2"/>
    <row r="374" ht="12.75" x14ac:dyDescent="0.2"/>
    <row r="375" ht="12.75" x14ac:dyDescent="0.2"/>
    <row r="376" ht="12.75" x14ac:dyDescent="0.2"/>
    <row r="377" ht="12.75" x14ac:dyDescent="0.2"/>
    <row r="378" ht="12.75" x14ac:dyDescent="0.2"/>
    <row r="379" ht="12.75" x14ac:dyDescent="0.2"/>
    <row r="380" ht="12.75" x14ac:dyDescent="0.2"/>
    <row r="381" ht="12.75" x14ac:dyDescent="0.2"/>
    <row r="382" ht="12.75" x14ac:dyDescent="0.2"/>
    <row r="383" ht="12.75" x14ac:dyDescent="0.2"/>
    <row r="384" ht="12.75" x14ac:dyDescent="0.2"/>
    <row r="385" ht="12.75" x14ac:dyDescent="0.2"/>
    <row r="386" ht="12.75" x14ac:dyDescent="0.2"/>
    <row r="387" ht="12.75" x14ac:dyDescent="0.2"/>
    <row r="388" ht="12.75" x14ac:dyDescent="0.2"/>
    <row r="389" ht="12.75" x14ac:dyDescent="0.2"/>
    <row r="390" ht="12.75" x14ac:dyDescent="0.2"/>
    <row r="391" ht="12.75" x14ac:dyDescent="0.2"/>
    <row r="392" ht="12.75" x14ac:dyDescent="0.2"/>
    <row r="393" ht="12.75" x14ac:dyDescent="0.2"/>
    <row r="394" ht="12.75" x14ac:dyDescent="0.2"/>
    <row r="395" ht="12.75" x14ac:dyDescent="0.2"/>
    <row r="396" ht="12.75" x14ac:dyDescent="0.2"/>
    <row r="397" ht="12.75" x14ac:dyDescent="0.2"/>
    <row r="398" ht="12.75" x14ac:dyDescent="0.2"/>
    <row r="399" ht="12.75" x14ac:dyDescent="0.2"/>
    <row r="400" ht="12.75" x14ac:dyDescent="0.2"/>
    <row r="401" ht="12.75" x14ac:dyDescent="0.2"/>
    <row r="402" ht="12.75" x14ac:dyDescent="0.2"/>
    <row r="403" ht="12.75" x14ac:dyDescent="0.2"/>
    <row r="404" ht="12.75" x14ac:dyDescent="0.2"/>
    <row r="405" ht="12.75" x14ac:dyDescent="0.2"/>
    <row r="406" ht="12.75" x14ac:dyDescent="0.2"/>
    <row r="407" ht="12.75" x14ac:dyDescent="0.2"/>
    <row r="408" ht="12.75" x14ac:dyDescent="0.2"/>
    <row r="409" ht="12.75" x14ac:dyDescent="0.2"/>
    <row r="410" ht="12.75" x14ac:dyDescent="0.2"/>
    <row r="411" ht="12.75" x14ac:dyDescent="0.2"/>
    <row r="412" ht="12.75" x14ac:dyDescent="0.2"/>
    <row r="413" ht="12.75" x14ac:dyDescent="0.2"/>
    <row r="414" ht="12.75" x14ac:dyDescent="0.2"/>
    <row r="415" ht="12.75" x14ac:dyDescent="0.2"/>
    <row r="416" ht="12.75" x14ac:dyDescent="0.2"/>
    <row r="417" ht="12.75" x14ac:dyDescent="0.2"/>
    <row r="418" ht="12.75" x14ac:dyDescent="0.2"/>
    <row r="419" ht="12.75" x14ac:dyDescent="0.2"/>
    <row r="420" ht="12.75" x14ac:dyDescent="0.2"/>
    <row r="421" ht="12.75" x14ac:dyDescent="0.2"/>
    <row r="422" ht="12.75" x14ac:dyDescent="0.2"/>
    <row r="423" ht="12.75" x14ac:dyDescent="0.2"/>
    <row r="424" ht="12.75" x14ac:dyDescent="0.2"/>
    <row r="425" ht="12.75" x14ac:dyDescent="0.2"/>
    <row r="426" ht="12.75" x14ac:dyDescent="0.2"/>
    <row r="427" ht="12.75" x14ac:dyDescent="0.2"/>
    <row r="428" ht="12.75" x14ac:dyDescent="0.2"/>
    <row r="429" ht="12.75" x14ac:dyDescent="0.2"/>
    <row r="430" ht="12.75" x14ac:dyDescent="0.2"/>
    <row r="431" ht="12.75" x14ac:dyDescent="0.2"/>
    <row r="432" ht="12.75" x14ac:dyDescent="0.2"/>
    <row r="433" ht="12.75" x14ac:dyDescent="0.2"/>
    <row r="434" ht="12.75" x14ac:dyDescent="0.2"/>
    <row r="435" ht="12.75" x14ac:dyDescent="0.2"/>
    <row r="436" ht="12.75" x14ac:dyDescent="0.2"/>
    <row r="437" ht="12.75" x14ac:dyDescent="0.2"/>
    <row r="438" ht="12.75" x14ac:dyDescent="0.2"/>
    <row r="439" ht="12.75" x14ac:dyDescent="0.2"/>
    <row r="440" ht="12.75" x14ac:dyDescent="0.2"/>
    <row r="441" ht="12.75" x14ac:dyDescent="0.2"/>
    <row r="442" ht="12.75" x14ac:dyDescent="0.2"/>
    <row r="443" ht="12.75" x14ac:dyDescent="0.2"/>
    <row r="444" ht="12.75" x14ac:dyDescent="0.2"/>
    <row r="445" ht="12.75" x14ac:dyDescent="0.2"/>
    <row r="446" ht="12.75" x14ac:dyDescent="0.2"/>
    <row r="447" ht="12.75" x14ac:dyDescent="0.2"/>
    <row r="448" ht="12.75" x14ac:dyDescent="0.2"/>
    <row r="449" ht="12.75" x14ac:dyDescent="0.2"/>
    <row r="450" ht="12.75" x14ac:dyDescent="0.2"/>
    <row r="451" ht="12.75" x14ac:dyDescent="0.2"/>
    <row r="452" ht="12.75" x14ac:dyDescent="0.2"/>
    <row r="453" ht="12.75" x14ac:dyDescent="0.2"/>
    <row r="454" ht="12.75" x14ac:dyDescent="0.2"/>
    <row r="455" ht="12.75" x14ac:dyDescent="0.2"/>
    <row r="456" ht="12.75" x14ac:dyDescent="0.2"/>
    <row r="457" ht="12.75" x14ac:dyDescent="0.2"/>
    <row r="458" ht="12.75" x14ac:dyDescent="0.2"/>
    <row r="459" ht="12.75" x14ac:dyDescent="0.2"/>
    <row r="460" ht="12.75" x14ac:dyDescent="0.2"/>
    <row r="461" ht="12.75" x14ac:dyDescent="0.2"/>
    <row r="462" ht="12.75" x14ac:dyDescent="0.2"/>
    <row r="463" ht="12.75" x14ac:dyDescent="0.2"/>
    <row r="464" ht="12.75" x14ac:dyDescent="0.2"/>
    <row r="465" ht="12.75" x14ac:dyDescent="0.2"/>
    <row r="466" ht="12.75" x14ac:dyDescent="0.2"/>
    <row r="467" ht="12.75" x14ac:dyDescent="0.2"/>
    <row r="468" ht="12.75" x14ac:dyDescent="0.2"/>
    <row r="469" ht="12.75" x14ac:dyDescent="0.2"/>
    <row r="470" ht="12.75" x14ac:dyDescent="0.2"/>
    <row r="471" ht="12.75" x14ac:dyDescent="0.2"/>
    <row r="472" ht="12.75" x14ac:dyDescent="0.2"/>
    <row r="473" ht="12.75" x14ac:dyDescent="0.2"/>
    <row r="474" ht="12.75" x14ac:dyDescent="0.2"/>
    <row r="475" ht="12.75" x14ac:dyDescent="0.2"/>
    <row r="476" ht="12.75" x14ac:dyDescent="0.2"/>
    <row r="477" ht="12.75" x14ac:dyDescent="0.2"/>
    <row r="478" ht="12.75" x14ac:dyDescent="0.2"/>
    <row r="479" ht="12.75" x14ac:dyDescent="0.2"/>
    <row r="480" ht="12.75" x14ac:dyDescent="0.2"/>
    <row r="481" ht="12.75" x14ac:dyDescent="0.2"/>
    <row r="482" ht="12.75" x14ac:dyDescent="0.2"/>
    <row r="483" ht="12.75" x14ac:dyDescent="0.2"/>
    <row r="484" ht="12.75" x14ac:dyDescent="0.2"/>
    <row r="485" ht="12.75" x14ac:dyDescent="0.2"/>
    <row r="486" ht="12.75" x14ac:dyDescent="0.2"/>
    <row r="487" ht="12.75" x14ac:dyDescent="0.2"/>
    <row r="488" ht="12.75" x14ac:dyDescent="0.2"/>
    <row r="489" ht="12.75" x14ac:dyDescent="0.2"/>
    <row r="490" ht="12.75" x14ac:dyDescent="0.2"/>
    <row r="491" ht="12.75" x14ac:dyDescent="0.2"/>
    <row r="492" ht="12.75" x14ac:dyDescent="0.2"/>
    <row r="493" ht="12.75" x14ac:dyDescent="0.2"/>
    <row r="494" ht="12.75" x14ac:dyDescent="0.2"/>
    <row r="495" ht="12.75" x14ac:dyDescent="0.2"/>
    <row r="496" ht="12.75" x14ac:dyDescent="0.2"/>
    <row r="497" ht="12.75" x14ac:dyDescent="0.2"/>
    <row r="498" ht="12.75" x14ac:dyDescent="0.2"/>
    <row r="499" ht="12.75" x14ac:dyDescent="0.2"/>
    <row r="500" ht="12.75" x14ac:dyDescent="0.2"/>
    <row r="501" ht="12.75" x14ac:dyDescent="0.2"/>
    <row r="502" ht="12.75" x14ac:dyDescent="0.2"/>
    <row r="503" ht="12.75" x14ac:dyDescent="0.2"/>
    <row r="504" ht="12.75" x14ac:dyDescent="0.2"/>
    <row r="505" ht="12.75" x14ac:dyDescent="0.2"/>
    <row r="506" ht="12.75" x14ac:dyDescent="0.2"/>
    <row r="507" ht="12.75" x14ac:dyDescent="0.2"/>
    <row r="508" ht="12.75" x14ac:dyDescent="0.2"/>
    <row r="509" ht="12.75" x14ac:dyDescent="0.2"/>
    <row r="510" ht="12.75" x14ac:dyDescent="0.2"/>
    <row r="511" ht="12.75" x14ac:dyDescent="0.2"/>
    <row r="512" ht="12.75" x14ac:dyDescent="0.2"/>
    <row r="513" ht="12.75" x14ac:dyDescent="0.2"/>
    <row r="514" ht="12.75" x14ac:dyDescent="0.2"/>
    <row r="515" ht="12.75" x14ac:dyDescent="0.2"/>
    <row r="516" ht="12.75" x14ac:dyDescent="0.2"/>
    <row r="517" ht="12.75" x14ac:dyDescent="0.2"/>
    <row r="518" ht="12.75" x14ac:dyDescent="0.2"/>
    <row r="519" ht="12.75" x14ac:dyDescent="0.2"/>
    <row r="520" ht="12.75" x14ac:dyDescent="0.2"/>
    <row r="521" ht="12.75" x14ac:dyDescent="0.2"/>
    <row r="522" ht="12.75" x14ac:dyDescent="0.2"/>
    <row r="523" ht="12.75" x14ac:dyDescent="0.2"/>
    <row r="524" ht="12.75" x14ac:dyDescent="0.2"/>
    <row r="525" ht="12.75" x14ac:dyDescent="0.2"/>
    <row r="526" ht="12.75" x14ac:dyDescent="0.2"/>
    <row r="527" ht="12.75" x14ac:dyDescent="0.2"/>
    <row r="528" ht="12.75" x14ac:dyDescent="0.2"/>
    <row r="529" ht="12.75" x14ac:dyDescent="0.2"/>
    <row r="530" ht="12.75" x14ac:dyDescent="0.2"/>
    <row r="531" ht="12.75" x14ac:dyDescent="0.2"/>
    <row r="532" ht="12.75" x14ac:dyDescent="0.2"/>
    <row r="533" ht="12.75" x14ac:dyDescent="0.2"/>
    <row r="534" ht="12.75" x14ac:dyDescent="0.2"/>
    <row r="535" ht="12.75" x14ac:dyDescent="0.2"/>
    <row r="536" ht="12.75" x14ac:dyDescent="0.2"/>
    <row r="537" ht="12.75" x14ac:dyDescent="0.2"/>
    <row r="538" ht="12.75" x14ac:dyDescent="0.2"/>
    <row r="539" ht="12.75" x14ac:dyDescent="0.2"/>
    <row r="540" ht="12.75" x14ac:dyDescent="0.2"/>
    <row r="541" ht="12.75" x14ac:dyDescent="0.2"/>
    <row r="542" ht="12.75" x14ac:dyDescent="0.2"/>
    <row r="543" ht="12.75" x14ac:dyDescent="0.2"/>
    <row r="544" ht="12.75" x14ac:dyDescent="0.2"/>
    <row r="545" ht="12.75" x14ac:dyDescent="0.2"/>
    <row r="546" ht="12.75" x14ac:dyDescent="0.2"/>
    <row r="547" ht="12.75" x14ac:dyDescent="0.2"/>
    <row r="548" ht="12.75" x14ac:dyDescent="0.2"/>
    <row r="549" ht="12.75" x14ac:dyDescent="0.2"/>
    <row r="550" ht="12.75" x14ac:dyDescent="0.2"/>
    <row r="551" ht="12.75" x14ac:dyDescent="0.2"/>
    <row r="552" ht="12.75" x14ac:dyDescent="0.2"/>
    <row r="553" ht="12.75" x14ac:dyDescent="0.2"/>
    <row r="554" ht="12.75" x14ac:dyDescent="0.2"/>
    <row r="555" ht="12.75" x14ac:dyDescent="0.2"/>
    <row r="556" ht="12.75" x14ac:dyDescent="0.2"/>
    <row r="557" ht="12.75" x14ac:dyDescent="0.2"/>
    <row r="558" ht="12.75" x14ac:dyDescent="0.2"/>
    <row r="559" ht="12.75" x14ac:dyDescent="0.2"/>
    <row r="560" ht="12.75" x14ac:dyDescent="0.2"/>
    <row r="561" ht="12.75" x14ac:dyDescent="0.2"/>
    <row r="562" ht="12.75" x14ac:dyDescent="0.2"/>
    <row r="563" ht="12.75" x14ac:dyDescent="0.2"/>
    <row r="564" ht="12.75" x14ac:dyDescent="0.2"/>
    <row r="565" ht="12.75" x14ac:dyDescent="0.2"/>
    <row r="566" ht="12.75" x14ac:dyDescent="0.2"/>
    <row r="567" ht="12.75" x14ac:dyDescent="0.2"/>
    <row r="568" ht="12.75" x14ac:dyDescent="0.2"/>
    <row r="569" ht="12.75" x14ac:dyDescent="0.2"/>
    <row r="570" ht="12.75" x14ac:dyDescent="0.2"/>
    <row r="571" ht="12.75" x14ac:dyDescent="0.2"/>
    <row r="572" ht="12.75" x14ac:dyDescent="0.2"/>
    <row r="573" ht="12.75" x14ac:dyDescent="0.2"/>
    <row r="574" ht="12.75" x14ac:dyDescent="0.2"/>
    <row r="575" ht="12.75" x14ac:dyDescent="0.2"/>
    <row r="576" ht="12.75" x14ac:dyDescent="0.2"/>
    <row r="577" ht="12.75" x14ac:dyDescent="0.2"/>
    <row r="578" ht="12.75" x14ac:dyDescent="0.2"/>
    <row r="579" ht="12.75" x14ac:dyDescent="0.2"/>
    <row r="580" ht="12.75" x14ac:dyDescent="0.2"/>
    <row r="581" ht="12.75" x14ac:dyDescent="0.2"/>
    <row r="582" ht="12.75" x14ac:dyDescent="0.2"/>
    <row r="583" ht="12.75" x14ac:dyDescent="0.2"/>
    <row r="584" ht="12.75" x14ac:dyDescent="0.2"/>
    <row r="585" ht="12.75" x14ac:dyDescent="0.2"/>
    <row r="586" ht="12.75" x14ac:dyDescent="0.2"/>
    <row r="587" ht="12.75" x14ac:dyDescent="0.2"/>
    <row r="588" ht="12.75" x14ac:dyDescent="0.2"/>
    <row r="589" ht="12.75" x14ac:dyDescent="0.2"/>
    <row r="590" ht="12.75" x14ac:dyDescent="0.2"/>
    <row r="591" ht="12.75" x14ac:dyDescent="0.2"/>
    <row r="592" ht="12.75" x14ac:dyDescent="0.2"/>
    <row r="593" ht="12.75" x14ac:dyDescent="0.2"/>
    <row r="594" ht="12.75" x14ac:dyDescent="0.2"/>
    <row r="595" ht="12.75" x14ac:dyDescent="0.2"/>
    <row r="596" ht="12.75" x14ac:dyDescent="0.2"/>
    <row r="597" ht="12.75" x14ac:dyDescent="0.2"/>
    <row r="598" ht="12.75" x14ac:dyDescent="0.2"/>
    <row r="599" ht="12.75" x14ac:dyDescent="0.2"/>
    <row r="600" ht="12.75" x14ac:dyDescent="0.2"/>
    <row r="601" ht="12.75" x14ac:dyDescent="0.2"/>
    <row r="602" ht="12.75" x14ac:dyDescent="0.2"/>
    <row r="603" ht="12.75" x14ac:dyDescent="0.2"/>
    <row r="604" ht="12.75" x14ac:dyDescent="0.2"/>
    <row r="605" ht="12.75" x14ac:dyDescent="0.2"/>
    <row r="606" ht="12.75" x14ac:dyDescent="0.2"/>
    <row r="607" ht="12.75" x14ac:dyDescent="0.2"/>
    <row r="608" ht="12.75" x14ac:dyDescent="0.2"/>
    <row r="609" ht="12.75" x14ac:dyDescent="0.2"/>
    <row r="610" ht="12.75" x14ac:dyDescent="0.2"/>
    <row r="611" ht="12.75" x14ac:dyDescent="0.2"/>
    <row r="612" ht="12.75" x14ac:dyDescent="0.2"/>
    <row r="613" ht="12.75" x14ac:dyDescent="0.2"/>
    <row r="614" ht="12.75" x14ac:dyDescent="0.2"/>
    <row r="615" ht="12.75" x14ac:dyDescent="0.2"/>
    <row r="616" ht="12.75" x14ac:dyDescent="0.2"/>
    <row r="617" ht="12.75" x14ac:dyDescent="0.2"/>
    <row r="618" ht="12.75" x14ac:dyDescent="0.2"/>
    <row r="619" ht="12.75" x14ac:dyDescent="0.2"/>
    <row r="620" ht="12.75" x14ac:dyDescent="0.2"/>
    <row r="621" ht="12.75" x14ac:dyDescent="0.2"/>
    <row r="622" ht="12.75" x14ac:dyDescent="0.2"/>
    <row r="623" ht="12.75" x14ac:dyDescent="0.2"/>
    <row r="624" ht="12.75" x14ac:dyDescent="0.2"/>
    <row r="625" ht="12.75" x14ac:dyDescent="0.2"/>
    <row r="626" ht="12.75" x14ac:dyDescent="0.2"/>
    <row r="627" ht="12.75" x14ac:dyDescent="0.2"/>
    <row r="628" ht="12.75" x14ac:dyDescent="0.2"/>
    <row r="629" ht="12.75" x14ac:dyDescent="0.2"/>
    <row r="630" ht="12.75" x14ac:dyDescent="0.2"/>
    <row r="631" ht="12.75" x14ac:dyDescent="0.2"/>
    <row r="632" ht="12.75" x14ac:dyDescent="0.2"/>
    <row r="633" ht="12.75" x14ac:dyDescent="0.2"/>
    <row r="634" ht="12.75" x14ac:dyDescent="0.2"/>
    <row r="635" ht="12.75" x14ac:dyDescent="0.2"/>
    <row r="636" ht="12.75" x14ac:dyDescent="0.2"/>
    <row r="637" ht="12.75" x14ac:dyDescent="0.2"/>
    <row r="638" ht="12.75" x14ac:dyDescent="0.2"/>
    <row r="639" ht="12.75" x14ac:dyDescent="0.2"/>
    <row r="640" ht="12.75" x14ac:dyDescent="0.2"/>
    <row r="641" ht="12.75" x14ac:dyDescent="0.2"/>
    <row r="642" ht="12.75" x14ac:dyDescent="0.2"/>
    <row r="643" ht="12.75" x14ac:dyDescent="0.2"/>
    <row r="644" ht="12.75" x14ac:dyDescent="0.2"/>
    <row r="645" ht="12.75" x14ac:dyDescent="0.2"/>
    <row r="646" ht="12.75" x14ac:dyDescent="0.2"/>
    <row r="647" ht="12.75" x14ac:dyDescent="0.2"/>
    <row r="648" ht="12.75" x14ac:dyDescent="0.2"/>
    <row r="649" ht="12.75" x14ac:dyDescent="0.2"/>
    <row r="650" ht="12.75" x14ac:dyDescent="0.2"/>
    <row r="651" ht="12.75" x14ac:dyDescent="0.2"/>
    <row r="652" ht="12.75" x14ac:dyDescent="0.2"/>
    <row r="653" ht="12.75" x14ac:dyDescent="0.2"/>
    <row r="654" ht="12.75" x14ac:dyDescent="0.2"/>
    <row r="655" ht="12.75" x14ac:dyDescent="0.2"/>
    <row r="656" ht="12.75" x14ac:dyDescent="0.2"/>
    <row r="657" ht="12.75" x14ac:dyDescent="0.2"/>
    <row r="658" ht="12.75" x14ac:dyDescent="0.2"/>
    <row r="659" ht="12.75" x14ac:dyDescent="0.2"/>
    <row r="660" ht="12.75" x14ac:dyDescent="0.2"/>
    <row r="661" ht="12.75" x14ac:dyDescent="0.2"/>
    <row r="662" ht="12.75" x14ac:dyDescent="0.2"/>
    <row r="663" ht="12.75" x14ac:dyDescent="0.2"/>
    <row r="664" ht="12.75" x14ac:dyDescent="0.2"/>
    <row r="665" ht="12.75" x14ac:dyDescent="0.2"/>
    <row r="666" ht="12.75" x14ac:dyDescent="0.2"/>
    <row r="667" ht="12.75" x14ac:dyDescent="0.2"/>
    <row r="668" ht="12.75" x14ac:dyDescent="0.2"/>
    <row r="669" ht="12.75" x14ac:dyDescent="0.2"/>
    <row r="670" ht="12.75" x14ac:dyDescent="0.2"/>
    <row r="671" ht="12.75" x14ac:dyDescent="0.2"/>
    <row r="672" ht="12.75" x14ac:dyDescent="0.2"/>
    <row r="673" ht="12.75" x14ac:dyDescent="0.2"/>
    <row r="674" ht="12.75" x14ac:dyDescent="0.2"/>
    <row r="675" ht="12.75" x14ac:dyDescent="0.2"/>
    <row r="676" ht="12.75" x14ac:dyDescent="0.2"/>
    <row r="677" ht="12.75" x14ac:dyDescent="0.2"/>
    <row r="678" ht="12.75" x14ac:dyDescent="0.2"/>
    <row r="679" ht="12.75" x14ac:dyDescent="0.2"/>
    <row r="680" ht="12.75" x14ac:dyDescent="0.2"/>
    <row r="681" ht="12.75" x14ac:dyDescent="0.2"/>
    <row r="682" ht="12.75" x14ac:dyDescent="0.2"/>
    <row r="683" ht="12.75" x14ac:dyDescent="0.2"/>
    <row r="684" ht="12.75" x14ac:dyDescent="0.2"/>
    <row r="685" ht="12.75" x14ac:dyDescent="0.2"/>
    <row r="686" ht="12.75" x14ac:dyDescent="0.2"/>
    <row r="687" ht="12.75" x14ac:dyDescent="0.2"/>
    <row r="688" ht="12.75" x14ac:dyDescent="0.2"/>
    <row r="689" ht="12.75" x14ac:dyDescent="0.2"/>
    <row r="690" ht="12.75" x14ac:dyDescent="0.2"/>
    <row r="691" ht="12.75" x14ac:dyDescent="0.2"/>
    <row r="692" ht="12.75" x14ac:dyDescent="0.2"/>
    <row r="693" ht="12.75" x14ac:dyDescent="0.2"/>
    <row r="694" ht="12.75" x14ac:dyDescent="0.2"/>
    <row r="695" ht="12.75" x14ac:dyDescent="0.2"/>
    <row r="696" ht="12.75" x14ac:dyDescent="0.2"/>
    <row r="697" ht="12.75" x14ac:dyDescent="0.2"/>
    <row r="698" ht="12.75" x14ac:dyDescent="0.2"/>
    <row r="699" ht="12.75" x14ac:dyDescent="0.2"/>
    <row r="700" ht="12.75" x14ac:dyDescent="0.2"/>
    <row r="701" ht="12.75" x14ac:dyDescent="0.2"/>
    <row r="702" ht="12.75" x14ac:dyDescent="0.2"/>
    <row r="703" ht="12.75" x14ac:dyDescent="0.2"/>
    <row r="704" ht="12.75" x14ac:dyDescent="0.2"/>
    <row r="705" ht="12.75" x14ac:dyDescent="0.2"/>
    <row r="706" ht="12.75" x14ac:dyDescent="0.2"/>
    <row r="707" ht="12.75" x14ac:dyDescent="0.2"/>
    <row r="708" ht="12.75" x14ac:dyDescent="0.2"/>
    <row r="709" ht="12.75" x14ac:dyDescent="0.2"/>
    <row r="710" ht="12.75" x14ac:dyDescent="0.2"/>
    <row r="711" ht="12.75" x14ac:dyDescent="0.2"/>
    <row r="712" ht="12.75" x14ac:dyDescent="0.2"/>
    <row r="713" ht="12.75" x14ac:dyDescent="0.2"/>
    <row r="714" ht="12.75" x14ac:dyDescent="0.2"/>
    <row r="715" ht="12.75" x14ac:dyDescent="0.2"/>
    <row r="716" ht="12.75" x14ac:dyDescent="0.2"/>
    <row r="717" ht="12.75" x14ac:dyDescent="0.2"/>
    <row r="718" ht="12.75" x14ac:dyDescent="0.2"/>
    <row r="719" ht="12.75" x14ac:dyDescent="0.2"/>
    <row r="720" ht="12.75" x14ac:dyDescent="0.2"/>
    <row r="721" ht="12.75" x14ac:dyDescent="0.2"/>
    <row r="722" ht="12.75" x14ac:dyDescent="0.2"/>
    <row r="723" ht="12.75" x14ac:dyDescent="0.2"/>
    <row r="724" ht="12.75" x14ac:dyDescent="0.2"/>
    <row r="725" ht="12.75" x14ac:dyDescent="0.2"/>
    <row r="726" ht="12.75" x14ac:dyDescent="0.2"/>
    <row r="727" ht="12.75" x14ac:dyDescent="0.2"/>
    <row r="728" ht="12.75" x14ac:dyDescent="0.2"/>
    <row r="729" ht="12.75" x14ac:dyDescent="0.2"/>
    <row r="730" ht="12.75" x14ac:dyDescent="0.2"/>
    <row r="731" ht="12.75" x14ac:dyDescent="0.2"/>
    <row r="732" ht="12.75" x14ac:dyDescent="0.2"/>
    <row r="733" ht="12.75" x14ac:dyDescent="0.2"/>
    <row r="734" ht="12.75" x14ac:dyDescent="0.2"/>
    <row r="735" ht="12.75" x14ac:dyDescent="0.2"/>
    <row r="736" ht="12.75" x14ac:dyDescent="0.2"/>
    <row r="737" ht="12.75" x14ac:dyDescent="0.2"/>
    <row r="738" ht="12.75" x14ac:dyDescent="0.2"/>
    <row r="739" ht="12.75" x14ac:dyDescent="0.2"/>
    <row r="740" ht="12.75" x14ac:dyDescent="0.2"/>
    <row r="741" ht="12.75" x14ac:dyDescent="0.2"/>
    <row r="742" ht="12.75" x14ac:dyDescent="0.2"/>
    <row r="743" ht="12.75" x14ac:dyDescent="0.2"/>
    <row r="744" ht="12.75" x14ac:dyDescent="0.2"/>
    <row r="745" ht="12.75" x14ac:dyDescent="0.2"/>
    <row r="746" ht="12.75" x14ac:dyDescent="0.2"/>
    <row r="747" ht="12.75" x14ac:dyDescent="0.2"/>
    <row r="748" ht="12.75" x14ac:dyDescent="0.2"/>
    <row r="749" ht="12.75" x14ac:dyDescent="0.2"/>
    <row r="750" ht="12.75" x14ac:dyDescent="0.2"/>
    <row r="751" ht="12.75" x14ac:dyDescent="0.2"/>
    <row r="752" ht="12.75" x14ac:dyDescent="0.2"/>
    <row r="753" ht="12.75" x14ac:dyDescent="0.2"/>
    <row r="754" ht="12.75" x14ac:dyDescent="0.2"/>
    <row r="755" ht="12.75" x14ac:dyDescent="0.2"/>
    <row r="756" ht="12.75" x14ac:dyDescent="0.2"/>
    <row r="757" ht="12.75" x14ac:dyDescent="0.2"/>
    <row r="758" ht="12.75" x14ac:dyDescent="0.2"/>
    <row r="759" ht="12.75" x14ac:dyDescent="0.2"/>
    <row r="760" ht="12.75" x14ac:dyDescent="0.2"/>
    <row r="761" ht="12.75" x14ac:dyDescent="0.2"/>
    <row r="762" ht="12.75" x14ac:dyDescent="0.2"/>
    <row r="763" ht="12.75" x14ac:dyDescent="0.2"/>
    <row r="764" ht="12.75" x14ac:dyDescent="0.2"/>
    <row r="765" ht="12.75" x14ac:dyDescent="0.2"/>
    <row r="766" ht="12.75" x14ac:dyDescent="0.2"/>
    <row r="767" ht="12.75" x14ac:dyDescent="0.2"/>
    <row r="768" ht="12.75" x14ac:dyDescent="0.2"/>
    <row r="769" ht="12.75" x14ac:dyDescent="0.2"/>
    <row r="770" ht="12.75" x14ac:dyDescent="0.2"/>
    <row r="771" ht="12.75" x14ac:dyDescent="0.2"/>
    <row r="772" ht="12.75" x14ac:dyDescent="0.2"/>
    <row r="773" ht="12.75" x14ac:dyDescent="0.2"/>
    <row r="774" ht="12.75" x14ac:dyDescent="0.2"/>
    <row r="775" ht="12.75" x14ac:dyDescent="0.2"/>
    <row r="776" ht="12.75" x14ac:dyDescent="0.2"/>
    <row r="777" ht="12.75" x14ac:dyDescent="0.2"/>
    <row r="778" ht="12.75" x14ac:dyDescent="0.2"/>
    <row r="779" ht="12.75" x14ac:dyDescent="0.2"/>
    <row r="780" ht="12.75" x14ac:dyDescent="0.2"/>
    <row r="781" ht="12.75" x14ac:dyDescent="0.2"/>
    <row r="782" ht="12.75" x14ac:dyDescent="0.2"/>
    <row r="783" ht="12.75" x14ac:dyDescent="0.2"/>
    <row r="784" ht="12.75" x14ac:dyDescent="0.2"/>
    <row r="785" ht="12.75" x14ac:dyDescent="0.2"/>
    <row r="786" ht="12.75" x14ac:dyDescent="0.2"/>
    <row r="787" ht="12.75" x14ac:dyDescent="0.2"/>
    <row r="788" ht="12.75" x14ac:dyDescent="0.2"/>
    <row r="789" ht="12.75" x14ac:dyDescent="0.2"/>
    <row r="790" ht="12.75" x14ac:dyDescent="0.2"/>
    <row r="791" ht="12.75" x14ac:dyDescent="0.2"/>
    <row r="792" ht="12.75" x14ac:dyDescent="0.2"/>
    <row r="793" ht="12.75" x14ac:dyDescent="0.2"/>
    <row r="794" ht="12.75" x14ac:dyDescent="0.2"/>
    <row r="795" ht="12.75" x14ac:dyDescent="0.2"/>
    <row r="796" ht="12.75" x14ac:dyDescent="0.2"/>
    <row r="797" ht="12.75" x14ac:dyDescent="0.2"/>
    <row r="798" ht="12.75" x14ac:dyDescent="0.2"/>
    <row r="799" ht="12.75" x14ac:dyDescent="0.2"/>
    <row r="800" ht="12.75" x14ac:dyDescent="0.2"/>
    <row r="801" ht="12.75" x14ac:dyDescent="0.2"/>
    <row r="802" ht="12.75" x14ac:dyDescent="0.2"/>
    <row r="803" ht="12.75" x14ac:dyDescent="0.2"/>
    <row r="804" ht="12.75" x14ac:dyDescent="0.2"/>
    <row r="805" ht="12.75" x14ac:dyDescent="0.2"/>
    <row r="806" ht="12.75" x14ac:dyDescent="0.2"/>
    <row r="807" ht="12.75" x14ac:dyDescent="0.2"/>
    <row r="808" ht="12.75" x14ac:dyDescent="0.2"/>
    <row r="809" ht="12.75" x14ac:dyDescent="0.2"/>
    <row r="810" ht="12.75" x14ac:dyDescent="0.2"/>
    <row r="811" ht="12.75" x14ac:dyDescent="0.2"/>
    <row r="812" ht="12.75" x14ac:dyDescent="0.2"/>
    <row r="813" ht="12.75" x14ac:dyDescent="0.2"/>
    <row r="814" ht="12.75" x14ac:dyDescent="0.2"/>
    <row r="815" ht="12.75" x14ac:dyDescent="0.2"/>
    <row r="816" ht="12.75" x14ac:dyDescent="0.2"/>
    <row r="817" ht="12.75" x14ac:dyDescent="0.2"/>
    <row r="818" ht="12.75" x14ac:dyDescent="0.2"/>
    <row r="819" ht="12.75" x14ac:dyDescent="0.2"/>
    <row r="820" ht="12.75" x14ac:dyDescent="0.2"/>
    <row r="821" ht="12.75" x14ac:dyDescent="0.2"/>
    <row r="822" ht="12.75" x14ac:dyDescent="0.2"/>
    <row r="823" ht="12.75" x14ac:dyDescent="0.2"/>
    <row r="824" ht="12.75" x14ac:dyDescent="0.2"/>
    <row r="825" ht="12.75" x14ac:dyDescent="0.2"/>
    <row r="826" ht="12.75" x14ac:dyDescent="0.2"/>
    <row r="827" ht="12.75" x14ac:dyDescent="0.2"/>
    <row r="828" ht="12.75" x14ac:dyDescent="0.2"/>
    <row r="829" ht="12.75" x14ac:dyDescent="0.2"/>
    <row r="830" ht="12.75" x14ac:dyDescent="0.2"/>
    <row r="831" ht="12.75" x14ac:dyDescent="0.2"/>
    <row r="832" ht="12.75" x14ac:dyDescent="0.2"/>
    <row r="833" ht="12.75" x14ac:dyDescent="0.2"/>
    <row r="834" ht="12.75" x14ac:dyDescent="0.2"/>
    <row r="835" ht="12.75" x14ac:dyDescent="0.2"/>
    <row r="836" ht="12.75" x14ac:dyDescent="0.2"/>
    <row r="837" ht="12.75" x14ac:dyDescent="0.2"/>
    <row r="838" ht="12.75" x14ac:dyDescent="0.2"/>
    <row r="839" ht="12.75" x14ac:dyDescent="0.2"/>
    <row r="840" ht="12.75" x14ac:dyDescent="0.2"/>
    <row r="841" ht="12.75" x14ac:dyDescent="0.2"/>
    <row r="842" ht="12.75" x14ac:dyDescent="0.2"/>
    <row r="843" ht="12.75" x14ac:dyDescent="0.2"/>
    <row r="844" ht="12.75" x14ac:dyDescent="0.2"/>
    <row r="845" ht="12.75" x14ac:dyDescent="0.2"/>
    <row r="846" ht="12.75" x14ac:dyDescent="0.2"/>
    <row r="847" ht="12.75" x14ac:dyDescent="0.2"/>
    <row r="848" ht="12.75" x14ac:dyDescent="0.2"/>
    <row r="849" ht="12.75" x14ac:dyDescent="0.2"/>
    <row r="850" ht="12.75" x14ac:dyDescent="0.2"/>
    <row r="851" ht="12.75" x14ac:dyDescent="0.2"/>
    <row r="852" ht="12.75" x14ac:dyDescent="0.2"/>
    <row r="853" ht="12.75" x14ac:dyDescent="0.2"/>
    <row r="854" ht="12.75" x14ac:dyDescent="0.2"/>
    <row r="855" ht="12.75" x14ac:dyDescent="0.2"/>
    <row r="856" ht="12.75" x14ac:dyDescent="0.2"/>
    <row r="857" ht="12.75" x14ac:dyDescent="0.2"/>
    <row r="858" ht="12.75" x14ac:dyDescent="0.2"/>
    <row r="859" ht="12.75" x14ac:dyDescent="0.2"/>
    <row r="860" ht="12.75" x14ac:dyDescent="0.2"/>
    <row r="861" ht="12.75" x14ac:dyDescent="0.2"/>
    <row r="862" ht="12.75" x14ac:dyDescent="0.2"/>
    <row r="863" ht="12.75" x14ac:dyDescent="0.2"/>
    <row r="864" ht="12.75" x14ac:dyDescent="0.2"/>
    <row r="865" ht="12.75" x14ac:dyDescent="0.2"/>
    <row r="866" ht="12.75" x14ac:dyDescent="0.2"/>
    <row r="867" ht="12.75" x14ac:dyDescent="0.2"/>
    <row r="868" ht="12.75" x14ac:dyDescent="0.2"/>
    <row r="869" ht="12.75" x14ac:dyDescent="0.2"/>
    <row r="870" ht="12.75" x14ac:dyDescent="0.2"/>
    <row r="871" ht="12.75" x14ac:dyDescent="0.2"/>
    <row r="872" ht="12.75" x14ac:dyDescent="0.2"/>
    <row r="873" ht="12.75" x14ac:dyDescent="0.2"/>
    <row r="874" ht="12.75" x14ac:dyDescent="0.2"/>
    <row r="875" ht="12.75" x14ac:dyDescent="0.2"/>
    <row r="876" ht="12.75" x14ac:dyDescent="0.2"/>
    <row r="877" ht="12.75" x14ac:dyDescent="0.2"/>
    <row r="878" ht="12.75" x14ac:dyDescent="0.2"/>
    <row r="879" ht="12.75" x14ac:dyDescent="0.2"/>
    <row r="880" ht="12.75" x14ac:dyDescent="0.2"/>
    <row r="881" ht="12.75" x14ac:dyDescent="0.2"/>
    <row r="882" ht="12.75" x14ac:dyDescent="0.2"/>
    <row r="883" ht="12.75" x14ac:dyDescent="0.2"/>
    <row r="884" ht="12.75" x14ac:dyDescent="0.2"/>
    <row r="885" ht="12.75" x14ac:dyDescent="0.2"/>
    <row r="886" ht="12.75" x14ac:dyDescent="0.2"/>
    <row r="887" ht="12.75" x14ac:dyDescent="0.2"/>
    <row r="888" ht="12.75" x14ac:dyDescent="0.2"/>
    <row r="889" ht="12.75" x14ac:dyDescent="0.2"/>
    <row r="890" ht="12.75" x14ac:dyDescent="0.2"/>
    <row r="891" ht="12.75" x14ac:dyDescent="0.2"/>
    <row r="892" ht="12.75" x14ac:dyDescent="0.2"/>
    <row r="893" ht="12.75" x14ac:dyDescent="0.2"/>
    <row r="894" ht="12.75" x14ac:dyDescent="0.2"/>
    <row r="895" ht="12.75" x14ac:dyDescent="0.2"/>
    <row r="896" ht="12.75" x14ac:dyDescent="0.2"/>
    <row r="897" ht="12.75" x14ac:dyDescent="0.2"/>
    <row r="898" ht="12.75" x14ac:dyDescent="0.2"/>
    <row r="899" ht="12.75" x14ac:dyDescent="0.2"/>
    <row r="900" ht="12.75" x14ac:dyDescent="0.2"/>
    <row r="901" ht="12.75" x14ac:dyDescent="0.2"/>
    <row r="902" ht="12.75" x14ac:dyDescent="0.2"/>
    <row r="903" ht="12.75" x14ac:dyDescent="0.2"/>
    <row r="904" ht="12.75" x14ac:dyDescent="0.2"/>
    <row r="905" ht="12.75" x14ac:dyDescent="0.2"/>
    <row r="906" ht="12.75" x14ac:dyDescent="0.2"/>
    <row r="907" ht="12.75" x14ac:dyDescent="0.2"/>
    <row r="908" ht="12.75" x14ac:dyDescent="0.2"/>
    <row r="909" ht="12.75" x14ac:dyDescent="0.2"/>
    <row r="910" ht="12.75" x14ac:dyDescent="0.2"/>
    <row r="911" ht="12.75" x14ac:dyDescent="0.2"/>
    <row r="912" ht="12.75" x14ac:dyDescent="0.2"/>
    <row r="913" ht="12.75" x14ac:dyDescent="0.2"/>
    <row r="914" ht="12.75" x14ac:dyDescent="0.2"/>
    <row r="915" ht="12.75" x14ac:dyDescent="0.2"/>
    <row r="916" ht="12.75" x14ac:dyDescent="0.2"/>
    <row r="917" ht="12.75" x14ac:dyDescent="0.2"/>
    <row r="918" ht="12.75" x14ac:dyDescent="0.2"/>
    <row r="919" ht="12.75" x14ac:dyDescent="0.2"/>
    <row r="920" ht="12.75" x14ac:dyDescent="0.2"/>
    <row r="921" ht="12.75" x14ac:dyDescent="0.2"/>
    <row r="922" ht="12.75" x14ac:dyDescent="0.2"/>
    <row r="923" ht="12.75" x14ac:dyDescent="0.2"/>
    <row r="924" ht="12.75" x14ac:dyDescent="0.2"/>
    <row r="925" ht="12.75" x14ac:dyDescent="0.2"/>
    <row r="926" ht="12.75" x14ac:dyDescent="0.2"/>
    <row r="927" ht="12.75" x14ac:dyDescent="0.2"/>
    <row r="928" ht="12.75" x14ac:dyDescent="0.2"/>
    <row r="929" ht="12.75" x14ac:dyDescent="0.2"/>
    <row r="930" ht="12.75" x14ac:dyDescent="0.2"/>
    <row r="931" ht="12.75" x14ac:dyDescent="0.2"/>
    <row r="932" ht="12.75" x14ac:dyDescent="0.2"/>
    <row r="933" ht="12.75" x14ac:dyDescent="0.2"/>
    <row r="934" ht="12.75" x14ac:dyDescent="0.2"/>
    <row r="935" ht="12.75" x14ac:dyDescent="0.2"/>
    <row r="936" ht="12.75" x14ac:dyDescent="0.2"/>
    <row r="937" ht="12.75" x14ac:dyDescent="0.2"/>
    <row r="938" ht="12.75" x14ac:dyDescent="0.2"/>
    <row r="939" ht="12.75" x14ac:dyDescent="0.2"/>
    <row r="940" ht="12.75" x14ac:dyDescent="0.2"/>
    <row r="941" ht="12.75" x14ac:dyDescent="0.2"/>
    <row r="942" ht="12.75" x14ac:dyDescent="0.2"/>
    <row r="943" ht="12.75" x14ac:dyDescent="0.2"/>
    <row r="944" ht="12.75" x14ac:dyDescent="0.2"/>
    <row r="945" ht="12.75" x14ac:dyDescent="0.2"/>
    <row r="946" ht="12.75" x14ac:dyDescent="0.2"/>
    <row r="947" ht="12.75" x14ac:dyDescent="0.2"/>
    <row r="948" ht="12.75" x14ac:dyDescent="0.2"/>
    <row r="949" ht="12.75" x14ac:dyDescent="0.2"/>
    <row r="950" ht="12.75" x14ac:dyDescent="0.2"/>
    <row r="951" ht="12.75" x14ac:dyDescent="0.2"/>
    <row r="952" ht="12.75" x14ac:dyDescent="0.2"/>
    <row r="953" ht="12.75" x14ac:dyDescent="0.2"/>
    <row r="954" ht="12.75" x14ac:dyDescent="0.2"/>
    <row r="955" ht="12.75" x14ac:dyDescent="0.2"/>
    <row r="956" ht="12.75" x14ac:dyDescent="0.2"/>
    <row r="957" ht="12.75" x14ac:dyDescent="0.2"/>
    <row r="958" ht="12.75" x14ac:dyDescent="0.2"/>
    <row r="959" ht="12.75" x14ac:dyDescent="0.2"/>
    <row r="960" ht="12.75" x14ac:dyDescent="0.2"/>
    <row r="961" ht="12.75" x14ac:dyDescent="0.2"/>
    <row r="962" ht="12.75" x14ac:dyDescent="0.2"/>
    <row r="963" ht="12.75" x14ac:dyDescent="0.2"/>
    <row r="964" ht="12.75" x14ac:dyDescent="0.2"/>
    <row r="965" ht="12.75" x14ac:dyDescent="0.2"/>
    <row r="966" ht="12.75" x14ac:dyDescent="0.2"/>
    <row r="967" ht="12.75" x14ac:dyDescent="0.2"/>
    <row r="968" ht="12.75" x14ac:dyDescent="0.2"/>
    <row r="969" ht="12.75" x14ac:dyDescent="0.2"/>
    <row r="970" ht="12.75" x14ac:dyDescent="0.2"/>
    <row r="971" ht="12.75" x14ac:dyDescent="0.2"/>
    <row r="972" ht="12.75" x14ac:dyDescent="0.2"/>
    <row r="973" ht="12.75" x14ac:dyDescent="0.2"/>
    <row r="974" ht="12.75" x14ac:dyDescent="0.2"/>
    <row r="975" ht="12.75" x14ac:dyDescent="0.2"/>
    <row r="976" ht="12.75" x14ac:dyDescent="0.2"/>
    <row r="977" ht="12.75" x14ac:dyDescent="0.2"/>
    <row r="978" ht="12.75" x14ac:dyDescent="0.2"/>
    <row r="979" ht="12.75" x14ac:dyDescent="0.2"/>
    <row r="980" ht="12.75" x14ac:dyDescent="0.2"/>
    <row r="981" ht="12.75" x14ac:dyDescent="0.2"/>
    <row r="982" ht="12.75" x14ac:dyDescent="0.2"/>
    <row r="983" ht="12.75" x14ac:dyDescent="0.2"/>
    <row r="984" ht="12.75" x14ac:dyDescent="0.2"/>
    <row r="985" ht="12.75" x14ac:dyDescent="0.2"/>
    <row r="986" ht="12.75" x14ac:dyDescent="0.2"/>
    <row r="987" ht="12.75" x14ac:dyDescent="0.2"/>
    <row r="988" ht="12.75" x14ac:dyDescent="0.2"/>
    <row r="989" ht="12.75" x14ac:dyDescent="0.2"/>
    <row r="990" ht="12.75" x14ac:dyDescent="0.2"/>
    <row r="991" ht="12.75" x14ac:dyDescent="0.2"/>
    <row r="992" ht="12.75" x14ac:dyDescent="0.2"/>
    <row r="993" ht="12.75" x14ac:dyDescent="0.2"/>
    <row r="994" ht="12.75" x14ac:dyDescent="0.2"/>
    <row r="995" ht="12.75" x14ac:dyDescent="0.2"/>
    <row r="996" ht="12.75" x14ac:dyDescent="0.2"/>
    <row r="997" ht="12.75" x14ac:dyDescent="0.2"/>
    <row r="998" ht="12.75" x14ac:dyDescent="0.2"/>
    <row r="999" ht="12.75" x14ac:dyDescent="0.2"/>
    <row r="1000" ht="12.75" x14ac:dyDescent="0.2"/>
  </sheetData>
  <mergeCells count="145">
    <mergeCell ref="A124:E124"/>
    <mergeCell ref="A105:F105"/>
    <mergeCell ref="B106:E106"/>
    <mergeCell ref="B107:E107"/>
    <mergeCell ref="B108:E108"/>
    <mergeCell ref="B109:E109"/>
    <mergeCell ref="B110:E110"/>
    <mergeCell ref="A111:E111"/>
    <mergeCell ref="A53:C53"/>
    <mergeCell ref="D53:E53"/>
    <mergeCell ref="A54:F54"/>
    <mergeCell ref="B56:E56"/>
    <mergeCell ref="B57:E57"/>
    <mergeCell ref="A61:E61"/>
    <mergeCell ref="A62:F62"/>
    <mergeCell ref="B76:E76"/>
    <mergeCell ref="B77:E77"/>
    <mergeCell ref="B39:E39"/>
    <mergeCell ref="B40:E40"/>
    <mergeCell ref="B41:E41"/>
    <mergeCell ref="A42:E42"/>
    <mergeCell ref="B44:C44"/>
    <mergeCell ref="D44:E44"/>
    <mergeCell ref="B51:C51"/>
    <mergeCell ref="D51:E51"/>
    <mergeCell ref="B52:C52"/>
    <mergeCell ref="D52:E52"/>
    <mergeCell ref="A18:E18"/>
    <mergeCell ref="A19:F19"/>
    <mergeCell ref="B20:E20"/>
    <mergeCell ref="B21:E21"/>
    <mergeCell ref="B33:E33"/>
    <mergeCell ref="B34:E34"/>
    <mergeCell ref="B35:E35"/>
    <mergeCell ref="A36:E36"/>
    <mergeCell ref="A38:F38"/>
    <mergeCell ref="B11:E11"/>
    <mergeCell ref="B12:E12"/>
    <mergeCell ref="B13:E13"/>
    <mergeCell ref="A14:F14"/>
    <mergeCell ref="A15:F15"/>
    <mergeCell ref="A16:B16"/>
    <mergeCell ref="C16:E16"/>
    <mergeCell ref="A17:B17"/>
    <mergeCell ref="C17:E17"/>
    <mergeCell ref="A1:F1"/>
    <mergeCell ref="A3:F3"/>
    <mergeCell ref="A4:F4"/>
    <mergeCell ref="A5:F5"/>
    <mergeCell ref="A6:E6"/>
    <mergeCell ref="A7:E7"/>
    <mergeCell ref="A8:F8"/>
    <mergeCell ref="A9:F9"/>
    <mergeCell ref="B10:E10"/>
    <mergeCell ref="B28:E28"/>
    <mergeCell ref="B29:E29"/>
    <mergeCell ref="B30:E30"/>
    <mergeCell ref="B31:E31"/>
    <mergeCell ref="B32:E32"/>
    <mergeCell ref="B22:E22"/>
    <mergeCell ref="B23:E23"/>
    <mergeCell ref="B24:E24"/>
    <mergeCell ref="A25:F26"/>
    <mergeCell ref="A27:F27"/>
    <mergeCell ref="B48:C48"/>
    <mergeCell ref="D48:E48"/>
    <mergeCell ref="B49:C49"/>
    <mergeCell ref="D49:E49"/>
    <mergeCell ref="B50:C50"/>
    <mergeCell ref="D50:E50"/>
    <mergeCell ref="B45:C45"/>
    <mergeCell ref="D45:E45"/>
    <mergeCell ref="B46:C46"/>
    <mergeCell ref="D46:E46"/>
    <mergeCell ref="B47:C47"/>
    <mergeCell ref="D47:E47"/>
    <mergeCell ref="A65:F65"/>
    <mergeCell ref="B66:E66"/>
    <mergeCell ref="B67:E67"/>
    <mergeCell ref="B68:E68"/>
    <mergeCell ref="B69:E69"/>
    <mergeCell ref="G57:I57"/>
    <mergeCell ref="B58:E58"/>
    <mergeCell ref="G58:I58"/>
    <mergeCell ref="B59:E59"/>
    <mergeCell ref="B60:E60"/>
    <mergeCell ref="G60:I60"/>
    <mergeCell ref="A94:F94"/>
    <mergeCell ref="B95:E95"/>
    <mergeCell ref="B96:E96"/>
    <mergeCell ref="A97:E97"/>
    <mergeCell ref="A98:F98"/>
    <mergeCell ref="A70:E70"/>
    <mergeCell ref="A72:F72"/>
    <mergeCell ref="B73:E73"/>
    <mergeCell ref="B74:E74"/>
    <mergeCell ref="B75:E75"/>
    <mergeCell ref="B78:E78"/>
    <mergeCell ref="B79:E79"/>
    <mergeCell ref="A80:E80"/>
    <mergeCell ref="A82:F82"/>
    <mergeCell ref="A83:F83"/>
    <mergeCell ref="A84:F84"/>
    <mergeCell ref="B85:E85"/>
    <mergeCell ref="B86:E86"/>
    <mergeCell ref="B87:E87"/>
    <mergeCell ref="B88:E88"/>
    <mergeCell ref="B89:E89"/>
    <mergeCell ref="B90:E90"/>
    <mergeCell ref="B91:E91"/>
    <mergeCell ref="A92:E92"/>
    <mergeCell ref="A113:F113"/>
    <mergeCell ref="B114:C114"/>
    <mergeCell ref="D114:E114"/>
    <mergeCell ref="B115:C115"/>
    <mergeCell ref="D115:E115"/>
    <mergeCell ref="A99:F99"/>
    <mergeCell ref="B100:E100"/>
    <mergeCell ref="B101:E101"/>
    <mergeCell ref="B102:E102"/>
    <mergeCell ref="A103:E103"/>
    <mergeCell ref="B119:C119"/>
    <mergeCell ref="D119:E119"/>
    <mergeCell ref="B120:C120"/>
    <mergeCell ref="D120:E120"/>
    <mergeCell ref="A121:C121"/>
    <mergeCell ref="D121:E121"/>
    <mergeCell ref="B116:C116"/>
    <mergeCell ref="D116:E116"/>
    <mergeCell ref="B117:C117"/>
    <mergeCell ref="D117:E117"/>
    <mergeCell ref="B118:C118"/>
    <mergeCell ref="D118:E118"/>
    <mergeCell ref="A135:E135"/>
    <mergeCell ref="A136:E136"/>
    <mergeCell ref="B130:E130"/>
    <mergeCell ref="B131:E131"/>
    <mergeCell ref="A132:E132"/>
    <mergeCell ref="B133:E133"/>
    <mergeCell ref="A134:E134"/>
    <mergeCell ref="A125:F125"/>
    <mergeCell ref="A126:E126"/>
    <mergeCell ref="B127:E127"/>
    <mergeCell ref="B128:E128"/>
    <mergeCell ref="B129:E129"/>
  </mergeCells>
  <pageMargins left="0.511811024" right="0.511811024" top="0.78740157499999996" bottom="0.78740157499999996" header="0" footer="0"/>
  <pageSetup paperSize="9" orientation="portrait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D1000"/>
  <sheetViews>
    <sheetView workbookViewId="0">
      <selection activeCell="F18" sqref="F18"/>
    </sheetView>
  </sheetViews>
  <sheetFormatPr defaultRowHeight="15" customHeight="1" x14ac:dyDescent="0.2"/>
  <cols>
    <col min="1" max="1" width="4" style="186" bestFit="1" customWidth="1"/>
    <col min="2" max="2" width="38.83203125" style="194" customWidth="1"/>
    <col min="3" max="3" width="12.83203125" style="186" customWidth="1"/>
    <col min="4" max="4" width="10.1640625" style="186" customWidth="1"/>
    <col min="5" max="5" width="16.5" style="186" customWidth="1"/>
    <col min="6" max="6" width="25.5" style="188" customWidth="1"/>
    <col min="7" max="9" width="26.83203125" style="186" customWidth="1"/>
    <col min="10" max="1017" width="11.6640625" style="186" customWidth="1"/>
    <col min="1018" max="1022" width="11.6640625" style="187" customWidth="1"/>
    <col min="1023" max="16384" width="9.33203125" style="187"/>
  </cols>
  <sheetData>
    <row r="1" spans="1:6" ht="14.25" x14ac:dyDescent="0.2">
      <c r="A1" s="329" t="s">
        <v>136</v>
      </c>
      <c r="B1" s="329"/>
      <c r="C1" s="329"/>
      <c r="D1" s="329"/>
      <c r="E1" s="329"/>
      <c r="F1" s="329"/>
    </row>
    <row r="2" spans="1:6" ht="14.25" x14ac:dyDescent="0.2">
      <c r="A2" s="231" t="s">
        <v>206</v>
      </c>
      <c r="B2" s="230"/>
      <c r="C2" s="230"/>
      <c r="D2" s="230"/>
      <c r="E2" s="232"/>
      <c r="F2" s="233"/>
    </row>
    <row r="3" spans="1:6" ht="16.5" customHeight="1" x14ac:dyDescent="0.2">
      <c r="A3" s="330"/>
      <c r="B3" s="330"/>
      <c r="C3" s="330"/>
      <c r="D3" s="330"/>
      <c r="E3" s="330"/>
      <c r="F3" s="330"/>
    </row>
    <row r="4" spans="1:6" ht="12.75" x14ac:dyDescent="0.2">
      <c r="A4" s="331" t="s">
        <v>207</v>
      </c>
      <c r="B4" s="331"/>
      <c r="C4" s="331"/>
      <c r="D4" s="331"/>
      <c r="E4" s="331"/>
      <c r="F4" s="331"/>
    </row>
    <row r="5" spans="1:6" ht="12.75" x14ac:dyDescent="0.2">
      <c r="A5" s="318"/>
      <c r="B5" s="318"/>
      <c r="C5" s="318"/>
      <c r="D5" s="318"/>
      <c r="E5" s="318"/>
      <c r="F5" s="318"/>
    </row>
    <row r="6" spans="1:6" ht="12.75" x14ac:dyDescent="0.2">
      <c r="A6" s="316" t="s">
        <v>208</v>
      </c>
      <c r="B6" s="316"/>
      <c r="C6" s="316"/>
      <c r="D6" s="316"/>
      <c r="E6" s="316"/>
      <c r="F6" s="189"/>
    </row>
    <row r="7" spans="1:6" ht="12.75" x14ac:dyDescent="0.2">
      <c r="A7" s="316" t="s">
        <v>209</v>
      </c>
      <c r="B7" s="316"/>
      <c r="C7" s="316"/>
      <c r="D7" s="316"/>
      <c r="E7" s="316"/>
      <c r="F7" s="189"/>
    </row>
    <row r="8" spans="1:6" ht="12.75" x14ac:dyDescent="0.2">
      <c r="A8" s="318"/>
      <c r="B8" s="318"/>
      <c r="C8" s="318"/>
      <c r="D8" s="318"/>
      <c r="E8" s="318"/>
      <c r="F8" s="318"/>
    </row>
    <row r="9" spans="1:6" ht="12.75" x14ac:dyDescent="0.2">
      <c r="A9" s="309" t="s">
        <v>210</v>
      </c>
      <c r="B9" s="309"/>
      <c r="C9" s="309"/>
      <c r="D9" s="309"/>
      <c r="E9" s="309"/>
      <c r="F9" s="309"/>
    </row>
    <row r="10" spans="1:6" ht="12.75" x14ac:dyDescent="0.2">
      <c r="A10" s="190" t="s">
        <v>137</v>
      </c>
      <c r="B10" s="332" t="s">
        <v>211</v>
      </c>
      <c r="C10" s="332"/>
      <c r="D10" s="332"/>
      <c r="E10" s="332"/>
      <c r="F10" s="191"/>
    </row>
    <row r="11" spans="1:6" ht="12.75" x14ac:dyDescent="0.2">
      <c r="A11" s="190" t="s">
        <v>138</v>
      </c>
      <c r="B11" s="332" t="s">
        <v>212</v>
      </c>
      <c r="C11" s="332"/>
      <c r="D11" s="332"/>
      <c r="E11" s="332"/>
      <c r="F11" s="189"/>
    </row>
    <row r="12" spans="1:6" ht="12.75" x14ac:dyDescent="0.2">
      <c r="A12" s="190" t="s">
        <v>139</v>
      </c>
      <c r="B12" s="332" t="s">
        <v>213</v>
      </c>
      <c r="C12" s="332"/>
      <c r="D12" s="332"/>
      <c r="E12" s="332"/>
      <c r="F12" s="189"/>
    </row>
    <row r="13" spans="1:6" ht="12.75" x14ac:dyDescent="0.2">
      <c r="A13" s="190" t="s">
        <v>140</v>
      </c>
      <c r="B13" s="332" t="s">
        <v>214</v>
      </c>
      <c r="C13" s="332"/>
      <c r="D13" s="332"/>
      <c r="E13" s="332"/>
      <c r="F13" s="189"/>
    </row>
    <row r="14" spans="1:6" ht="12.75" x14ac:dyDescent="0.2">
      <c r="A14" s="318"/>
      <c r="B14" s="318"/>
      <c r="C14" s="318"/>
      <c r="D14" s="318"/>
      <c r="E14" s="318"/>
      <c r="F14" s="318"/>
    </row>
    <row r="15" spans="1:6" ht="12.75" x14ac:dyDescent="0.2">
      <c r="A15" s="309" t="s">
        <v>215</v>
      </c>
      <c r="B15" s="309"/>
      <c r="C15" s="309"/>
      <c r="D15" s="309"/>
      <c r="E15" s="309"/>
      <c r="F15" s="309"/>
    </row>
    <row r="16" spans="1:6" ht="12.75" x14ac:dyDescent="0.2">
      <c r="A16" s="316" t="s">
        <v>216</v>
      </c>
      <c r="B16" s="316"/>
      <c r="C16" s="333" t="s">
        <v>217</v>
      </c>
      <c r="D16" s="333"/>
      <c r="E16" s="333"/>
      <c r="F16" s="192" t="s">
        <v>218</v>
      </c>
    </row>
    <row r="17" spans="1:9" ht="58.5" customHeight="1" x14ac:dyDescent="0.2">
      <c r="A17" s="326" t="s">
        <v>219</v>
      </c>
      <c r="B17" s="326"/>
      <c r="C17" s="333" t="s">
        <v>220</v>
      </c>
      <c r="D17" s="333"/>
      <c r="E17" s="333"/>
      <c r="F17" s="229" t="s">
        <v>341</v>
      </c>
    </row>
    <row r="18" spans="1:9" ht="12.75" x14ac:dyDescent="0.2">
      <c r="A18" s="316" t="s">
        <v>221</v>
      </c>
      <c r="B18" s="316"/>
      <c r="C18" s="316"/>
      <c r="D18" s="316"/>
      <c r="E18" s="316"/>
      <c r="F18" s="192">
        <v>6</v>
      </c>
    </row>
    <row r="19" spans="1:9" ht="12.75" x14ac:dyDescent="0.2">
      <c r="A19" s="319" t="s">
        <v>222</v>
      </c>
      <c r="B19" s="319"/>
      <c r="C19" s="319"/>
      <c r="D19" s="319"/>
      <c r="E19" s="319"/>
      <c r="F19" s="319"/>
    </row>
    <row r="20" spans="1:9" ht="12.75" x14ac:dyDescent="0.2">
      <c r="A20" s="189">
        <v>1</v>
      </c>
      <c r="B20" s="306" t="s">
        <v>223</v>
      </c>
      <c r="C20" s="306"/>
      <c r="D20" s="306"/>
      <c r="E20" s="306"/>
      <c r="F20" s="192"/>
    </row>
    <row r="21" spans="1:9" ht="12.75" x14ac:dyDescent="0.2">
      <c r="A21" s="189">
        <v>2</v>
      </c>
      <c r="B21" s="306" t="s">
        <v>224</v>
      </c>
      <c r="C21" s="306"/>
      <c r="D21" s="306"/>
      <c r="E21" s="306"/>
      <c r="F21" s="192"/>
    </row>
    <row r="22" spans="1:9" ht="12.75" x14ac:dyDescent="0.2">
      <c r="A22" s="189">
        <v>3</v>
      </c>
      <c r="B22" s="316" t="s">
        <v>225</v>
      </c>
      <c r="C22" s="316"/>
      <c r="D22" s="316"/>
      <c r="E22" s="316"/>
      <c r="F22" s="193">
        <v>0</v>
      </c>
      <c r="G22" s="194"/>
      <c r="H22" s="195"/>
      <c r="I22" s="195"/>
    </row>
    <row r="23" spans="1:9" ht="12.75" x14ac:dyDescent="0.2">
      <c r="A23" s="189">
        <v>4</v>
      </c>
      <c r="B23" s="306" t="s">
        <v>141</v>
      </c>
      <c r="C23" s="306"/>
      <c r="D23" s="306"/>
      <c r="E23" s="306"/>
      <c r="F23" s="192"/>
    </row>
    <row r="24" spans="1:9" ht="12.75" x14ac:dyDescent="0.2">
      <c r="A24" s="189">
        <v>5</v>
      </c>
      <c r="B24" s="306" t="s">
        <v>226</v>
      </c>
      <c r="C24" s="306"/>
      <c r="D24" s="306"/>
      <c r="E24" s="306"/>
      <c r="F24" s="196"/>
    </row>
    <row r="25" spans="1:9" ht="12.75" x14ac:dyDescent="0.2">
      <c r="A25" s="318"/>
      <c r="B25" s="318"/>
      <c r="C25" s="318"/>
      <c r="D25" s="318"/>
      <c r="E25" s="318"/>
      <c r="F25" s="318"/>
    </row>
    <row r="26" spans="1:9" ht="12.75" x14ac:dyDescent="0.2">
      <c r="A26" s="318"/>
      <c r="B26" s="318"/>
      <c r="C26" s="318"/>
      <c r="D26" s="318"/>
      <c r="E26" s="318"/>
      <c r="F26" s="318"/>
    </row>
    <row r="27" spans="1:9" ht="12.75" x14ac:dyDescent="0.2">
      <c r="A27" s="309" t="s">
        <v>227</v>
      </c>
      <c r="B27" s="309"/>
      <c r="C27" s="309"/>
      <c r="D27" s="309"/>
      <c r="E27" s="309"/>
      <c r="F27" s="309"/>
    </row>
    <row r="28" spans="1:9" ht="12.75" x14ac:dyDescent="0.2">
      <c r="A28" s="197">
        <v>1</v>
      </c>
      <c r="B28" s="309" t="s">
        <v>228</v>
      </c>
      <c r="C28" s="309"/>
      <c r="D28" s="309"/>
      <c r="E28" s="309"/>
      <c r="F28" s="198" t="s">
        <v>229</v>
      </c>
    </row>
    <row r="29" spans="1:9" ht="12.75" x14ac:dyDescent="0.2">
      <c r="A29" s="190" t="s">
        <v>137</v>
      </c>
      <c r="B29" s="306" t="s">
        <v>230</v>
      </c>
      <c r="C29" s="306"/>
      <c r="D29" s="306"/>
      <c r="E29" s="306"/>
      <c r="F29" s="199">
        <f>F22</f>
        <v>0</v>
      </c>
      <c r="G29" s="200"/>
    </row>
    <row r="30" spans="1:9" ht="12.75" x14ac:dyDescent="0.2">
      <c r="A30" s="190" t="s">
        <v>138</v>
      </c>
      <c r="B30" s="306" t="s">
        <v>231</v>
      </c>
      <c r="C30" s="306"/>
      <c r="D30" s="306"/>
      <c r="E30" s="306"/>
      <c r="F30" s="199"/>
      <c r="G30" s="194"/>
    </row>
    <row r="31" spans="1:9" ht="12.75" x14ac:dyDescent="0.2">
      <c r="A31" s="197" t="s">
        <v>139</v>
      </c>
      <c r="B31" s="326" t="s">
        <v>232</v>
      </c>
      <c r="C31" s="326"/>
      <c r="D31" s="326"/>
      <c r="E31" s="326"/>
      <c r="F31" s="201"/>
      <c r="G31" s="194"/>
    </row>
    <row r="32" spans="1:9" ht="12.75" x14ac:dyDescent="0.2">
      <c r="A32" s="190" t="s">
        <v>140</v>
      </c>
      <c r="B32" s="306" t="s">
        <v>233</v>
      </c>
      <c r="C32" s="306"/>
      <c r="D32" s="306"/>
      <c r="E32" s="306"/>
      <c r="F32" s="199"/>
    </row>
    <row r="33" spans="1:7" ht="12.75" x14ac:dyDescent="0.2">
      <c r="A33" s="190" t="s">
        <v>146</v>
      </c>
      <c r="B33" s="306" t="s">
        <v>234</v>
      </c>
      <c r="C33" s="306"/>
      <c r="D33" s="306"/>
      <c r="E33" s="306"/>
      <c r="F33" s="199"/>
    </row>
    <row r="34" spans="1:7" ht="12.75" x14ac:dyDescent="0.2">
      <c r="A34" s="190" t="s">
        <v>235</v>
      </c>
      <c r="B34" s="306" t="s">
        <v>236</v>
      </c>
      <c r="C34" s="306"/>
      <c r="D34" s="306"/>
      <c r="E34" s="306"/>
      <c r="F34" s="199"/>
    </row>
    <row r="35" spans="1:7" ht="12.75" x14ac:dyDescent="0.2">
      <c r="A35" s="190" t="s">
        <v>144</v>
      </c>
      <c r="B35" s="306" t="s">
        <v>237</v>
      </c>
      <c r="C35" s="306"/>
      <c r="D35" s="306"/>
      <c r="E35" s="306"/>
      <c r="F35" s="199"/>
    </row>
    <row r="36" spans="1:7" ht="14.25" x14ac:dyDescent="0.2">
      <c r="A36" s="309" t="s">
        <v>238</v>
      </c>
      <c r="B36" s="309"/>
      <c r="C36" s="309"/>
      <c r="D36" s="309"/>
      <c r="E36" s="309"/>
      <c r="F36" s="202">
        <f>SUM(F29:F35)</f>
        <v>0</v>
      </c>
    </row>
    <row r="37" spans="1:7" ht="12.75" x14ac:dyDescent="0.2">
      <c r="B37" s="186"/>
      <c r="D37" s="186" t="s">
        <v>239</v>
      </c>
      <c r="F37" s="203"/>
    </row>
    <row r="38" spans="1:7" ht="12.75" x14ac:dyDescent="0.2">
      <c r="A38" s="309" t="s">
        <v>240</v>
      </c>
      <c r="B38" s="309"/>
      <c r="C38" s="309"/>
      <c r="D38" s="309"/>
      <c r="E38" s="309"/>
      <c r="F38" s="309"/>
    </row>
    <row r="39" spans="1:7" ht="12.75" x14ac:dyDescent="0.2">
      <c r="A39" s="204" t="s">
        <v>241</v>
      </c>
      <c r="B39" s="334" t="s">
        <v>242</v>
      </c>
      <c r="C39" s="335"/>
      <c r="D39" s="335"/>
      <c r="E39" s="336"/>
      <c r="F39" s="198" t="s">
        <v>229</v>
      </c>
    </row>
    <row r="40" spans="1:7" ht="12.75" x14ac:dyDescent="0.2">
      <c r="A40" s="190" t="s">
        <v>137</v>
      </c>
      <c r="B40" s="316" t="s">
        <v>147</v>
      </c>
      <c r="C40" s="316"/>
      <c r="D40" s="316"/>
      <c r="E40" s="316"/>
      <c r="F40" s="205">
        <f>F36/12</f>
        <v>0</v>
      </c>
    </row>
    <row r="41" spans="1:7" ht="12.75" x14ac:dyDescent="0.2">
      <c r="A41" s="197" t="s">
        <v>138</v>
      </c>
      <c r="B41" s="323" t="s">
        <v>243</v>
      </c>
      <c r="C41" s="323"/>
      <c r="D41" s="323"/>
      <c r="E41" s="323"/>
      <c r="F41" s="193">
        <f>((F36/3)/12)</f>
        <v>0</v>
      </c>
      <c r="G41" s="206"/>
    </row>
    <row r="42" spans="1:7" ht="12.75" x14ac:dyDescent="0.2">
      <c r="A42" s="319" t="s">
        <v>238</v>
      </c>
      <c r="B42" s="319"/>
      <c r="C42" s="319"/>
      <c r="D42" s="319"/>
      <c r="E42" s="319"/>
      <c r="F42" s="193">
        <f>SUM(F40:F41)</f>
        <v>0</v>
      </c>
    </row>
    <row r="43" spans="1:7" ht="12.75" x14ac:dyDescent="0.2">
      <c r="A43" s="207"/>
      <c r="B43" s="208"/>
      <c r="C43" s="208"/>
      <c r="D43" s="208"/>
      <c r="E43" s="208"/>
      <c r="F43" s="209"/>
    </row>
    <row r="44" spans="1:7" ht="12.75" x14ac:dyDescent="0.2">
      <c r="A44" s="204" t="s">
        <v>244</v>
      </c>
      <c r="B44" s="334" t="s">
        <v>245</v>
      </c>
      <c r="C44" s="336"/>
      <c r="D44" s="319" t="s">
        <v>246</v>
      </c>
      <c r="E44" s="319"/>
      <c r="F44" s="198" t="s">
        <v>229</v>
      </c>
    </row>
    <row r="45" spans="1:7" ht="12.75" x14ac:dyDescent="0.2">
      <c r="A45" s="189" t="s">
        <v>137</v>
      </c>
      <c r="B45" s="316" t="s">
        <v>247</v>
      </c>
      <c r="C45" s="316"/>
      <c r="D45" s="311">
        <v>0.2</v>
      </c>
      <c r="E45" s="311"/>
      <c r="F45" s="205">
        <f>D45*F36</f>
        <v>0</v>
      </c>
    </row>
    <row r="46" spans="1:7" ht="12.75" x14ac:dyDescent="0.2">
      <c r="A46" s="189" t="s">
        <v>138</v>
      </c>
      <c r="B46" s="316" t="s">
        <v>248</v>
      </c>
      <c r="C46" s="316"/>
      <c r="D46" s="311">
        <v>2.5000000000000001E-2</v>
      </c>
      <c r="E46" s="311"/>
      <c r="F46" s="205">
        <f>D46*F36</f>
        <v>0</v>
      </c>
    </row>
    <row r="47" spans="1:7" ht="12.75" x14ac:dyDescent="0.2">
      <c r="A47" s="204" t="s">
        <v>139</v>
      </c>
      <c r="B47" s="323" t="s">
        <v>249</v>
      </c>
      <c r="C47" s="323"/>
      <c r="D47" s="312">
        <v>0.01</v>
      </c>
      <c r="E47" s="312"/>
      <c r="F47" s="193">
        <f>D47*F36</f>
        <v>0</v>
      </c>
    </row>
    <row r="48" spans="1:7" ht="12.75" x14ac:dyDescent="0.2">
      <c r="A48" s="189" t="s">
        <v>140</v>
      </c>
      <c r="B48" s="316" t="s">
        <v>250</v>
      </c>
      <c r="C48" s="316"/>
      <c r="D48" s="311">
        <v>1.4999999999999999E-2</v>
      </c>
      <c r="E48" s="311"/>
      <c r="F48" s="205">
        <f>D48*F36</f>
        <v>0</v>
      </c>
    </row>
    <row r="49" spans="1:9" ht="12.75" x14ac:dyDescent="0.2">
      <c r="A49" s="189" t="s">
        <v>146</v>
      </c>
      <c r="B49" s="316" t="s">
        <v>251</v>
      </c>
      <c r="C49" s="316"/>
      <c r="D49" s="311">
        <v>0.01</v>
      </c>
      <c r="E49" s="311"/>
      <c r="F49" s="205">
        <f>D49*F36</f>
        <v>0</v>
      </c>
    </row>
    <row r="50" spans="1:9" ht="12.75" x14ac:dyDescent="0.2">
      <c r="A50" s="189" t="s">
        <v>235</v>
      </c>
      <c r="B50" s="316" t="s">
        <v>252</v>
      </c>
      <c r="C50" s="316"/>
      <c r="D50" s="311">
        <v>6.0000000000000001E-3</v>
      </c>
      <c r="E50" s="311"/>
      <c r="F50" s="205">
        <f>D50*F36</f>
        <v>0</v>
      </c>
    </row>
    <row r="51" spans="1:9" ht="12.75" x14ac:dyDescent="0.2">
      <c r="A51" s="189" t="s">
        <v>144</v>
      </c>
      <c r="B51" s="316" t="s">
        <v>253</v>
      </c>
      <c r="C51" s="316"/>
      <c r="D51" s="311">
        <v>2E-3</v>
      </c>
      <c r="E51" s="311"/>
      <c r="F51" s="205">
        <f>D51*F36</f>
        <v>0</v>
      </c>
    </row>
    <row r="52" spans="1:9" ht="12.75" x14ac:dyDescent="0.2">
      <c r="A52" s="189" t="s">
        <v>254</v>
      </c>
      <c r="B52" s="316" t="s">
        <v>255</v>
      </c>
      <c r="C52" s="316"/>
      <c r="D52" s="311">
        <v>0.08</v>
      </c>
      <c r="E52" s="311"/>
      <c r="F52" s="205">
        <f>D52*F36</f>
        <v>0</v>
      </c>
    </row>
    <row r="53" spans="1:9" ht="12.75" x14ac:dyDescent="0.2">
      <c r="A53" s="319" t="s">
        <v>238</v>
      </c>
      <c r="B53" s="319"/>
      <c r="C53" s="319"/>
      <c r="D53" s="312">
        <f>SUM(D45:E52)</f>
        <v>0.34800000000000003</v>
      </c>
      <c r="E53" s="312"/>
      <c r="F53" s="193">
        <f>SUM(F45:F52)</f>
        <v>0</v>
      </c>
    </row>
    <row r="54" spans="1:9" ht="12.75" x14ac:dyDescent="0.2">
      <c r="A54" s="316" t="s">
        <v>256</v>
      </c>
      <c r="B54" s="316"/>
      <c r="C54" s="316"/>
      <c r="D54" s="316"/>
      <c r="E54" s="316"/>
      <c r="F54" s="316"/>
    </row>
    <row r="55" spans="1:9" ht="12.75" x14ac:dyDescent="0.2">
      <c r="A55" s="210"/>
      <c r="B55" s="208"/>
      <c r="C55" s="208"/>
      <c r="D55" s="208"/>
      <c r="E55" s="208"/>
      <c r="F55" s="209"/>
    </row>
    <row r="56" spans="1:9" ht="12.75" x14ac:dyDescent="0.2">
      <c r="A56" s="204" t="s">
        <v>257</v>
      </c>
      <c r="B56" s="319" t="s">
        <v>145</v>
      </c>
      <c r="C56" s="319"/>
      <c r="D56" s="319"/>
      <c r="E56" s="319"/>
      <c r="F56" s="198" t="s">
        <v>229</v>
      </c>
      <c r="G56" s="194"/>
    </row>
    <row r="57" spans="1:9" ht="12.75" x14ac:dyDescent="0.2">
      <c r="A57" s="204" t="s">
        <v>137</v>
      </c>
      <c r="B57" s="326" t="s">
        <v>142</v>
      </c>
      <c r="C57" s="326"/>
      <c r="D57" s="326"/>
      <c r="E57" s="326"/>
      <c r="F57" s="205">
        <v>0</v>
      </c>
      <c r="G57" s="324"/>
      <c r="H57" s="325"/>
      <c r="I57" s="325"/>
    </row>
    <row r="58" spans="1:9" ht="12.75" x14ac:dyDescent="0.2">
      <c r="A58" s="204" t="s">
        <v>138</v>
      </c>
      <c r="B58" s="326" t="s">
        <v>258</v>
      </c>
      <c r="C58" s="326"/>
      <c r="D58" s="326"/>
      <c r="E58" s="326"/>
      <c r="F58" s="201">
        <v>0</v>
      </c>
      <c r="G58" s="327"/>
      <c r="H58" s="328"/>
      <c r="I58" s="328"/>
    </row>
    <row r="59" spans="1:9" ht="12.75" x14ac:dyDescent="0.2">
      <c r="A59" s="189" t="s">
        <v>139</v>
      </c>
      <c r="B59" s="306" t="s">
        <v>143</v>
      </c>
      <c r="C59" s="306"/>
      <c r="D59" s="306"/>
      <c r="E59" s="306"/>
      <c r="F59" s="199">
        <v>0</v>
      </c>
    </row>
    <row r="60" spans="1:9" ht="12.75" x14ac:dyDescent="0.2">
      <c r="A60" s="204" t="s">
        <v>235</v>
      </c>
      <c r="B60" s="326" t="s">
        <v>259</v>
      </c>
      <c r="C60" s="326"/>
      <c r="D60" s="326"/>
      <c r="E60" s="326"/>
      <c r="F60" s="201">
        <v>0</v>
      </c>
      <c r="G60" s="327"/>
      <c r="H60" s="328"/>
      <c r="I60" s="328"/>
    </row>
    <row r="61" spans="1:9" ht="12.75" x14ac:dyDescent="0.2">
      <c r="A61" s="319" t="s">
        <v>238</v>
      </c>
      <c r="B61" s="319"/>
      <c r="C61" s="319"/>
      <c r="D61" s="319"/>
      <c r="E61" s="319"/>
      <c r="F61" s="201">
        <f>SUM(F57:F60)</f>
        <v>0</v>
      </c>
    </row>
    <row r="62" spans="1:9" ht="12.75" x14ac:dyDescent="0.2">
      <c r="A62" s="337"/>
      <c r="B62" s="338"/>
      <c r="C62" s="338"/>
      <c r="D62" s="338"/>
      <c r="E62" s="338"/>
      <c r="F62" s="338"/>
    </row>
    <row r="63" spans="1:9" ht="12.75" x14ac:dyDescent="0.2">
      <c r="A63" s="210"/>
      <c r="B63" s="211"/>
      <c r="C63" s="211"/>
      <c r="D63" s="211"/>
      <c r="E63" s="211"/>
      <c r="F63" s="212"/>
    </row>
    <row r="64" spans="1:9" ht="12.75" x14ac:dyDescent="0.2">
      <c r="A64" s="210"/>
      <c r="B64" s="211"/>
      <c r="C64" s="211"/>
      <c r="D64" s="211"/>
      <c r="E64" s="211"/>
      <c r="F64" s="212"/>
    </row>
    <row r="65" spans="1:1018" ht="12.75" x14ac:dyDescent="0.2">
      <c r="A65" s="309" t="s">
        <v>260</v>
      </c>
      <c r="B65" s="309"/>
      <c r="C65" s="309"/>
      <c r="D65" s="309"/>
      <c r="E65" s="309"/>
      <c r="F65" s="309"/>
    </row>
    <row r="66" spans="1:1018" ht="30.75" customHeight="1" x14ac:dyDescent="0.2">
      <c r="A66" s="213">
        <v>2</v>
      </c>
      <c r="B66" s="313" t="s">
        <v>261</v>
      </c>
      <c r="C66" s="314"/>
      <c r="D66" s="314"/>
      <c r="E66" s="315"/>
      <c r="F66" s="198" t="s">
        <v>229</v>
      </c>
    </row>
    <row r="67" spans="1:1018" ht="29.25" customHeight="1" x14ac:dyDescent="0.2">
      <c r="A67" s="204" t="s">
        <v>241</v>
      </c>
      <c r="B67" s="320" t="s">
        <v>262</v>
      </c>
      <c r="C67" s="321"/>
      <c r="D67" s="321"/>
      <c r="E67" s="322"/>
      <c r="F67" s="199">
        <f>F42</f>
        <v>0</v>
      </c>
    </row>
    <row r="68" spans="1:1018" ht="12.75" x14ac:dyDescent="0.2">
      <c r="A68" s="204" t="s">
        <v>244</v>
      </c>
      <c r="B68" s="323" t="s">
        <v>263</v>
      </c>
      <c r="C68" s="323"/>
      <c r="D68" s="323"/>
      <c r="E68" s="323"/>
      <c r="F68" s="199">
        <f>F53</f>
        <v>0</v>
      </c>
    </row>
    <row r="69" spans="1:1018" ht="12.75" x14ac:dyDescent="0.2">
      <c r="A69" s="204" t="s">
        <v>257</v>
      </c>
      <c r="B69" s="323" t="s">
        <v>145</v>
      </c>
      <c r="C69" s="323"/>
      <c r="D69" s="323"/>
      <c r="E69" s="323"/>
      <c r="F69" s="199">
        <f>F61</f>
        <v>0</v>
      </c>
    </row>
    <row r="70" spans="1:1018" ht="12.75" x14ac:dyDescent="0.2">
      <c r="A70" s="319" t="s">
        <v>238</v>
      </c>
      <c r="B70" s="319"/>
      <c r="C70" s="319"/>
      <c r="D70" s="319"/>
      <c r="E70" s="319"/>
      <c r="F70" s="201">
        <f>SUM(F67:F69)</f>
        <v>0</v>
      </c>
    </row>
    <row r="71" spans="1:1018" ht="12.75" x14ac:dyDescent="0.2">
      <c r="A71" s="214"/>
      <c r="B71" s="215"/>
      <c r="C71" s="215"/>
      <c r="D71" s="215"/>
      <c r="E71" s="215"/>
      <c r="F71" s="216"/>
    </row>
    <row r="72" spans="1:1018" ht="12.75" x14ac:dyDescent="0.2">
      <c r="A72" s="309" t="s">
        <v>264</v>
      </c>
      <c r="B72" s="309"/>
      <c r="C72" s="309"/>
      <c r="D72" s="309"/>
      <c r="E72" s="309"/>
      <c r="F72" s="309"/>
    </row>
    <row r="73" spans="1:1018" ht="12.75" x14ac:dyDescent="0.2">
      <c r="A73" s="197">
        <v>3</v>
      </c>
      <c r="B73" s="309" t="s">
        <v>265</v>
      </c>
      <c r="C73" s="309"/>
      <c r="D73" s="309"/>
      <c r="E73" s="309"/>
      <c r="F73" s="198" t="s">
        <v>229</v>
      </c>
    </row>
    <row r="74" spans="1:1018" ht="12.75" x14ac:dyDescent="0.2">
      <c r="A74" s="190" t="s">
        <v>137</v>
      </c>
      <c r="B74" s="306" t="s">
        <v>266</v>
      </c>
      <c r="C74" s="306"/>
      <c r="D74" s="306"/>
      <c r="E74" s="306"/>
      <c r="F74" s="199">
        <f>(F29/12)*10%</f>
        <v>0</v>
      </c>
    </row>
    <row r="75" spans="1:1018" ht="12.75" x14ac:dyDescent="0.2">
      <c r="A75" s="190" t="s">
        <v>138</v>
      </c>
      <c r="B75" s="306" t="s">
        <v>267</v>
      </c>
      <c r="C75" s="306"/>
      <c r="D75" s="306"/>
      <c r="E75" s="306"/>
      <c r="F75" s="199">
        <f>F74*8%</f>
        <v>0</v>
      </c>
    </row>
    <row r="76" spans="1:1018" ht="12.75" x14ac:dyDescent="0.2">
      <c r="A76" s="197" t="s">
        <v>139</v>
      </c>
      <c r="B76" s="326" t="s">
        <v>268</v>
      </c>
      <c r="C76" s="326"/>
      <c r="D76" s="326"/>
      <c r="E76" s="326"/>
      <c r="F76" s="193">
        <f>((((F29*40%))*8%)*10%)+(((F29*10%)*8%)*10%)</f>
        <v>0</v>
      </c>
      <c r="G76" s="206"/>
      <c r="H76" s="206"/>
    </row>
    <row r="77" spans="1:1018" ht="12.75" x14ac:dyDescent="0.2">
      <c r="A77" s="190" t="s">
        <v>140</v>
      </c>
      <c r="B77" s="306" t="s">
        <v>269</v>
      </c>
      <c r="C77" s="306"/>
      <c r="D77" s="306"/>
      <c r="E77" s="306"/>
      <c r="F77" s="205">
        <f>(((F29/30)/12)*7)*10%</f>
        <v>0</v>
      </c>
    </row>
    <row r="78" spans="1:1018" ht="12.75" x14ac:dyDescent="0.2">
      <c r="A78" s="190" t="s">
        <v>146</v>
      </c>
      <c r="B78" s="306" t="s">
        <v>270</v>
      </c>
      <c r="C78" s="306"/>
      <c r="D78" s="306"/>
      <c r="E78" s="306"/>
      <c r="F78" s="199">
        <f>F77*D53</f>
        <v>0</v>
      </c>
    </row>
    <row r="79" spans="1:1018" ht="12.75" x14ac:dyDescent="0.2">
      <c r="A79" s="197" t="s">
        <v>235</v>
      </c>
      <c r="B79" s="339" t="s">
        <v>271</v>
      </c>
      <c r="C79" s="339"/>
      <c r="D79" s="339"/>
      <c r="E79" s="339"/>
      <c r="F79" s="201">
        <f>(((F29*40%)*8%)*2%)+(((F29*10%)*8%)*2%)</f>
        <v>0</v>
      </c>
      <c r="G79" s="206"/>
    </row>
    <row r="80" spans="1:1018" ht="12.75" x14ac:dyDescent="0.2">
      <c r="A80" s="309" t="s">
        <v>238</v>
      </c>
      <c r="B80" s="309"/>
      <c r="C80" s="309"/>
      <c r="D80" s="309"/>
      <c r="E80" s="309"/>
      <c r="F80" s="201">
        <f>SUM(F74:F79)</f>
        <v>0</v>
      </c>
      <c r="AMD80" s="186"/>
    </row>
    <row r="81" spans="1:7" ht="12.75" x14ac:dyDescent="0.2">
      <c r="A81" s="214"/>
      <c r="B81" s="215"/>
      <c r="C81" s="215"/>
      <c r="D81" s="215"/>
      <c r="E81" s="215"/>
      <c r="F81" s="217"/>
    </row>
    <row r="82" spans="1:7" ht="12.75" x14ac:dyDescent="0.2">
      <c r="A82" s="309" t="s">
        <v>272</v>
      </c>
      <c r="B82" s="309"/>
      <c r="C82" s="309"/>
      <c r="D82" s="309"/>
      <c r="E82" s="309"/>
      <c r="F82" s="309"/>
    </row>
    <row r="83" spans="1:7" ht="12.75" x14ac:dyDescent="0.2">
      <c r="A83" s="318"/>
      <c r="B83" s="318"/>
      <c r="C83" s="318"/>
      <c r="D83" s="318"/>
      <c r="E83" s="318"/>
      <c r="F83" s="318"/>
    </row>
    <row r="84" spans="1:7" ht="12.75" x14ac:dyDescent="0.2">
      <c r="A84" s="309" t="s">
        <v>273</v>
      </c>
      <c r="B84" s="309"/>
      <c r="C84" s="309"/>
      <c r="D84" s="309"/>
      <c r="E84" s="309"/>
      <c r="F84" s="309"/>
    </row>
    <row r="85" spans="1:7" ht="12.75" x14ac:dyDescent="0.2">
      <c r="A85" s="197" t="s">
        <v>274</v>
      </c>
      <c r="B85" s="317" t="s">
        <v>275</v>
      </c>
      <c r="C85" s="317"/>
      <c r="D85" s="317"/>
      <c r="E85" s="317"/>
      <c r="F85" s="198" t="s">
        <v>229</v>
      </c>
    </row>
    <row r="86" spans="1:7" ht="12.75" x14ac:dyDescent="0.2">
      <c r="A86" s="197" t="s">
        <v>137</v>
      </c>
      <c r="B86" s="323" t="s">
        <v>276</v>
      </c>
      <c r="C86" s="323"/>
      <c r="D86" s="323"/>
      <c r="E86" s="323"/>
      <c r="F86" s="193">
        <f>F36/12</f>
        <v>0</v>
      </c>
      <c r="G86" s="206"/>
    </row>
    <row r="87" spans="1:7" ht="12.75" x14ac:dyDescent="0.2">
      <c r="A87" s="190" t="s">
        <v>138</v>
      </c>
      <c r="B87" s="316" t="s">
        <v>275</v>
      </c>
      <c r="C87" s="316"/>
      <c r="D87" s="316"/>
      <c r="E87" s="316"/>
      <c r="F87" s="205">
        <f>F36*0.278%</f>
        <v>0</v>
      </c>
    </row>
    <row r="88" spans="1:7" ht="12.75" x14ac:dyDescent="0.2">
      <c r="A88" s="190" t="s">
        <v>139</v>
      </c>
      <c r="B88" s="316" t="s">
        <v>277</v>
      </c>
      <c r="C88" s="316"/>
      <c r="D88" s="316"/>
      <c r="E88" s="316"/>
      <c r="F88" s="205">
        <f>((((F36/30)/12)*5)*1.5%)*93.33%</f>
        <v>0</v>
      </c>
    </row>
    <row r="89" spans="1:7" ht="12.75" x14ac:dyDescent="0.2">
      <c r="A89" s="190" t="s">
        <v>140</v>
      </c>
      <c r="B89" s="316" t="s">
        <v>278</v>
      </c>
      <c r="C89" s="316"/>
      <c r="D89" s="316"/>
      <c r="E89" s="316"/>
      <c r="F89" s="205">
        <f>F36*0.03%</f>
        <v>0</v>
      </c>
    </row>
    <row r="90" spans="1:7" ht="12.75" x14ac:dyDescent="0.2">
      <c r="A90" s="190" t="s">
        <v>146</v>
      </c>
      <c r="B90" s="316" t="s">
        <v>279</v>
      </c>
      <c r="C90" s="316"/>
      <c r="D90" s="316"/>
      <c r="E90" s="316"/>
      <c r="F90" s="205">
        <v>0</v>
      </c>
    </row>
    <row r="91" spans="1:7" ht="12.75" x14ac:dyDescent="0.2">
      <c r="A91" s="190" t="s">
        <v>235</v>
      </c>
      <c r="B91" s="316" t="s">
        <v>280</v>
      </c>
      <c r="C91" s="316"/>
      <c r="D91" s="316"/>
      <c r="E91" s="316"/>
      <c r="F91" s="205">
        <v>0</v>
      </c>
    </row>
    <row r="92" spans="1:7" ht="12.75" x14ac:dyDescent="0.2">
      <c r="A92" s="309" t="s">
        <v>281</v>
      </c>
      <c r="B92" s="309"/>
      <c r="C92" s="309"/>
      <c r="D92" s="309"/>
      <c r="E92" s="309"/>
      <c r="F92" s="193">
        <f>SUM(F86:F91)</f>
        <v>0</v>
      </c>
    </row>
    <row r="93" spans="1:7" ht="12.75" x14ac:dyDescent="0.2">
      <c r="A93" s="214"/>
      <c r="B93" s="215"/>
      <c r="C93" s="215"/>
      <c r="D93" s="215"/>
      <c r="E93" s="215"/>
      <c r="F93" s="216"/>
    </row>
    <row r="94" spans="1:7" ht="12.75" x14ac:dyDescent="0.2">
      <c r="A94" s="309" t="s">
        <v>282</v>
      </c>
      <c r="B94" s="309"/>
      <c r="C94" s="309"/>
      <c r="D94" s="309"/>
      <c r="E94" s="309"/>
      <c r="F94" s="309"/>
    </row>
    <row r="95" spans="1:7" ht="12.75" x14ac:dyDescent="0.2">
      <c r="A95" s="197" t="s">
        <v>283</v>
      </c>
      <c r="B95" s="317" t="s">
        <v>284</v>
      </c>
      <c r="C95" s="317"/>
      <c r="D95" s="317"/>
      <c r="E95" s="317"/>
      <c r="F95" s="198" t="s">
        <v>229</v>
      </c>
    </row>
    <row r="96" spans="1:7" ht="12.75" x14ac:dyDescent="0.2">
      <c r="A96" s="190" t="s">
        <v>137</v>
      </c>
      <c r="B96" s="306" t="s">
        <v>285</v>
      </c>
      <c r="C96" s="306"/>
      <c r="D96" s="306"/>
      <c r="E96" s="306"/>
      <c r="F96" s="205">
        <v>0</v>
      </c>
    </row>
    <row r="97" spans="1:7" ht="12.75" x14ac:dyDescent="0.2">
      <c r="A97" s="309" t="s">
        <v>286</v>
      </c>
      <c r="B97" s="309"/>
      <c r="C97" s="309"/>
      <c r="D97" s="309"/>
      <c r="E97" s="309"/>
      <c r="F97" s="193">
        <f>F96</f>
        <v>0</v>
      </c>
    </row>
    <row r="98" spans="1:7" ht="12.75" x14ac:dyDescent="0.2">
      <c r="A98" s="318"/>
      <c r="B98" s="318"/>
      <c r="C98" s="318"/>
      <c r="D98" s="318"/>
      <c r="E98" s="318"/>
      <c r="F98" s="318"/>
    </row>
    <row r="99" spans="1:7" ht="12.75" x14ac:dyDescent="0.2">
      <c r="A99" s="309" t="s">
        <v>287</v>
      </c>
      <c r="B99" s="309"/>
      <c r="C99" s="309"/>
      <c r="D99" s="309"/>
      <c r="E99" s="309"/>
      <c r="F99" s="309"/>
    </row>
    <row r="100" spans="1:7" ht="32.25" customHeight="1" x14ac:dyDescent="0.2">
      <c r="A100" s="197">
        <v>4</v>
      </c>
      <c r="B100" s="313" t="s">
        <v>288</v>
      </c>
      <c r="C100" s="314"/>
      <c r="D100" s="314"/>
      <c r="E100" s="315"/>
      <c r="F100" s="198" t="s">
        <v>229</v>
      </c>
    </row>
    <row r="101" spans="1:7" ht="12.75" x14ac:dyDescent="0.2">
      <c r="A101" s="190" t="s">
        <v>274</v>
      </c>
      <c r="B101" s="316" t="s">
        <v>275</v>
      </c>
      <c r="C101" s="316"/>
      <c r="D101" s="316"/>
      <c r="E101" s="316"/>
      <c r="F101" s="205">
        <f>F92</f>
        <v>0</v>
      </c>
    </row>
    <row r="102" spans="1:7" ht="12.75" x14ac:dyDescent="0.2">
      <c r="A102" s="190" t="s">
        <v>283</v>
      </c>
      <c r="B102" s="306" t="s">
        <v>284</v>
      </c>
      <c r="C102" s="306"/>
      <c r="D102" s="306"/>
      <c r="E102" s="306"/>
      <c r="F102" s="205">
        <f>F96</f>
        <v>0</v>
      </c>
    </row>
    <row r="103" spans="1:7" ht="12.75" x14ac:dyDescent="0.2">
      <c r="A103" s="309" t="s">
        <v>286</v>
      </c>
      <c r="B103" s="309"/>
      <c r="C103" s="309"/>
      <c r="D103" s="309"/>
      <c r="E103" s="309"/>
      <c r="F103" s="193">
        <f>F101</f>
        <v>0</v>
      </c>
    </row>
    <row r="104" spans="1:7" ht="12.75" x14ac:dyDescent="0.2">
      <c r="A104" s="214"/>
      <c r="B104" s="215"/>
      <c r="C104" s="215"/>
      <c r="D104" s="215"/>
      <c r="E104" s="215"/>
      <c r="F104" s="217"/>
    </row>
    <row r="105" spans="1:7" ht="12.75" x14ac:dyDescent="0.2">
      <c r="A105" s="309" t="s">
        <v>289</v>
      </c>
      <c r="B105" s="309"/>
      <c r="C105" s="309"/>
      <c r="D105" s="309"/>
      <c r="E105" s="309"/>
      <c r="F105" s="309"/>
    </row>
    <row r="106" spans="1:7" ht="12.75" x14ac:dyDescent="0.2">
      <c r="A106" s="197" t="s">
        <v>290</v>
      </c>
      <c r="B106" s="319" t="s">
        <v>291</v>
      </c>
      <c r="C106" s="319"/>
      <c r="D106" s="319"/>
      <c r="E106" s="319"/>
      <c r="F106" s="198" t="s">
        <v>229</v>
      </c>
    </row>
    <row r="107" spans="1:7" ht="12.75" x14ac:dyDescent="0.2">
      <c r="A107" s="190" t="s">
        <v>137</v>
      </c>
      <c r="B107" s="316" t="s">
        <v>292</v>
      </c>
      <c r="C107" s="316"/>
      <c r="D107" s="316"/>
      <c r="E107" s="316"/>
      <c r="F107" s="205">
        <v>0</v>
      </c>
      <c r="G107" s="218"/>
    </row>
    <row r="108" spans="1:7" ht="12.75" x14ac:dyDescent="0.2">
      <c r="A108" s="197" t="s">
        <v>138</v>
      </c>
      <c r="B108" s="323" t="s">
        <v>293</v>
      </c>
      <c r="C108" s="323"/>
      <c r="D108" s="323"/>
      <c r="E108" s="323"/>
      <c r="F108" s="193">
        <v>0</v>
      </c>
      <c r="G108" s="194"/>
    </row>
    <row r="109" spans="1:7" ht="12.75" x14ac:dyDescent="0.2">
      <c r="A109" s="197" t="s">
        <v>139</v>
      </c>
      <c r="B109" s="323" t="s">
        <v>294</v>
      </c>
      <c r="C109" s="323"/>
      <c r="D109" s="323"/>
      <c r="E109" s="323"/>
      <c r="F109" s="193">
        <v>0</v>
      </c>
      <c r="G109" s="194"/>
    </row>
    <row r="110" spans="1:7" ht="12.75" x14ac:dyDescent="0.2">
      <c r="A110" s="190" t="s">
        <v>140</v>
      </c>
      <c r="B110" s="316" t="s">
        <v>280</v>
      </c>
      <c r="C110" s="316"/>
      <c r="D110" s="316"/>
      <c r="E110" s="316"/>
      <c r="F110" s="205">
        <v>0</v>
      </c>
    </row>
    <row r="111" spans="1:7" ht="12.75" x14ac:dyDescent="0.2">
      <c r="A111" s="309" t="s">
        <v>295</v>
      </c>
      <c r="B111" s="309"/>
      <c r="C111" s="309"/>
      <c r="D111" s="309"/>
      <c r="E111" s="309"/>
      <c r="F111" s="193">
        <f>SUM(F107:F110)</f>
        <v>0</v>
      </c>
    </row>
    <row r="112" spans="1:7" ht="12.75" x14ac:dyDescent="0.2">
      <c r="A112" s="214"/>
      <c r="B112" s="215"/>
      <c r="C112" s="215"/>
      <c r="D112" s="219"/>
      <c r="E112" s="219"/>
      <c r="F112" s="209"/>
    </row>
    <row r="113" spans="1:7" ht="12.75" x14ac:dyDescent="0.2">
      <c r="A113" s="309" t="s">
        <v>296</v>
      </c>
      <c r="B113" s="309"/>
      <c r="C113" s="309"/>
      <c r="D113" s="309"/>
      <c r="E113" s="309"/>
      <c r="F113" s="309"/>
    </row>
    <row r="114" spans="1:7" ht="12.75" x14ac:dyDescent="0.2">
      <c r="A114" s="197">
        <v>6</v>
      </c>
      <c r="B114" s="309" t="s">
        <v>297</v>
      </c>
      <c r="C114" s="309"/>
      <c r="D114" s="312" t="s">
        <v>246</v>
      </c>
      <c r="E114" s="312"/>
      <c r="F114" s="198" t="s">
        <v>229</v>
      </c>
    </row>
    <row r="115" spans="1:7" ht="12.75" x14ac:dyDescent="0.2">
      <c r="A115" s="190" t="s">
        <v>137</v>
      </c>
      <c r="B115" s="310" t="s">
        <v>298</v>
      </c>
      <c r="C115" s="310"/>
      <c r="D115" s="311">
        <v>0.04</v>
      </c>
      <c r="E115" s="311"/>
      <c r="F115" s="205">
        <f>D115*F132</f>
        <v>0</v>
      </c>
      <c r="G115" s="220"/>
    </row>
    <row r="116" spans="1:7" ht="12.75" x14ac:dyDescent="0.2">
      <c r="A116" s="190" t="s">
        <v>138</v>
      </c>
      <c r="B116" s="310" t="s">
        <v>299</v>
      </c>
      <c r="C116" s="310"/>
      <c r="D116" s="311">
        <v>7.2322150000000002E-2</v>
      </c>
      <c r="E116" s="311"/>
      <c r="F116" s="205">
        <v>0</v>
      </c>
      <c r="G116" s="220"/>
    </row>
    <row r="117" spans="1:7" ht="12.75" x14ac:dyDescent="0.2">
      <c r="A117" s="190" t="s">
        <v>139</v>
      </c>
      <c r="B117" s="310" t="s">
        <v>300</v>
      </c>
      <c r="C117" s="310"/>
      <c r="D117" s="311">
        <f>D118+D120</f>
        <v>8.6499999999999994E-2</v>
      </c>
      <c r="E117" s="311"/>
      <c r="F117" s="205"/>
    </row>
    <row r="118" spans="1:7" ht="12.75" x14ac:dyDescent="0.2">
      <c r="A118" s="190"/>
      <c r="B118" s="310" t="s">
        <v>301</v>
      </c>
      <c r="C118" s="310"/>
      <c r="D118" s="311">
        <v>3.6499999999999998E-2</v>
      </c>
      <c r="E118" s="311"/>
      <c r="F118" s="205">
        <v>0</v>
      </c>
    </row>
    <row r="119" spans="1:7" ht="12.75" x14ac:dyDescent="0.2">
      <c r="A119" s="190"/>
      <c r="B119" s="310" t="s">
        <v>302</v>
      </c>
      <c r="C119" s="310"/>
      <c r="D119" s="311">
        <v>0</v>
      </c>
      <c r="E119" s="311"/>
      <c r="F119" s="205"/>
    </row>
    <row r="120" spans="1:7" ht="12.75" x14ac:dyDescent="0.2">
      <c r="A120" s="190"/>
      <c r="B120" s="310" t="s">
        <v>303</v>
      </c>
      <c r="C120" s="310"/>
      <c r="D120" s="311">
        <v>0.05</v>
      </c>
      <c r="E120" s="311"/>
      <c r="F120" s="205">
        <f>D120*F134</f>
        <v>0</v>
      </c>
    </row>
    <row r="121" spans="1:7" ht="12.75" x14ac:dyDescent="0.2">
      <c r="A121" s="309" t="s">
        <v>238</v>
      </c>
      <c r="B121" s="309"/>
      <c r="C121" s="309"/>
      <c r="D121" s="312">
        <f>SUM(D115:E117)</f>
        <v>0.19882215</v>
      </c>
      <c r="E121" s="312"/>
      <c r="F121" s="193">
        <f>SUM(F115:F120)</f>
        <v>0</v>
      </c>
    </row>
    <row r="122" spans="1:7" ht="12.75" x14ac:dyDescent="0.2">
      <c r="A122" s="214"/>
      <c r="B122" s="215"/>
      <c r="C122" s="215"/>
      <c r="D122" s="215"/>
      <c r="E122" s="212"/>
      <c r="F122" s="221"/>
    </row>
    <row r="123" spans="1:7" ht="12.75" x14ac:dyDescent="0.2">
      <c r="A123" s="214"/>
      <c r="B123" s="215"/>
      <c r="C123" s="215"/>
      <c r="D123" s="215"/>
      <c r="E123" s="212"/>
      <c r="F123" s="221"/>
    </row>
    <row r="124" spans="1:7" ht="12.75" x14ac:dyDescent="0.2">
      <c r="A124" s="340"/>
      <c r="B124" s="340"/>
      <c r="C124" s="340"/>
      <c r="D124" s="340"/>
      <c r="E124" s="340"/>
      <c r="F124" s="217"/>
    </row>
    <row r="125" spans="1:7" ht="12.75" x14ac:dyDescent="0.2">
      <c r="A125" s="309" t="s">
        <v>304</v>
      </c>
      <c r="B125" s="309"/>
      <c r="C125" s="309"/>
      <c r="D125" s="309"/>
      <c r="E125" s="309"/>
      <c r="F125" s="309"/>
    </row>
    <row r="126" spans="1:7" ht="12.75" x14ac:dyDescent="0.2">
      <c r="A126" s="309" t="s">
        <v>305</v>
      </c>
      <c r="B126" s="309"/>
      <c r="C126" s="309"/>
      <c r="D126" s="309"/>
      <c r="E126" s="309"/>
      <c r="F126" s="222" t="s">
        <v>229</v>
      </c>
    </row>
    <row r="127" spans="1:7" ht="12.75" x14ac:dyDescent="0.2">
      <c r="A127" s="190" t="s">
        <v>137</v>
      </c>
      <c r="B127" s="306" t="s">
        <v>306</v>
      </c>
      <c r="C127" s="306"/>
      <c r="D127" s="306"/>
      <c r="E127" s="306"/>
      <c r="F127" s="205">
        <f>F36</f>
        <v>0</v>
      </c>
    </row>
    <row r="128" spans="1:7" ht="12.75" x14ac:dyDescent="0.2">
      <c r="A128" s="190" t="s">
        <v>138</v>
      </c>
      <c r="B128" s="306" t="s">
        <v>307</v>
      </c>
      <c r="C128" s="306"/>
      <c r="D128" s="306"/>
      <c r="E128" s="306"/>
      <c r="F128" s="205">
        <f>F70</f>
        <v>0</v>
      </c>
    </row>
    <row r="129" spans="1:6" ht="12.75" x14ac:dyDescent="0.2">
      <c r="A129" s="190" t="s">
        <v>139</v>
      </c>
      <c r="B129" s="306" t="s">
        <v>308</v>
      </c>
      <c r="C129" s="306"/>
      <c r="D129" s="306"/>
      <c r="E129" s="306"/>
      <c r="F129" s="205">
        <f>F80</f>
        <v>0</v>
      </c>
    </row>
    <row r="130" spans="1:6" ht="12.75" x14ac:dyDescent="0.2">
      <c r="A130" s="190" t="s">
        <v>140</v>
      </c>
      <c r="B130" s="306" t="s">
        <v>309</v>
      </c>
      <c r="C130" s="306"/>
      <c r="D130" s="306"/>
      <c r="E130" s="306"/>
      <c r="F130" s="205">
        <f>F103</f>
        <v>0</v>
      </c>
    </row>
    <row r="131" spans="1:6" ht="12.75" x14ac:dyDescent="0.2">
      <c r="A131" s="190" t="s">
        <v>146</v>
      </c>
      <c r="B131" s="306" t="s">
        <v>310</v>
      </c>
      <c r="C131" s="306"/>
      <c r="D131" s="306"/>
      <c r="E131" s="306"/>
      <c r="F131" s="205">
        <f>F111</f>
        <v>0</v>
      </c>
    </row>
    <row r="132" spans="1:6" ht="12.75" x14ac:dyDescent="0.2">
      <c r="A132" s="307" t="s">
        <v>311</v>
      </c>
      <c r="B132" s="307"/>
      <c r="C132" s="307"/>
      <c r="D132" s="307"/>
      <c r="E132" s="307"/>
      <c r="F132" s="193">
        <f>SUM(F127:F131)</f>
        <v>0</v>
      </c>
    </row>
    <row r="133" spans="1:6" ht="12.75" x14ac:dyDescent="0.2">
      <c r="A133" s="190" t="s">
        <v>146</v>
      </c>
      <c r="B133" s="306" t="s">
        <v>312</v>
      </c>
      <c r="C133" s="306"/>
      <c r="D133" s="306"/>
      <c r="E133" s="306"/>
      <c r="F133" s="205">
        <f>F121</f>
        <v>0</v>
      </c>
    </row>
    <row r="134" spans="1:6" ht="19.5" customHeight="1" x14ac:dyDescent="0.2">
      <c r="A134" s="308" t="s">
        <v>313</v>
      </c>
      <c r="B134" s="308"/>
      <c r="C134" s="308"/>
      <c r="D134" s="308"/>
      <c r="E134" s="308"/>
      <c r="F134" s="223">
        <f>(F115+F116+F132)/(1-D117)</f>
        <v>0</v>
      </c>
    </row>
    <row r="135" spans="1:6" ht="12.75" x14ac:dyDescent="0.2">
      <c r="A135" s="304" t="s">
        <v>314</v>
      </c>
      <c r="B135" s="304"/>
      <c r="C135" s="304"/>
      <c r="D135" s="304"/>
      <c r="E135" s="304"/>
      <c r="F135" s="224">
        <f>(F115+F132)*3.9095%</f>
        <v>0</v>
      </c>
    </row>
    <row r="136" spans="1:6" ht="27" customHeight="1" x14ac:dyDescent="0.2">
      <c r="A136" s="305" t="s">
        <v>315</v>
      </c>
      <c r="B136" s="305"/>
      <c r="C136" s="305"/>
      <c r="D136" s="305"/>
      <c r="E136" s="305"/>
      <c r="F136" s="225"/>
    </row>
    <row r="137" spans="1:6" ht="12.75" x14ac:dyDescent="0.2">
      <c r="B137" s="226"/>
      <c r="C137" s="227"/>
      <c r="D137" s="227"/>
    </row>
    <row r="138" spans="1:6" ht="12.75" x14ac:dyDescent="0.2">
      <c r="B138" s="226"/>
      <c r="C138" s="227"/>
      <c r="D138" s="227"/>
    </row>
    <row r="139" spans="1:6" ht="12.75" x14ac:dyDescent="0.2">
      <c r="B139" s="226"/>
      <c r="C139" s="227"/>
      <c r="D139" s="227"/>
    </row>
    <row r="140" spans="1:6" ht="12.75" x14ac:dyDescent="0.2">
      <c r="B140" s="226"/>
      <c r="C140" s="227"/>
      <c r="D140" s="227"/>
    </row>
    <row r="141" spans="1:6" ht="12.75" x14ac:dyDescent="0.2">
      <c r="B141" s="226"/>
      <c r="C141" s="227"/>
      <c r="D141" s="227"/>
    </row>
    <row r="142" spans="1:6" ht="12.75" x14ac:dyDescent="0.2">
      <c r="B142" s="226"/>
      <c r="C142" s="227"/>
      <c r="D142" s="227"/>
    </row>
    <row r="143" spans="1:6" ht="12.75" x14ac:dyDescent="0.2">
      <c r="B143" s="226"/>
      <c r="C143" s="227"/>
      <c r="D143" s="227"/>
    </row>
    <row r="144" spans="1:6" ht="12.75" x14ac:dyDescent="0.2">
      <c r="B144" s="226"/>
      <c r="C144" s="227"/>
      <c r="D144" s="227"/>
    </row>
    <row r="145" spans="2:8" ht="12.75" x14ac:dyDescent="0.2">
      <c r="B145" s="226"/>
      <c r="C145" s="227"/>
      <c r="D145" s="227"/>
    </row>
    <row r="146" spans="2:8" ht="12.75" x14ac:dyDescent="0.2">
      <c r="B146" s="226"/>
      <c r="C146" s="227"/>
      <c r="D146" s="227"/>
    </row>
    <row r="147" spans="2:8" ht="12.75" x14ac:dyDescent="0.2">
      <c r="B147" s="226"/>
      <c r="C147" s="227"/>
      <c r="D147" s="227"/>
      <c r="H147" s="228"/>
    </row>
    <row r="148" spans="2:8" ht="12.75" x14ac:dyDescent="0.2">
      <c r="B148" s="226"/>
      <c r="C148" s="227"/>
      <c r="D148" s="227"/>
    </row>
    <row r="149" spans="2:8" ht="12.75" x14ac:dyDescent="0.2">
      <c r="B149" s="226"/>
      <c r="C149" s="227"/>
      <c r="D149" s="227"/>
    </row>
    <row r="150" spans="2:8" ht="12.75" x14ac:dyDescent="0.2"/>
    <row r="151" spans="2:8" ht="12.75" x14ac:dyDescent="0.2"/>
    <row r="152" spans="2:8" ht="12.75" x14ac:dyDescent="0.2"/>
    <row r="153" spans="2:8" ht="12.75" x14ac:dyDescent="0.2"/>
    <row r="154" spans="2:8" ht="12.75" x14ac:dyDescent="0.2"/>
    <row r="155" spans="2:8" ht="12.75" x14ac:dyDescent="0.2"/>
    <row r="156" spans="2:8" ht="12.75" x14ac:dyDescent="0.2"/>
    <row r="157" spans="2:8" ht="12.75" x14ac:dyDescent="0.2"/>
    <row r="158" spans="2:8" ht="12.75" x14ac:dyDescent="0.2"/>
    <row r="159" spans="2:8" ht="12.75" x14ac:dyDescent="0.2"/>
    <row r="160" spans="2:8" ht="12.75" x14ac:dyDescent="0.2"/>
    <row r="161" ht="12.75" x14ac:dyDescent="0.2"/>
    <row r="162" ht="12.75" x14ac:dyDescent="0.2"/>
    <row r="163" ht="12.75" x14ac:dyDescent="0.2"/>
    <row r="164" ht="12.75" x14ac:dyDescent="0.2"/>
    <row r="165" ht="12.75" x14ac:dyDescent="0.2"/>
    <row r="166" ht="12.75" x14ac:dyDescent="0.2"/>
    <row r="167" ht="12.75" x14ac:dyDescent="0.2"/>
    <row r="168" ht="12.75" x14ac:dyDescent="0.2"/>
    <row r="169" ht="12.75" x14ac:dyDescent="0.2"/>
    <row r="170" ht="12.75" x14ac:dyDescent="0.2"/>
    <row r="171" ht="12.75" x14ac:dyDescent="0.2"/>
    <row r="172" ht="12.75" x14ac:dyDescent="0.2"/>
    <row r="173" ht="12.75" x14ac:dyDescent="0.2"/>
    <row r="174" ht="12.75" x14ac:dyDescent="0.2"/>
    <row r="175" ht="12.75" x14ac:dyDescent="0.2"/>
    <row r="176" ht="12.75" x14ac:dyDescent="0.2"/>
    <row r="177" ht="12.75" x14ac:dyDescent="0.2"/>
    <row r="178" ht="12.75" x14ac:dyDescent="0.2"/>
    <row r="179" ht="12.75" x14ac:dyDescent="0.2"/>
    <row r="180" ht="12.75" x14ac:dyDescent="0.2"/>
    <row r="181" ht="12.75" x14ac:dyDescent="0.2"/>
    <row r="182" ht="12.75" x14ac:dyDescent="0.2"/>
    <row r="183" ht="12.75" x14ac:dyDescent="0.2"/>
    <row r="184" ht="12.75" x14ac:dyDescent="0.2"/>
    <row r="185" ht="12.75" x14ac:dyDescent="0.2"/>
    <row r="186" ht="12.75" x14ac:dyDescent="0.2"/>
    <row r="187" ht="12.75" x14ac:dyDescent="0.2"/>
    <row r="188" ht="12.75" x14ac:dyDescent="0.2"/>
    <row r="189" ht="12.75" x14ac:dyDescent="0.2"/>
    <row r="190" ht="12.75" x14ac:dyDescent="0.2"/>
    <row r="191" ht="12.75" x14ac:dyDescent="0.2"/>
    <row r="192" ht="12.75" x14ac:dyDescent="0.2"/>
    <row r="193" ht="12.75" x14ac:dyDescent="0.2"/>
    <row r="194" ht="12.75" x14ac:dyDescent="0.2"/>
    <row r="195" ht="12.75" x14ac:dyDescent="0.2"/>
    <row r="196" ht="12.75" x14ac:dyDescent="0.2"/>
    <row r="197" ht="12.75" x14ac:dyDescent="0.2"/>
    <row r="198" ht="12.75" x14ac:dyDescent="0.2"/>
    <row r="199" ht="12.75" x14ac:dyDescent="0.2"/>
    <row r="200" ht="12.75" x14ac:dyDescent="0.2"/>
    <row r="201" ht="12.75" x14ac:dyDescent="0.2"/>
    <row r="202" ht="12.75" x14ac:dyDescent="0.2"/>
    <row r="203" ht="12.75" x14ac:dyDescent="0.2"/>
    <row r="204" ht="12.75" x14ac:dyDescent="0.2"/>
    <row r="205" ht="12.75" x14ac:dyDescent="0.2"/>
    <row r="206" ht="12.75" x14ac:dyDescent="0.2"/>
    <row r="207" ht="12.75" x14ac:dyDescent="0.2"/>
    <row r="208" ht="12.75" x14ac:dyDescent="0.2"/>
    <row r="209" ht="12.75" x14ac:dyDescent="0.2"/>
    <row r="210" ht="12.75" x14ac:dyDescent="0.2"/>
    <row r="211" ht="12.75" x14ac:dyDescent="0.2"/>
    <row r="212" ht="12.75" x14ac:dyDescent="0.2"/>
    <row r="213" ht="12.75" x14ac:dyDescent="0.2"/>
    <row r="214" ht="12.75" x14ac:dyDescent="0.2"/>
    <row r="215" ht="12.75" x14ac:dyDescent="0.2"/>
    <row r="216" ht="12.75" x14ac:dyDescent="0.2"/>
    <row r="217" ht="12.75" x14ac:dyDescent="0.2"/>
    <row r="218" ht="12.75" x14ac:dyDescent="0.2"/>
    <row r="219" ht="12.75" x14ac:dyDescent="0.2"/>
    <row r="220" ht="12.75" x14ac:dyDescent="0.2"/>
    <row r="221" ht="12.75" x14ac:dyDescent="0.2"/>
    <row r="222" ht="12.75" x14ac:dyDescent="0.2"/>
    <row r="223" ht="12.75" x14ac:dyDescent="0.2"/>
    <row r="224" ht="12.75" x14ac:dyDescent="0.2"/>
    <row r="225" ht="12.75" x14ac:dyDescent="0.2"/>
    <row r="226" ht="12.75" x14ac:dyDescent="0.2"/>
    <row r="227" ht="12.75" x14ac:dyDescent="0.2"/>
    <row r="228" ht="12.75" x14ac:dyDescent="0.2"/>
    <row r="229" ht="12.75" x14ac:dyDescent="0.2"/>
    <row r="230" ht="12.75" x14ac:dyDescent="0.2"/>
    <row r="231" ht="12.75" x14ac:dyDescent="0.2"/>
    <row r="232" ht="12.75" x14ac:dyDescent="0.2"/>
    <row r="233" ht="12.75" x14ac:dyDescent="0.2"/>
    <row r="234" ht="12.75" x14ac:dyDescent="0.2"/>
    <row r="235" ht="12.75" x14ac:dyDescent="0.2"/>
    <row r="236" ht="12.75" x14ac:dyDescent="0.2"/>
    <row r="237" ht="12.75" x14ac:dyDescent="0.2"/>
    <row r="238" ht="12.75" x14ac:dyDescent="0.2"/>
    <row r="239" ht="12.75" x14ac:dyDescent="0.2"/>
    <row r="240" ht="12.75" x14ac:dyDescent="0.2"/>
    <row r="241" ht="12.75" x14ac:dyDescent="0.2"/>
    <row r="242" ht="12.75" x14ac:dyDescent="0.2"/>
    <row r="243" ht="12.75" x14ac:dyDescent="0.2"/>
    <row r="244" ht="12.75" x14ac:dyDescent="0.2"/>
    <row r="245" ht="12.75" x14ac:dyDescent="0.2"/>
    <row r="246" ht="12.75" x14ac:dyDescent="0.2"/>
    <row r="247" ht="12.75" x14ac:dyDescent="0.2"/>
    <row r="248" ht="12.75" x14ac:dyDescent="0.2"/>
    <row r="249" ht="12.75" x14ac:dyDescent="0.2"/>
    <row r="250" ht="12.75" x14ac:dyDescent="0.2"/>
    <row r="251" ht="12.75" x14ac:dyDescent="0.2"/>
    <row r="252" ht="12.75" x14ac:dyDescent="0.2"/>
    <row r="253" ht="12.75" x14ac:dyDescent="0.2"/>
    <row r="254" ht="12.75" x14ac:dyDescent="0.2"/>
    <row r="255" ht="12.75" x14ac:dyDescent="0.2"/>
    <row r="256" ht="12.75" x14ac:dyDescent="0.2"/>
    <row r="257" ht="12.75" x14ac:dyDescent="0.2"/>
    <row r="258" ht="12.75" x14ac:dyDescent="0.2"/>
    <row r="259" ht="12.75" x14ac:dyDescent="0.2"/>
    <row r="260" ht="12.75" x14ac:dyDescent="0.2"/>
    <row r="261" ht="12.75" x14ac:dyDescent="0.2"/>
    <row r="262" ht="12.75" x14ac:dyDescent="0.2"/>
    <row r="263" ht="12.75" x14ac:dyDescent="0.2"/>
    <row r="264" ht="12.75" x14ac:dyDescent="0.2"/>
    <row r="265" ht="12.75" x14ac:dyDescent="0.2"/>
    <row r="266" ht="12.75" x14ac:dyDescent="0.2"/>
    <row r="267" ht="12.75" x14ac:dyDescent="0.2"/>
    <row r="268" ht="12.75" x14ac:dyDescent="0.2"/>
    <row r="269" ht="12.75" x14ac:dyDescent="0.2"/>
    <row r="270" ht="12.75" x14ac:dyDescent="0.2"/>
    <row r="271" ht="12.75" x14ac:dyDescent="0.2"/>
    <row r="272" ht="12.75" x14ac:dyDescent="0.2"/>
    <row r="273" ht="12.75" x14ac:dyDescent="0.2"/>
    <row r="274" ht="12.75" x14ac:dyDescent="0.2"/>
    <row r="275" ht="12.75" x14ac:dyDescent="0.2"/>
    <row r="276" ht="12.75" x14ac:dyDescent="0.2"/>
    <row r="277" ht="12.75" x14ac:dyDescent="0.2"/>
    <row r="278" ht="12.75" x14ac:dyDescent="0.2"/>
    <row r="279" ht="12.75" x14ac:dyDescent="0.2"/>
    <row r="280" ht="12.75" x14ac:dyDescent="0.2"/>
    <row r="281" ht="12.75" x14ac:dyDescent="0.2"/>
    <row r="282" ht="12.75" x14ac:dyDescent="0.2"/>
    <row r="283" ht="12.75" x14ac:dyDescent="0.2"/>
    <row r="284" ht="12.75" x14ac:dyDescent="0.2"/>
    <row r="285" ht="12.75" x14ac:dyDescent="0.2"/>
    <row r="286" ht="12.75" x14ac:dyDescent="0.2"/>
    <row r="287" ht="12.75" x14ac:dyDescent="0.2"/>
    <row r="288" ht="12.75" x14ac:dyDescent="0.2"/>
    <row r="289" ht="12.75" x14ac:dyDescent="0.2"/>
    <row r="290" ht="12.75" x14ac:dyDescent="0.2"/>
    <row r="291" ht="12.75" x14ac:dyDescent="0.2"/>
    <row r="292" ht="12.75" x14ac:dyDescent="0.2"/>
    <row r="293" ht="12.75" x14ac:dyDescent="0.2"/>
    <row r="294" ht="12.75" x14ac:dyDescent="0.2"/>
    <row r="295" ht="12.75" x14ac:dyDescent="0.2"/>
    <row r="296" ht="12.75" x14ac:dyDescent="0.2"/>
    <row r="297" ht="12.75" x14ac:dyDescent="0.2"/>
    <row r="298" ht="12.75" x14ac:dyDescent="0.2"/>
    <row r="299" ht="12.75" x14ac:dyDescent="0.2"/>
    <row r="300" ht="12.75" x14ac:dyDescent="0.2"/>
    <row r="301" ht="12.75" x14ac:dyDescent="0.2"/>
    <row r="302" ht="12.75" x14ac:dyDescent="0.2"/>
    <row r="303" ht="12.75" x14ac:dyDescent="0.2"/>
    <row r="304" ht="12.75" x14ac:dyDescent="0.2"/>
    <row r="305" ht="12.75" x14ac:dyDescent="0.2"/>
    <row r="306" ht="12.75" x14ac:dyDescent="0.2"/>
    <row r="307" ht="12.75" x14ac:dyDescent="0.2"/>
    <row r="308" ht="12.75" x14ac:dyDescent="0.2"/>
    <row r="309" ht="12.75" x14ac:dyDescent="0.2"/>
    <row r="310" ht="12.75" x14ac:dyDescent="0.2"/>
    <row r="311" ht="12.75" x14ac:dyDescent="0.2"/>
    <row r="312" ht="12.75" x14ac:dyDescent="0.2"/>
    <row r="313" ht="12.75" x14ac:dyDescent="0.2"/>
    <row r="314" ht="12.75" x14ac:dyDescent="0.2"/>
    <row r="315" ht="12.75" x14ac:dyDescent="0.2"/>
    <row r="316" ht="12.75" x14ac:dyDescent="0.2"/>
    <row r="317" ht="12.75" x14ac:dyDescent="0.2"/>
    <row r="318" ht="12.75" x14ac:dyDescent="0.2"/>
    <row r="319" ht="12.75" x14ac:dyDescent="0.2"/>
    <row r="320" ht="12.75" x14ac:dyDescent="0.2"/>
    <row r="321" ht="12.75" x14ac:dyDescent="0.2"/>
    <row r="322" ht="12.75" x14ac:dyDescent="0.2"/>
    <row r="323" ht="12.75" x14ac:dyDescent="0.2"/>
    <row r="324" ht="12.75" x14ac:dyDescent="0.2"/>
    <row r="325" ht="12.75" x14ac:dyDescent="0.2"/>
    <row r="326" ht="12.75" x14ac:dyDescent="0.2"/>
    <row r="327" ht="12.75" x14ac:dyDescent="0.2"/>
    <row r="328" ht="12.75" x14ac:dyDescent="0.2"/>
    <row r="329" ht="12.75" x14ac:dyDescent="0.2"/>
    <row r="330" ht="12.75" x14ac:dyDescent="0.2"/>
    <row r="331" ht="12.75" x14ac:dyDescent="0.2"/>
    <row r="332" ht="12.75" x14ac:dyDescent="0.2"/>
    <row r="333" ht="12.75" x14ac:dyDescent="0.2"/>
    <row r="334" ht="12.75" x14ac:dyDescent="0.2"/>
    <row r="335" ht="12.75" x14ac:dyDescent="0.2"/>
    <row r="336" ht="12.75" x14ac:dyDescent="0.2"/>
    <row r="337" ht="12.75" x14ac:dyDescent="0.2"/>
    <row r="338" ht="12.75" x14ac:dyDescent="0.2"/>
    <row r="339" ht="12.75" x14ac:dyDescent="0.2"/>
    <row r="340" ht="12.75" x14ac:dyDescent="0.2"/>
    <row r="341" ht="12.75" x14ac:dyDescent="0.2"/>
    <row r="342" ht="12.75" x14ac:dyDescent="0.2"/>
    <row r="343" ht="12.75" x14ac:dyDescent="0.2"/>
    <row r="344" ht="12.75" x14ac:dyDescent="0.2"/>
    <row r="345" ht="12.75" x14ac:dyDescent="0.2"/>
    <row r="346" ht="12.75" x14ac:dyDescent="0.2"/>
    <row r="347" ht="12.75" x14ac:dyDescent="0.2"/>
    <row r="348" ht="12.75" x14ac:dyDescent="0.2"/>
    <row r="349" ht="12.75" x14ac:dyDescent="0.2"/>
    <row r="350" ht="12.75" x14ac:dyDescent="0.2"/>
    <row r="351" ht="12.75" x14ac:dyDescent="0.2"/>
    <row r="352" ht="12.75" x14ac:dyDescent="0.2"/>
    <row r="353" ht="12.75" x14ac:dyDescent="0.2"/>
    <row r="354" ht="12.75" x14ac:dyDescent="0.2"/>
    <row r="355" ht="12.75" x14ac:dyDescent="0.2"/>
    <row r="356" ht="12.75" x14ac:dyDescent="0.2"/>
    <row r="357" ht="12.75" x14ac:dyDescent="0.2"/>
    <row r="358" ht="12.75" x14ac:dyDescent="0.2"/>
    <row r="359" ht="12.75" x14ac:dyDescent="0.2"/>
    <row r="360" ht="12.75" x14ac:dyDescent="0.2"/>
    <row r="361" ht="12.75" x14ac:dyDescent="0.2"/>
    <row r="362" ht="12.75" x14ac:dyDescent="0.2"/>
    <row r="363" ht="12.75" x14ac:dyDescent="0.2"/>
    <row r="364" ht="12.75" x14ac:dyDescent="0.2"/>
    <row r="365" ht="12.75" x14ac:dyDescent="0.2"/>
    <row r="366" ht="12.75" x14ac:dyDescent="0.2"/>
    <row r="367" ht="12.75" x14ac:dyDescent="0.2"/>
    <row r="368" ht="12.75" x14ac:dyDescent="0.2"/>
    <row r="369" ht="12.75" x14ac:dyDescent="0.2"/>
    <row r="370" ht="12.75" x14ac:dyDescent="0.2"/>
    <row r="371" ht="12.75" x14ac:dyDescent="0.2"/>
    <row r="372" ht="12.75" x14ac:dyDescent="0.2"/>
    <row r="373" ht="12.75" x14ac:dyDescent="0.2"/>
    <row r="374" ht="12.75" x14ac:dyDescent="0.2"/>
    <row r="375" ht="12.75" x14ac:dyDescent="0.2"/>
    <row r="376" ht="12.75" x14ac:dyDescent="0.2"/>
    <row r="377" ht="12.75" x14ac:dyDescent="0.2"/>
    <row r="378" ht="12.75" x14ac:dyDescent="0.2"/>
    <row r="379" ht="12.75" x14ac:dyDescent="0.2"/>
    <row r="380" ht="12.75" x14ac:dyDescent="0.2"/>
    <row r="381" ht="12.75" x14ac:dyDescent="0.2"/>
    <row r="382" ht="12.75" x14ac:dyDescent="0.2"/>
    <row r="383" ht="12.75" x14ac:dyDescent="0.2"/>
    <row r="384" ht="12.75" x14ac:dyDescent="0.2"/>
    <row r="385" ht="12.75" x14ac:dyDescent="0.2"/>
    <row r="386" ht="12.75" x14ac:dyDescent="0.2"/>
    <row r="387" ht="12.75" x14ac:dyDescent="0.2"/>
    <row r="388" ht="12.75" x14ac:dyDescent="0.2"/>
    <row r="389" ht="12.75" x14ac:dyDescent="0.2"/>
    <row r="390" ht="12.75" x14ac:dyDescent="0.2"/>
    <row r="391" ht="12.75" x14ac:dyDescent="0.2"/>
    <row r="392" ht="12.75" x14ac:dyDescent="0.2"/>
    <row r="393" ht="12.75" x14ac:dyDescent="0.2"/>
    <row r="394" ht="12.75" x14ac:dyDescent="0.2"/>
    <row r="395" ht="12.75" x14ac:dyDescent="0.2"/>
    <row r="396" ht="12.75" x14ac:dyDescent="0.2"/>
    <row r="397" ht="12.75" x14ac:dyDescent="0.2"/>
    <row r="398" ht="12.75" x14ac:dyDescent="0.2"/>
    <row r="399" ht="12.75" x14ac:dyDescent="0.2"/>
    <row r="400" ht="12.75" x14ac:dyDescent="0.2"/>
    <row r="401" ht="12.75" x14ac:dyDescent="0.2"/>
    <row r="402" ht="12.75" x14ac:dyDescent="0.2"/>
    <row r="403" ht="12.75" x14ac:dyDescent="0.2"/>
    <row r="404" ht="12.75" x14ac:dyDescent="0.2"/>
    <row r="405" ht="12.75" x14ac:dyDescent="0.2"/>
    <row r="406" ht="12.75" x14ac:dyDescent="0.2"/>
    <row r="407" ht="12.75" x14ac:dyDescent="0.2"/>
    <row r="408" ht="12.75" x14ac:dyDescent="0.2"/>
    <row r="409" ht="12.75" x14ac:dyDescent="0.2"/>
    <row r="410" ht="12.75" x14ac:dyDescent="0.2"/>
    <row r="411" ht="12.75" x14ac:dyDescent="0.2"/>
    <row r="412" ht="12.75" x14ac:dyDescent="0.2"/>
    <row r="413" ht="12.75" x14ac:dyDescent="0.2"/>
    <row r="414" ht="12.75" x14ac:dyDescent="0.2"/>
    <row r="415" ht="12.75" x14ac:dyDescent="0.2"/>
    <row r="416" ht="12.75" x14ac:dyDescent="0.2"/>
    <row r="417" ht="12.75" x14ac:dyDescent="0.2"/>
    <row r="418" ht="12.75" x14ac:dyDescent="0.2"/>
    <row r="419" ht="12.75" x14ac:dyDescent="0.2"/>
    <row r="420" ht="12.75" x14ac:dyDescent="0.2"/>
    <row r="421" ht="12.75" x14ac:dyDescent="0.2"/>
    <row r="422" ht="12.75" x14ac:dyDescent="0.2"/>
    <row r="423" ht="12.75" x14ac:dyDescent="0.2"/>
    <row r="424" ht="12.75" x14ac:dyDescent="0.2"/>
    <row r="425" ht="12.75" x14ac:dyDescent="0.2"/>
    <row r="426" ht="12.75" x14ac:dyDescent="0.2"/>
    <row r="427" ht="12.75" x14ac:dyDescent="0.2"/>
    <row r="428" ht="12.75" x14ac:dyDescent="0.2"/>
    <row r="429" ht="12.75" x14ac:dyDescent="0.2"/>
    <row r="430" ht="12.75" x14ac:dyDescent="0.2"/>
    <row r="431" ht="12.75" x14ac:dyDescent="0.2"/>
    <row r="432" ht="12.75" x14ac:dyDescent="0.2"/>
    <row r="433" ht="12.75" x14ac:dyDescent="0.2"/>
    <row r="434" ht="12.75" x14ac:dyDescent="0.2"/>
    <row r="435" ht="12.75" x14ac:dyDescent="0.2"/>
    <row r="436" ht="12.75" x14ac:dyDescent="0.2"/>
    <row r="437" ht="12.75" x14ac:dyDescent="0.2"/>
    <row r="438" ht="12.75" x14ac:dyDescent="0.2"/>
    <row r="439" ht="12.75" x14ac:dyDescent="0.2"/>
    <row r="440" ht="12.75" x14ac:dyDescent="0.2"/>
    <row r="441" ht="12.75" x14ac:dyDescent="0.2"/>
    <row r="442" ht="12.75" x14ac:dyDescent="0.2"/>
    <row r="443" ht="12.75" x14ac:dyDescent="0.2"/>
    <row r="444" ht="12.75" x14ac:dyDescent="0.2"/>
    <row r="445" ht="12.75" x14ac:dyDescent="0.2"/>
    <row r="446" ht="12.75" x14ac:dyDescent="0.2"/>
    <row r="447" ht="12.75" x14ac:dyDescent="0.2"/>
    <row r="448" ht="12.75" x14ac:dyDescent="0.2"/>
    <row r="449" ht="12.75" x14ac:dyDescent="0.2"/>
    <row r="450" ht="12.75" x14ac:dyDescent="0.2"/>
    <row r="451" ht="12.75" x14ac:dyDescent="0.2"/>
    <row r="452" ht="12.75" x14ac:dyDescent="0.2"/>
    <row r="453" ht="12.75" x14ac:dyDescent="0.2"/>
    <row r="454" ht="12.75" x14ac:dyDescent="0.2"/>
    <row r="455" ht="12.75" x14ac:dyDescent="0.2"/>
    <row r="456" ht="12.75" x14ac:dyDescent="0.2"/>
    <row r="457" ht="12.75" x14ac:dyDescent="0.2"/>
    <row r="458" ht="12.75" x14ac:dyDescent="0.2"/>
    <row r="459" ht="12.75" x14ac:dyDescent="0.2"/>
    <row r="460" ht="12.75" x14ac:dyDescent="0.2"/>
    <row r="461" ht="12.75" x14ac:dyDescent="0.2"/>
    <row r="462" ht="12.75" x14ac:dyDescent="0.2"/>
    <row r="463" ht="12.75" x14ac:dyDescent="0.2"/>
    <row r="464" ht="12.75" x14ac:dyDescent="0.2"/>
    <row r="465" ht="12.75" x14ac:dyDescent="0.2"/>
    <row r="466" ht="12.75" x14ac:dyDescent="0.2"/>
    <row r="467" ht="12.75" x14ac:dyDescent="0.2"/>
    <row r="468" ht="12.75" x14ac:dyDescent="0.2"/>
    <row r="469" ht="12.75" x14ac:dyDescent="0.2"/>
    <row r="470" ht="12.75" x14ac:dyDescent="0.2"/>
    <row r="471" ht="12.75" x14ac:dyDescent="0.2"/>
    <row r="472" ht="12.75" x14ac:dyDescent="0.2"/>
    <row r="473" ht="12.75" x14ac:dyDescent="0.2"/>
    <row r="474" ht="12.75" x14ac:dyDescent="0.2"/>
    <row r="475" ht="12.75" x14ac:dyDescent="0.2"/>
    <row r="476" ht="12.75" x14ac:dyDescent="0.2"/>
    <row r="477" ht="12.75" x14ac:dyDescent="0.2"/>
    <row r="478" ht="12.75" x14ac:dyDescent="0.2"/>
    <row r="479" ht="12.75" x14ac:dyDescent="0.2"/>
    <row r="480" ht="12.75" x14ac:dyDescent="0.2"/>
    <row r="481" ht="12.75" x14ac:dyDescent="0.2"/>
    <row r="482" ht="12.75" x14ac:dyDescent="0.2"/>
    <row r="483" ht="12.75" x14ac:dyDescent="0.2"/>
    <row r="484" ht="12.75" x14ac:dyDescent="0.2"/>
    <row r="485" ht="12.75" x14ac:dyDescent="0.2"/>
    <row r="486" ht="12.75" x14ac:dyDescent="0.2"/>
    <row r="487" ht="12.75" x14ac:dyDescent="0.2"/>
    <row r="488" ht="12.75" x14ac:dyDescent="0.2"/>
    <row r="489" ht="12.75" x14ac:dyDescent="0.2"/>
    <row r="490" ht="12.75" x14ac:dyDescent="0.2"/>
    <row r="491" ht="12.75" x14ac:dyDescent="0.2"/>
    <row r="492" ht="12.75" x14ac:dyDescent="0.2"/>
    <row r="493" ht="12.75" x14ac:dyDescent="0.2"/>
    <row r="494" ht="12.75" x14ac:dyDescent="0.2"/>
    <row r="495" ht="12.75" x14ac:dyDescent="0.2"/>
    <row r="496" ht="12.75" x14ac:dyDescent="0.2"/>
    <row r="497" ht="12.75" x14ac:dyDescent="0.2"/>
    <row r="498" ht="12.75" x14ac:dyDescent="0.2"/>
    <row r="499" ht="12.75" x14ac:dyDescent="0.2"/>
    <row r="500" ht="12.75" x14ac:dyDescent="0.2"/>
    <row r="501" ht="12.75" x14ac:dyDescent="0.2"/>
    <row r="502" ht="12.75" x14ac:dyDescent="0.2"/>
    <row r="503" ht="12.75" x14ac:dyDescent="0.2"/>
    <row r="504" ht="12.75" x14ac:dyDescent="0.2"/>
    <row r="505" ht="12.75" x14ac:dyDescent="0.2"/>
    <row r="506" ht="12.75" x14ac:dyDescent="0.2"/>
    <row r="507" ht="12.75" x14ac:dyDescent="0.2"/>
    <row r="508" ht="12.75" x14ac:dyDescent="0.2"/>
    <row r="509" ht="12.75" x14ac:dyDescent="0.2"/>
    <row r="510" ht="12.75" x14ac:dyDescent="0.2"/>
    <row r="511" ht="12.75" x14ac:dyDescent="0.2"/>
    <row r="512" ht="12.75" x14ac:dyDescent="0.2"/>
    <row r="513" ht="12.75" x14ac:dyDescent="0.2"/>
    <row r="514" ht="12.75" x14ac:dyDescent="0.2"/>
    <row r="515" ht="12.75" x14ac:dyDescent="0.2"/>
    <row r="516" ht="12.75" x14ac:dyDescent="0.2"/>
    <row r="517" ht="12.75" x14ac:dyDescent="0.2"/>
    <row r="518" ht="12.75" x14ac:dyDescent="0.2"/>
    <row r="519" ht="12.75" x14ac:dyDescent="0.2"/>
    <row r="520" ht="12.75" x14ac:dyDescent="0.2"/>
    <row r="521" ht="12.75" x14ac:dyDescent="0.2"/>
    <row r="522" ht="12.75" x14ac:dyDescent="0.2"/>
    <row r="523" ht="12.75" x14ac:dyDescent="0.2"/>
    <row r="524" ht="12.75" x14ac:dyDescent="0.2"/>
    <row r="525" ht="12.75" x14ac:dyDescent="0.2"/>
    <row r="526" ht="12.75" x14ac:dyDescent="0.2"/>
    <row r="527" ht="12.75" x14ac:dyDescent="0.2"/>
    <row r="528" ht="12.75" x14ac:dyDescent="0.2"/>
    <row r="529" ht="12.75" x14ac:dyDescent="0.2"/>
    <row r="530" ht="12.75" x14ac:dyDescent="0.2"/>
    <row r="531" ht="12.75" x14ac:dyDescent="0.2"/>
    <row r="532" ht="12.75" x14ac:dyDescent="0.2"/>
    <row r="533" ht="12.75" x14ac:dyDescent="0.2"/>
    <row r="534" ht="12.75" x14ac:dyDescent="0.2"/>
    <row r="535" ht="12.75" x14ac:dyDescent="0.2"/>
    <row r="536" ht="12.75" x14ac:dyDescent="0.2"/>
    <row r="537" ht="12.75" x14ac:dyDescent="0.2"/>
    <row r="538" ht="12.75" x14ac:dyDescent="0.2"/>
    <row r="539" ht="12.75" x14ac:dyDescent="0.2"/>
    <row r="540" ht="12.75" x14ac:dyDescent="0.2"/>
    <row r="541" ht="12.75" x14ac:dyDescent="0.2"/>
    <row r="542" ht="12.75" x14ac:dyDescent="0.2"/>
    <row r="543" ht="12.75" x14ac:dyDescent="0.2"/>
    <row r="544" ht="12.75" x14ac:dyDescent="0.2"/>
    <row r="545" ht="12.75" x14ac:dyDescent="0.2"/>
    <row r="546" ht="12.75" x14ac:dyDescent="0.2"/>
    <row r="547" ht="12.75" x14ac:dyDescent="0.2"/>
    <row r="548" ht="12.75" x14ac:dyDescent="0.2"/>
    <row r="549" ht="12.75" x14ac:dyDescent="0.2"/>
    <row r="550" ht="12.75" x14ac:dyDescent="0.2"/>
    <row r="551" ht="12.75" x14ac:dyDescent="0.2"/>
    <row r="552" ht="12.75" x14ac:dyDescent="0.2"/>
    <row r="553" ht="12.75" x14ac:dyDescent="0.2"/>
    <row r="554" ht="12.75" x14ac:dyDescent="0.2"/>
    <row r="555" ht="12.75" x14ac:dyDescent="0.2"/>
    <row r="556" ht="12.75" x14ac:dyDescent="0.2"/>
    <row r="557" ht="12.75" x14ac:dyDescent="0.2"/>
    <row r="558" ht="12.75" x14ac:dyDescent="0.2"/>
    <row r="559" ht="12.75" x14ac:dyDescent="0.2"/>
    <row r="560" ht="12.75" x14ac:dyDescent="0.2"/>
    <row r="561" ht="12.75" x14ac:dyDescent="0.2"/>
    <row r="562" ht="12.75" x14ac:dyDescent="0.2"/>
    <row r="563" ht="12.75" x14ac:dyDescent="0.2"/>
    <row r="564" ht="12.75" x14ac:dyDescent="0.2"/>
    <row r="565" ht="12.75" x14ac:dyDescent="0.2"/>
    <row r="566" ht="12.75" x14ac:dyDescent="0.2"/>
    <row r="567" ht="12.75" x14ac:dyDescent="0.2"/>
    <row r="568" ht="12.75" x14ac:dyDescent="0.2"/>
    <row r="569" ht="12.75" x14ac:dyDescent="0.2"/>
    <row r="570" ht="12.75" x14ac:dyDescent="0.2"/>
    <row r="571" ht="12.75" x14ac:dyDescent="0.2"/>
    <row r="572" ht="12.75" x14ac:dyDescent="0.2"/>
    <row r="573" ht="12.75" x14ac:dyDescent="0.2"/>
    <row r="574" ht="12.75" x14ac:dyDescent="0.2"/>
    <row r="575" ht="12.75" x14ac:dyDescent="0.2"/>
    <row r="576" ht="12.75" x14ac:dyDescent="0.2"/>
    <row r="577" ht="12.75" x14ac:dyDescent="0.2"/>
    <row r="578" ht="12.75" x14ac:dyDescent="0.2"/>
    <row r="579" ht="12.75" x14ac:dyDescent="0.2"/>
    <row r="580" ht="12.75" x14ac:dyDescent="0.2"/>
    <row r="581" ht="12.75" x14ac:dyDescent="0.2"/>
    <row r="582" ht="12.75" x14ac:dyDescent="0.2"/>
    <row r="583" ht="12.75" x14ac:dyDescent="0.2"/>
    <row r="584" ht="12.75" x14ac:dyDescent="0.2"/>
    <row r="585" ht="12.75" x14ac:dyDescent="0.2"/>
    <row r="586" ht="12.75" x14ac:dyDescent="0.2"/>
    <row r="587" ht="12.75" x14ac:dyDescent="0.2"/>
    <row r="588" ht="12.75" x14ac:dyDescent="0.2"/>
    <row r="589" ht="12.75" x14ac:dyDescent="0.2"/>
    <row r="590" ht="12.75" x14ac:dyDescent="0.2"/>
    <row r="591" ht="12.75" x14ac:dyDescent="0.2"/>
    <row r="592" ht="12.75" x14ac:dyDescent="0.2"/>
    <row r="593" ht="12.75" x14ac:dyDescent="0.2"/>
    <row r="594" ht="12.75" x14ac:dyDescent="0.2"/>
    <row r="595" ht="12.75" x14ac:dyDescent="0.2"/>
    <row r="596" ht="12.75" x14ac:dyDescent="0.2"/>
    <row r="597" ht="12.75" x14ac:dyDescent="0.2"/>
    <row r="598" ht="12.75" x14ac:dyDescent="0.2"/>
    <row r="599" ht="12.75" x14ac:dyDescent="0.2"/>
    <row r="600" ht="12.75" x14ac:dyDescent="0.2"/>
    <row r="601" ht="12.75" x14ac:dyDescent="0.2"/>
    <row r="602" ht="12.75" x14ac:dyDescent="0.2"/>
    <row r="603" ht="12.75" x14ac:dyDescent="0.2"/>
    <row r="604" ht="12.75" x14ac:dyDescent="0.2"/>
    <row r="605" ht="12.75" x14ac:dyDescent="0.2"/>
    <row r="606" ht="12.75" x14ac:dyDescent="0.2"/>
    <row r="607" ht="12.75" x14ac:dyDescent="0.2"/>
    <row r="608" ht="12.75" x14ac:dyDescent="0.2"/>
    <row r="609" ht="12.75" x14ac:dyDescent="0.2"/>
    <row r="610" ht="12.75" x14ac:dyDescent="0.2"/>
    <row r="611" ht="12.75" x14ac:dyDescent="0.2"/>
    <row r="612" ht="12.75" x14ac:dyDescent="0.2"/>
    <row r="613" ht="12.75" x14ac:dyDescent="0.2"/>
    <row r="614" ht="12.75" x14ac:dyDescent="0.2"/>
    <row r="615" ht="12.75" x14ac:dyDescent="0.2"/>
    <row r="616" ht="12.75" x14ac:dyDescent="0.2"/>
    <row r="617" ht="12.75" x14ac:dyDescent="0.2"/>
    <row r="618" ht="12.75" x14ac:dyDescent="0.2"/>
    <row r="619" ht="12.75" x14ac:dyDescent="0.2"/>
    <row r="620" ht="12.75" x14ac:dyDescent="0.2"/>
    <row r="621" ht="12.75" x14ac:dyDescent="0.2"/>
    <row r="622" ht="12.75" x14ac:dyDescent="0.2"/>
    <row r="623" ht="12.75" x14ac:dyDescent="0.2"/>
    <row r="624" ht="12.75" x14ac:dyDescent="0.2"/>
    <row r="625" ht="12.75" x14ac:dyDescent="0.2"/>
    <row r="626" ht="12.75" x14ac:dyDescent="0.2"/>
    <row r="627" ht="12.75" x14ac:dyDescent="0.2"/>
    <row r="628" ht="12.75" x14ac:dyDescent="0.2"/>
    <row r="629" ht="12.75" x14ac:dyDescent="0.2"/>
    <row r="630" ht="12.75" x14ac:dyDescent="0.2"/>
    <row r="631" ht="12.75" x14ac:dyDescent="0.2"/>
    <row r="632" ht="12.75" x14ac:dyDescent="0.2"/>
    <row r="633" ht="12.75" x14ac:dyDescent="0.2"/>
    <row r="634" ht="12.75" x14ac:dyDescent="0.2"/>
    <row r="635" ht="12.75" x14ac:dyDescent="0.2"/>
    <row r="636" ht="12.75" x14ac:dyDescent="0.2"/>
    <row r="637" ht="12.75" x14ac:dyDescent="0.2"/>
    <row r="638" ht="12.75" x14ac:dyDescent="0.2"/>
    <row r="639" ht="12.75" x14ac:dyDescent="0.2"/>
    <row r="640" ht="12.75" x14ac:dyDescent="0.2"/>
    <row r="641" ht="12.75" x14ac:dyDescent="0.2"/>
    <row r="642" ht="12.75" x14ac:dyDescent="0.2"/>
    <row r="643" ht="12.75" x14ac:dyDescent="0.2"/>
    <row r="644" ht="12.75" x14ac:dyDescent="0.2"/>
    <row r="645" ht="12.75" x14ac:dyDescent="0.2"/>
    <row r="646" ht="12.75" x14ac:dyDescent="0.2"/>
    <row r="647" ht="12.75" x14ac:dyDescent="0.2"/>
    <row r="648" ht="12.75" x14ac:dyDescent="0.2"/>
    <row r="649" ht="12.75" x14ac:dyDescent="0.2"/>
    <row r="650" ht="12.75" x14ac:dyDescent="0.2"/>
    <row r="651" ht="12.75" x14ac:dyDescent="0.2"/>
    <row r="652" ht="12.75" x14ac:dyDescent="0.2"/>
    <row r="653" ht="12.75" x14ac:dyDescent="0.2"/>
    <row r="654" ht="12.75" x14ac:dyDescent="0.2"/>
    <row r="655" ht="12.75" x14ac:dyDescent="0.2"/>
    <row r="656" ht="12.75" x14ac:dyDescent="0.2"/>
    <row r="657" ht="12.75" x14ac:dyDescent="0.2"/>
    <row r="658" ht="12.75" x14ac:dyDescent="0.2"/>
    <row r="659" ht="12.75" x14ac:dyDescent="0.2"/>
    <row r="660" ht="12.75" x14ac:dyDescent="0.2"/>
    <row r="661" ht="12.75" x14ac:dyDescent="0.2"/>
    <row r="662" ht="12.75" x14ac:dyDescent="0.2"/>
    <row r="663" ht="12.75" x14ac:dyDescent="0.2"/>
    <row r="664" ht="12.75" x14ac:dyDescent="0.2"/>
    <row r="665" ht="12.75" x14ac:dyDescent="0.2"/>
    <row r="666" ht="12.75" x14ac:dyDescent="0.2"/>
    <row r="667" ht="12.75" x14ac:dyDescent="0.2"/>
    <row r="668" ht="12.75" x14ac:dyDescent="0.2"/>
    <row r="669" ht="12.75" x14ac:dyDescent="0.2"/>
    <row r="670" ht="12.75" x14ac:dyDescent="0.2"/>
    <row r="671" ht="12.75" x14ac:dyDescent="0.2"/>
    <row r="672" ht="12.75" x14ac:dyDescent="0.2"/>
    <row r="673" ht="12.75" x14ac:dyDescent="0.2"/>
    <row r="674" ht="12.75" x14ac:dyDescent="0.2"/>
    <row r="675" ht="12.75" x14ac:dyDescent="0.2"/>
    <row r="676" ht="12.75" x14ac:dyDescent="0.2"/>
    <row r="677" ht="12.75" x14ac:dyDescent="0.2"/>
    <row r="678" ht="12.75" x14ac:dyDescent="0.2"/>
    <row r="679" ht="12.75" x14ac:dyDescent="0.2"/>
    <row r="680" ht="12.75" x14ac:dyDescent="0.2"/>
    <row r="681" ht="12.75" x14ac:dyDescent="0.2"/>
    <row r="682" ht="12.75" x14ac:dyDescent="0.2"/>
    <row r="683" ht="12.75" x14ac:dyDescent="0.2"/>
    <row r="684" ht="12.75" x14ac:dyDescent="0.2"/>
    <row r="685" ht="12.75" x14ac:dyDescent="0.2"/>
    <row r="686" ht="12.75" x14ac:dyDescent="0.2"/>
    <row r="687" ht="12.75" x14ac:dyDescent="0.2"/>
    <row r="688" ht="12.75" x14ac:dyDescent="0.2"/>
    <row r="689" ht="12.75" x14ac:dyDescent="0.2"/>
    <row r="690" ht="12.75" x14ac:dyDescent="0.2"/>
    <row r="691" ht="12.75" x14ac:dyDescent="0.2"/>
    <row r="692" ht="12.75" x14ac:dyDescent="0.2"/>
    <row r="693" ht="12.75" x14ac:dyDescent="0.2"/>
    <row r="694" ht="12.75" x14ac:dyDescent="0.2"/>
    <row r="695" ht="12.75" x14ac:dyDescent="0.2"/>
    <row r="696" ht="12.75" x14ac:dyDescent="0.2"/>
    <row r="697" ht="12.75" x14ac:dyDescent="0.2"/>
    <row r="698" ht="12.75" x14ac:dyDescent="0.2"/>
    <row r="699" ht="12.75" x14ac:dyDescent="0.2"/>
    <row r="700" ht="12.75" x14ac:dyDescent="0.2"/>
    <row r="701" ht="12.75" x14ac:dyDescent="0.2"/>
    <row r="702" ht="12.75" x14ac:dyDescent="0.2"/>
    <row r="703" ht="12.75" x14ac:dyDescent="0.2"/>
    <row r="704" ht="12.75" x14ac:dyDescent="0.2"/>
    <row r="705" ht="12.75" x14ac:dyDescent="0.2"/>
    <row r="706" ht="12.75" x14ac:dyDescent="0.2"/>
    <row r="707" ht="12.75" x14ac:dyDescent="0.2"/>
    <row r="708" ht="12.75" x14ac:dyDescent="0.2"/>
    <row r="709" ht="12.75" x14ac:dyDescent="0.2"/>
    <row r="710" ht="12.75" x14ac:dyDescent="0.2"/>
    <row r="711" ht="12.75" x14ac:dyDescent="0.2"/>
    <row r="712" ht="12.75" x14ac:dyDescent="0.2"/>
    <row r="713" ht="12.75" x14ac:dyDescent="0.2"/>
    <row r="714" ht="12.75" x14ac:dyDescent="0.2"/>
    <row r="715" ht="12.75" x14ac:dyDescent="0.2"/>
    <row r="716" ht="12.75" x14ac:dyDescent="0.2"/>
    <row r="717" ht="12.75" x14ac:dyDescent="0.2"/>
    <row r="718" ht="12.75" x14ac:dyDescent="0.2"/>
    <row r="719" ht="12.75" x14ac:dyDescent="0.2"/>
    <row r="720" ht="12.75" x14ac:dyDescent="0.2"/>
    <row r="721" ht="12.75" x14ac:dyDescent="0.2"/>
    <row r="722" ht="12.75" x14ac:dyDescent="0.2"/>
    <row r="723" ht="12.75" x14ac:dyDescent="0.2"/>
    <row r="724" ht="12.75" x14ac:dyDescent="0.2"/>
    <row r="725" ht="12.75" x14ac:dyDescent="0.2"/>
    <row r="726" ht="12.75" x14ac:dyDescent="0.2"/>
    <row r="727" ht="12.75" x14ac:dyDescent="0.2"/>
    <row r="728" ht="12.75" x14ac:dyDescent="0.2"/>
    <row r="729" ht="12.75" x14ac:dyDescent="0.2"/>
    <row r="730" ht="12.75" x14ac:dyDescent="0.2"/>
    <row r="731" ht="12.75" x14ac:dyDescent="0.2"/>
    <row r="732" ht="12.75" x14ac:dyDescent="0.2"/>
    <row r="733" ht="12.75" x14ac:dyDescent="0.2"/>
    <row r="734" ht="12.75" x14ac:dyDescent="0.2"/>
    <row r="735" ht="12.75" x14ac:dyDescent="0.2"/>
    <row r="736" ht="12.75" x14ac:dyDescent="0.2"/>
    <row r="737" ht="12.75" x14ac:dyDescent="0.2"/>
    <row r="738" ht="12.75" x14ac:dyDescent="0.2"/>
    <row r="739" ht="12.75" x14ac:dyDescent="0.2"/>
    <row r="740" ht="12.75" x14ac:dyDescent="0.2"/>
    <row r="741" ht="12.75" x14ac:dyDescent="0.2"/>
    <row r="742" ht="12.75" x14ac:dyDescent="0.2"/>
    <row r="743" ht="12.75" x14ac:dyDescent="0.2"/>
    <row r="744" ht="12.75" x14ac:dyDescent="0.2"/>
    <row r="745" ht="12.75" x14ac:dyDescent="0.2"/>
    <row r="746" ht="12.75" x14ac:dyDescent="0.2"/>
    <row r="747" ht="12.75" x14ac:dyDescent="0.2"/>
    <row r="748" ht="12.75" x14ac:dyDescent="0.2"/>
    <row r="749" ht="12.75" x14ac:dyDescent="0.2"/>
    <row r="750" ht="12.75" x14ac:dyDescent="0.2"/>
    <row r="751" ht="12.75" x14ac:dyDescent="0.2"/>
    <row r="752" ht="12.75" x14ac:dyDescent="0.2"/>
    <row r="753" ht="12.75" x14ac:dyDescent="0.2"/>
    <row r="754" ht="12.75" x14ac:dyDescent="0.2"/>
    <row r="755" ht="12.75" x14ac:dyDescent="0.2"/>
    <row r="756" ht="12.75" x14ac:dyDescent="0.2"/>
    <row r="757" ht="12.75" x14ac:dyDescent="0.2"/>
    <row r="758" ht="12.75" x14ac:dyDescent="0.2"/>
    <row r="759" ht="12.75" x14ac:dyDescent="0.2"/>
    <row r="760" ht="12.75" x14ac:dyDescent="0.2"/>
    <row r="761" ht="12.75" x14ac:dyDescent="0.2"/>
    <row r="762" ht="12.75" x14ac:dyDescent="0.2"/>
    <row r="763" ht="12.75" x14ac:dyDescent="0.2"/>
    <row r="764" ht="12.75" x14ac:dyDescent="0.2"/>
    <row r="765" ht="12.75" x14ac:dyDescent="0.2"/>
    <row r="766" ht="12.75" x14ac:dyDescent="0.2"/>
    <row r="767" ht="12.75" x14ac:dyDescent="0.2"/>
    <row r="768" ht="12.75" x14ac:dyDescent="0.2"/>
    <row r="769" ht="12.75" x14ac:dyDescent="0.2"/>
    <row r="770" ht="12.75" x14ac:dyDescent="0.2"/>
    <row r="771" ht="12.75" x14ac:dyDescent="0.2"/>
    <row r="772" ht="12.75" x14ac:dyDescent="0.2"/>
    <row r="773" ht="12.75" x14ac:dyDescent="0.2"/>
    <row r="774" ht="12.75" x14ac:dyDescent="0.2"/>
    <row r="775" ht="12.75" x14ac:dyDescent="0.2"/>
    <row r="776" ht="12.75" x14ac:dyDescent="0.2"/>
    <row r="777" ht="12.75" x14ac:dyDescent="0.2"/>
    <row r="778" ht="12.75" x14ac:dyDescent="0.2"/>
    <row r="779" ht="12.75" x14ac:dyDescent="0.2"/>
    <row r="780" ht="12.75" x14ac:dyDescent="0.2"/>
    <row r="781" ht="12.75" x14ac:dyDescent="0.2"/>
    <row r="782" ht="12.75" x14ac:dyDescent="0.2"/>
    <row r="783" ht="12.75" x14ac:dyDescent="0.2"/>
    <row r="784" ht="12.75" x14ac:dyDescent="0.2"/>
    <row r="785" ht="12.75" x14ac:dyDescent="0.2"/>
    <row r="786" ht="12.75" x14ac:dyDescent="0.2"/>
    <row r="787" ht="12.75" x14ac:dyDescent="0.2"/>
    <row r="788" ht="12.75" x14ac:dyDescent="0.2"/>
    <row r="789" ht="12.75" x14ac:dyDescent="0.2"/>
    <row r="790" ht="12.75" x14ac:dyDescent="0.2"/>
    <row r="791" ht="12.75" x14ac:dyDescent="0.2"/>
    <row r="792" ht="12.75" x14ac:dyDescent="0.2"/>
    <row r="793" ht="12.75" x14ac:dyDescent="0.2"/>
    <row r="794" ht="12.75" x14ac:dyDescent="0.2"/>
    <row r="795" ht="12.75" x14ac:dyDescent="0.2"/>
    <row r="796" ht="12.75" x14ac:dyDescent="0.2"/>
    <row r="797" ht="12.75" x14ac:dyDescent="0.2"/>
    <row r="798" ht="12.75" x14ac:dyDescent="0.2"/>
    <row r="799" ht="12.75" x14ac:dyDescent="0.2"/>
    <row r="800" ht="12.75" x14ac:dyDescent="0.2"/>
    <row r="801" ht="12.75" x14ac:dyDescent="0.2"/>
    <row r="802" ht="12.75" x14ac:dyDescent="0.2"/>
    <row r="803" ht="12.75" x14ac:dyDescent="0.2"/>
    <row r="804" ht="12.75" x14ac:dyDescent="0.2"/>
    <row r="805" ht="12.75" x14ac:dyDescent="0.2"/>
    <row r="806" ht="12.75" x14ac:dyDescent="0.2"/>
    <row r="807" ht="12.75" x14ac:dyDescent="0.2"/>
    <row r="808" ht="12.75" x14ac:dyDescent="0.2"/>
    <row r="809" ht="12.75" x14ac:dyDescent="0.2"/>
    <row r="810" ht="12.75" x14ac:dyDescent="0.2"/>
    <row r="811" ht="12.75" x14ac:dyDescent="0.2"/>
    <row r="812" ht="12.75" x14ac:dyDescent="0.2"/>
    <row r="813" ht="12.75" x14ac:dyDescent="0.2"/>
    <row r="814" ht="12.75" x14ac:dyDescent="0.2"/>
    <row r="815" ht="12.75" x14ac:dyDescent="0.2"/>
    <row r="816" ht="12.75" x14ac:dyDescent="0.2"/>
    <row r="817" ht="12.75" x14ac:dyDescent="0.2"/>
    <row r="818" ht="12.75" x14ac:dyDescent="0.2"/>
    <row r="819" ht="12.75" x14ac:dyDescent="0.2"/>
    <row r="820" ht="12.75" x14ac:dyDescent="0.2"/>
    <row r="821" ht="12.75" x14ac:dyDescent="0.2"/>
    <row r="822" ht="12.75" x14ac:dyDescent="0.2"/>
    <row r="823" ht="12.75" x14ac:dyDescent="0.2"/>
    <row r="824" ht="12.75" x14ac:dyDescent="0.2"/>
    <row r="825" ht="12.75" x14ac:dyDescent="0.2"/>
    <row r="826" ht="12.75" x14ac:dyDescent="0.2"/>
    <row r="827" ht="12.75" x14ac:dyDescent="0.2"/>
    <row r="828" ht="12.75" x14ac:dyDescent="0.2"/>
    <row r="829" ht="12.75" x14ac:dyDescent="0.2"/>
    <row r="830" ht="12.75" x14ac:dyDescent="0.2"/>
    <row r="831" ht="12.75" x14ac:dyDescent="0.2"/>
    <row r="832" ht="12.75" x14ac:dyDescent="0.2"/>
    <row r="833" ht="12.75" x14ac:dyDescent="0.2"/>
    <row r="834" ht="12.75" x14ac:dyDescent="0.2"/>
    <row r="835" ht="12.75" x14ac:dyDescent="0.2"/>
    <row r="836" ht="12.75" x14ac:dyDescent="0.2"/>
    <row r="837" ht="12.75" x14ac:dyDescent="0.2"/>
    <row r="838" ht="12.75" x14ac:dyDescent="0.2"/>
    <row r="839" ht="12.75" x14ac:dyDescent="0.2"/>
    <row r="840" ht="12.75" x14ac:dyDescent="0.2"/>
    <row r="841" ht="12.75" x14ac:dyDescent="0.2"/>
    <row r="842" ht="12.75" x14ac:dyDescent="0.2"/>
    <row r="843" ht="12.75" x14ac:dyDescent="0.2"/>
    <row r="844" ht="12.75" x14ac:dyDescent="0.2"/>
    <row r="845" ht="12.75" x14ac:dyDescent="0.2"/>
    <row r="846" ht="12.75" x14ac:dyDescent="0.2"/>
    <row r="847" ht="12.75" x14ac:dyDescent="0.2"/>
    <row r="848" ht="12.75" x14ac:dyDescent="0.2"/>
    <row r="849" ht="12.75" x14ac:dyDescent="0.2"/>
    <row r="850" ht="12.75" x14ac:dyDescent="0.2"/>
    <row r="851" ht="12.75" x14ac:dyDescent="0.2"/>
    <row r="852" ht="12.75" x14ac:dyDescent="0.2"/>
    <row r="853" ht="12.75" x14ac:dyDescent="0.2"/>
    <row r="854" ht="12.75" x14ac:dyDescent="0.2"/>
    <row r="855" ht="12.75" x14ac:dyDescent="0.2"/>
    <row r="856" ht="12.75" x14ac:dyDescent="0.2"/>
    <row r="857" ht="12.75" x14ac:dyDescent="0.2"/>
    <row r="858" ht="12.75" x14ac:dyDescent="0.2"/>
    <row r="859" ht="12.75" x14ac:dyDescent="0.2"/>
    <row r="860" ht="12.75" x14ac:dyDescent="0.2"/>
    <row r="861" ht="12.75" x14ac:dyDescent="0.2"/>
    <row r="862" ht="12.75" x14ac:dyDescent="0.2"/>
    <row r="863" ht="12.75" x14ac:dyDescent="0.2"/>
    <row r="864" ht="12.75" x14ac:dyDescent="0.2"/>
    <row r="865" ht="12.75" x14ac:dyDescent="0.2"/>
    <row r="866" ht="12.75" x14ac:dyDescent="0.2"/>
    <row r="867" ht="12.75" x14ac:dyDescent="0.2"/>
    <row r="868" ht="12.75" x14ac:dyDescent="0.2"/>
    <row r="869" ht="12.75" x14ac:dyDescent="0.2"/>
    <row r="870" ht="12.75" x14ac:dyDescent="0.2"/>
    <row r="871" ht="12.75" x14ac:dyDescent="0.2"/>
    <row r="872" ht="12.75" x14ac:dyDescent="0.2"/>
    <row r="873" ht="12.75" x14ac:dyDescent="0.2"/>
    <row r="874" ht="12.75" x14ac:dyDescent="0.2"/>
    <row r="875" ht="12.75" x14ac:dyDescent="0.2"/>
    <row r="876" ht="12.75" x14ac:dyDescent="0.2"/>
    <row r="877" ht="12.75" x14ac:dyDescent="0.2"/>
    <row r="878" ht="12.75" x14ac:dyDescent="0.2"/>
    <row r="879" ht="12.75" x14ac:dyDescent="0.2"/>
    <row r="880" ht="12.75" x14ac:dyDescent="0.2"/>
    <row r="881" ht="12.75" x14ac:dyDescent="0.2"/>
    <row r="882" ht="12.75" x14ac:dyDescent="0.2"/>
    <row r="883" ht="12.75" x14ac:dyDescent="0.2"/>
    <row r="884" ht="12.75" x14ac:dyDescent="0.2"/>
    <row r="885" ht="12.75" x14ac:dyDescent="0.2"/>
    <row r="886" ht="12.75" x14ac:dyDescent="0.2"/>
    <row r="887" ht="12.75" x14ac:dyDescent="0.2"/>
    <row r="888" ht="12.75" x14ac:dyDescent="0.2"/>
    <row r="889" ht="12.75" x14ac:dyDescent="0.2"/>
    <row r="890" ht="12.75" x14ac:dyDescent="0.2"/>
    <row r="891" ht="12.75" x14ac:dyDescent="0.2"/>
    <row r="892" ht="12.75" x14ac:dyDescent="0.2"/>
    <row r="893" ht="12.75" x14ac:dyDescent="0.2"/>
    <row r="894" ht="12.75" x14ac:dyDescent="0.2"/>
    <row r="895" ht="12.75" x14ac:dyDescent="0.2"/>
    <row r="896" ht="12.75" x14ac:dyDescent="0.2"/>
    <row r="897" ht="12.75" x14ac:dyDescent="0.2"/>
    <row r="898" ht="12.75" x14ac:dyDescent="0.2"/>
    <row r="899" ht="12.75" x14ac:dyDescent="0.2"/>
    <row r="900" ht="12.75" x14ac:dyDescent="0.2"/>
    <row r="901" ht="12.75" x14ac:dyDescent="0.2"/>
    <row r="902" ht="12.75" x14ac:dyDescent="0.2"/>
    <row r="903" ht="12.75" x14ac:dyDescent="0.2"/>
    <row r="904" ht="12.75" x14ac:dyDescent="0.2"/>
    <row r="905" ht="12.75" x14ac:dyDescent="0.2"/>
    <row r="906" ht="12.75" x14ac:dyDescent="0.2"/>
    <row r="907" ht="12.75" x14ac:dyDescent="0.2"/>
    <row r="908" ht="12.75" x14ac:dyDescent="0.2"/>
    <row r="909" ht="12.75" x14ac:dyDescent="0.2"/>
    <row r="910" ht="12.75" x14ac:dyDescent="0.2"/>
    <row r="911" ht="12.75" x14ac:dyDescent="0.2"/>
    <row r="912" ht="12.75" x14ac:dyDescent="0.2"/>
    <row r="913" ht="12.75" x14ac:dyDescent="0.2"/>
    <row r="914" ht="12.75" x14ac:dyDescent="0.2"/>
    <row r="915" ht="12.75" x14ac:dyDescent="0.2"/>
    <row r="916" ht="12.75" x14ac:dyDescent="0.2"/>
    <row r="917" ht="12.75" x14ac:dyDescent="0.2"/>
    <row r="918" ht="12.75" x14ac:dyDescent="0.2"/>
    <row r="919" ht="12.75" x14ac:dyDescent="0.2"/>
    <row r="920" ht="12.75" x14ac:dyDescent="0.2"/>
    <row r="921" ht="12.75" x14ac:dyDescent="0.2"/>
    <row r="922" ht="12.75" x14ac:dyDescent="0.2"/>
    <row r="923" ht="12.75" x14ac:dyDescent="0.2"/>
    <row r="924" ht="12.75" x14ac:dyDescent="0.2"/>
    <row r="925" ht="12.75" x14ac:dyDescent="0.2"/>
    <row r="926" ht="12.75" x14ac:dyDescent="0.2"/>
    <row r="927" ht="12.75" x14ac:dyDescent="0.2"/>
    <row r="928" ht="12.75" x14ac:dyDescent="0.2"/>
    <row r="929" ht="12.75" x14ac:dyDescent="0.2"/>
    <row r="930" ht="12.75" x14ac:dyDescent="0.2"/>
    <row r="931" ht="12.75" x14ac:dyDescent="0.2"/>
    <row r="932" ht="12.75" x14ac:dyDescent="0.2"/>
    <row r="933" ht="12.75" x14ac:dyDescent="0.2"/>
    <row r="934" ht="12.75" x14ac:dyDescent="0.2"/>
    <row r="935" ht="12.75" x14ac:dyDescent="0.2"/>
    <row r="936" ht="12.75" x14ac:dyDescent="0.2"/>
    <row r="937" ht="12.75" x14ac:dyDescent="0.2"/>
    <row r="938" ht="12.75" x14ac:dyDescent="0.2"/>
    <row r="939" ht="12.75" x14ac:dyDescent="0.2"/>
    <row r="940" ht="12.75" x14ac:dyDescent="0.2"/>
    <row r="941" ht="12.75" x14ac:dyDescent="0.2"/>
    <row r="942" ht="12.75" x14ac:dyDescent="0.2"/>
    <row r="943" ht="12.75" x14ac:dyDescent="0.2"/>
    <row r="944" ht="12.75" x14ac:dyDescent="0.2"/>
    <row r="945" ht="12.75" x14ac:dyDescent="0.2"/>
    <row r="946" ht="12.75" x14ac:dyDescent="0.2"/>
    <row r="947" ht="12.75" x14ac:dyDescent="0.2"/>
    <row r="948" ht="12.75" x14ac:dyDescent="0.2"/>
    <row r="949" ht="12.75" x14ac:dyDescent="0.2"/>
    <row r="950" ht="12.75" x14ac:dyDescent="0.2"/>
    <row r="951" ht="12.75" x14ac:dyDescent="0.2"/>
    <row r="952" ht="12.75" x14ac:dyDescent="0.2"/>
    <row r="953" ht="12.75" x14ac:dyDescent="0.2"/>
    <row r="954" ht="12.75" x14ac:dyDescent="0.2"/>
    <row r="955" ht="12.75" x14ac:dyDescent="0.2"/>
    <row r="956" ht="12.75" x14ac:dyDescent="0.2"/>
    <row r="957" ht="12.75" x14ac:dyDescent="0.2"/>
    <row r="958" ht="12.75" x14ac:dyDescent="0.2"/>
    <row r="959" ht="12.75" x14ac:dyDescent="0.2"/>
    <row r="960" ht="12.75" x14ac:dyDescent="0.2"/>
    <row r="961" ht="12.75" x14ac:dyDescent="0.2"/>
    <row r="962" ht="12.75" x14ac:dyDescent="0.2"/>
    <row r="963" ht="12.75" x14ac:dyDescent="0.2"/>
    <row r="964" ht="12.75" x14ac:dyDescent="0.2"/>
    <row r="965" ht="12.75" x14ac:dyDescent="0.2"/>
    <row r="966" ht="12.75" x14ac:dyDescent="0.2"/>
    <row r="967" ht="12.75" x14ac:dyDescent="0.2"/>
    <row r="968" ht="12.75" x14ac:dyDescent="0.2"/>
    <row r="969" ht="12.75" x14ac:dyDescent="0.2"/>
    <row r="970" ht="12.75" x14ac:dyDescent="0.2"/>
    <row r="971" ht="12.75" x14ac:dyDescent="0.2"/>
    <row r="972" ht="12.75" x14ac:dyDescent="0.2"/>
    <row r="973" ht="12.75" x14ac:dyDescent="0.2"/>
    <row r="974" ht="12.75" x14ac:dyDescent="0.2"/>
    <row r="975" ht="12.75" x14ac:dyDescent="0.2"/>
    <row r="976" ht="12.75" x14ac:dyDescent="0.2"/>
    <row r="977" ht="12.75" x14ac:dyDescent="0.2"/>
    <row r="978" ht="12.75" x14ac:dyDescent="0.2"/>
    <row r="979" ht="12.75" x14ac:dyDescent="0.2"/>
    <row r="980" ht="12.75" x14ac:dyDescent="0.2"/>
    <row r="981" ht="12.75" x14ac:dyDescent="0.2"/>
    <row r="982" ht="12.75" x14ac:dyDescent="0.2"/>
    <row r="983" ht="12.75" x14ac:dyDescent="0.2"/>
    <row r="984" ht="12.75" x14ac:dyDescent="0.2"/>
    <row r="985" ht="12.75" x14ac:dyDescent="0.2"/>
    <row r="986" ht="12.75" x14ac:dyDescent="0.2"/>
    <row r="987" ht="12.75" x14ac:dyDescent="0.2"/>
    <row r="988" ht="12.75" x14ac:dyDescent="0.2"/>
    <row r="989" ht="12.75" x14ac:dyDescent="0.2"/>
    <row r="990" ht="12.75" x14ac:dyDescent="0.2"/>
    <row r="991" ht="12.75" x14ac:dyDescent="0.2"/>
    <row r="992" ht="12.75" x14ac:dyDescent="0.2"/>
    <row r="993" ht="12.75" x14ac:dyDescent="0.2"/>
    <row r="994" ht="12.75" x14ac:dyDescent="0.2"/>
    <row r="995" ht="12.75" x14ac:dyDescent="0.2"/>
    <row r="996" ht="12.75" x14ac:dyDescent="0.2"/>
    <row r="997" ht="12.75" x14ac:dyDescent="0.2"/>
    <row r="998" ht="12.75" x14ac:dyDescent="0.2"/>
    <row r="999" ht="12.75" x14ac:dyDescent="0.2"/>
    <row r="1000" ht="12.75" x14ac:dyDescent="0.2"/>
  </sheetData>
  <mergeCells count="145">
    <mergeCell ref="A124:E124"/>
    <mergeCell ref="A105:F105"/>
    <mergeCell ref="B106:E106"/>
    <mergeCell ref="B107:E107"/>
    <mergeCell ref="B108:E108"/>
    <mergeCell ref="B109:E109"/>
    <mergeCell ref="B110:E110"/>
    <mergeCell ref="A111:E111"/>
    <mergeCell ref="A53:C53"/>
    <mergeCell ref="D53:E53"/>
    <mergeCell ref="A54:F54"/>
    <mergeCell ref="B56:E56"/>
    <mergeCell ref="B57:E57"/>
    <mergeCell ref="A61:E61"/>
    <mergeCell ref="A62:F62"/>
    <mergeCell ref="B76:E76"/>
    <mergeCell ref="B77:E77"/>
    <mergeCell ref="B39:E39"/>
    <mergeCell ref="B40:E40"/>
    <mergeCell ref="B41:E41"/>
    <mergeCell ref="A42:E42"/>
    <mergeCell ref="B44:C44"/>
    <mergeCell ref="D44:E44"/>
    <mergeCell ref="B51:C51"/>
    <mergeCell ref="D51:E51"/>
    <mergeCell ref="B52:C52"/>
    <mergeCell ref="D52:E52"/>
    <mergeCell ref="A18:E18"/>
    <mergeCell ref="A19:F19"/>
    <mergeCell ref="B20:E20"/>
    <mergeCell ref="B21:E21"/>
    <mergeCell ref="B33:E33"/>
    <mergeCell ref="B34:E34"/>
    <mergeCell ref="B35:E35"/>
    <mergeCell ref="A36:E36"/>
    <mergeCell ref="A38:F38"/>
    <mergeCell ref="B11:E11"/>
    <mergeCell ref="B12:E12"/>
    <mergeCell ref="B13:E13"/>
    <mergeCell ref="A14:F14"/>
    <mergeCell ref="A15:F15"/>
    <mergeCell ref="A16:B16"/>
    <mergeCell ref="C16:E16"/>
    <mergeCell ref="A17:B17"/>
    <mergeCell ref="C17:E17"/>
    <mergeCell ref="A1:F1"/>
    <mergeCell ref="A3:F3"/>
    <mergeCell ref="A4:F4"/>
    <mergeCell ref="A5:F5"/>
    <mergeCell ref="A6:E6"/>
    <mergeCell ref="A7:E7"/>
    <mergeCell ref="A8:F8"/>
    <mergeCell ref="A9:F9"/>
    <mergeCell ref="B10:E10"/>
    <mergeCell ref="B28:E28"/>
    <mergeCell ref="B29:E29"/>
    <mergeCell ref="B30:E30"/>
    <mergeCell ref="B31:E31"/>
    <mergeCell ref="B32:E32"/>
    <mergeCell ref="B22:E22"/>
    <mergeCell ref="B23:E23"/>
    <mergeCell ref="B24:E24"/>
    <mergeCell ref="A25:F26"/>
    <mergeCell ref="A27:F27"/>
    <mergeCell ref="B48:C48"/>
    <mergeCell ref="D48:E48"/>
    <mergeCell ref="B49:C49"/>
    <mergeCell ref="D49:E49"/>
    <mergeCell ref="B50:C50"/>
    <mergeCell ref="D50:E50"/>
    <mergeCell ref="B45:C45"/>
    <mergeCell ref="D45:E45"/>
    <mergeCell ref="B46:C46"/>
    <mergeCell ref="D46:E46"/>
    <mergeCell ref="B47:C47"/>
    <mergeCell ref="D47:E47"/>
    <mergeCell ref="A65:F65"/>
    <mergeCell ref="B66:E66"/>
    <mergeCell ref="B67:E67"/>
    <mergeCell ref="B68:E68"/>
    <mergeCell ref="B69:E69"/>
    <mergeCell ref="G57:I57"/>
    <mergeCell ref="B58:E58"/>
    <mergeCell ref="G58:I58"/>
    <mergeCell ref="B59:E59"/>
    <mergeCell ref="B60:E60"/>
    <mergeCell ref="G60:I60"/>
    <mergeCell ref="A94:F94"/>
    <mergeCell ref="B95:E95"/>
    <mergeCell ref="B96:E96"/>
    <mergeCell ref="A97:E97"/>
    <mergeCell ref="A98:F98"/>
    <mergeCell ref="A70:E70"/>
    <mergeCell ref="A72:F72"/>
    <mergeCell ref="B73:E73"/>
    <mergeCell ref="B74:E74"/>
    <mergeCell ref="B75:E75"/>
    <mergeCell ref="B78:E78"/>
    <mergeCell ref="B79:E79"/>
    <mergeCell ref="A80:E80"/>
    <mergeCell ref="A82:F82"/>
    <mergeCell ref="A83:F83"/>
    <mergeCell ref="A84:F84"/>
    <mergeCell ref="B85:E85"/>
    <mergeCell ref="B86:E86"/>
    <mergeCell ref="B87:E87"/>
    <mergeCell ref="B88:E88"/>
    <mergeCell ref="B89:E89"/>
    <mergeCell ref="B90:E90"/>
    <mergeCell ref="B91:E91"/>
    <mergeCell ref="A92:E92"/>
    <mergeCell ref="A113:F113"/>
    <mergeCell ref="B114:C114"/>
    <mergeCell ref="D114:E114"/>
    <mergeCell ref="B115:C115"/>
    <mergeCell ref="D115:E115"/>
    <mergeCell ref="A99:F99"/>
    <mergeCell ref="B100:E100"/>
    <mergeCell ref="B101:E101"/>
    <mergeCell ref="B102:E102"/>
    <mergeCell ref="A103:E103"/>
    <mergeCell ref="B119:C119"/>
    <mergeCell ref="D119:E119"/>
    <mergeCell ref="B120:C120"/>
    <mergeCell ref="D120:E120"/>
    <mergeCell ref="A121:C121"/>
    <mergeCell ref="D121:E121"/>
    <mergeCell ref="B116:C116"/>
    <mergeCell ref="D116:E116"/>
    <mergeCell ref="B117:C117"/>
    <mergeCell ref="D117:E117"/>
    <mergeCell ref="B118:C118"/>
    <mergeCell ref="D118:E118"/>
    <mergeCell ref="A135:E135"/>
    <mergeCell ref="A136:E136"/>
    <mergeCell ref="B130:E130"/>
    <mergeCell ref="B131:E131"/>
    <mergeCell ref="A132:E132"/>
    <mergeCell ref="B133:E133"/>
    <mergeCell ref="A134:E134"/>
    <mergeCell ref="A125:F125"/>
    <mergeCell ref="A126:E126"/>
    <mergeCell ref="B127:E127"/>
    <mergeCell ref="B128:E128"/>
    <mergeCell ref="B129:E129"/>
  </mergeCells>
  <pageMargins left="0.511811024" right="0.511811024" top="0.78740157499999996" bottom="0.78740157499999996" header="0" footer="0"/>
  <pageSetup paperSize="9" orientation="portrait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D1000"/>
  <sheetViews>
    <sheetView workbookViewId="0">
      <selection activeCell="F135" sqref="F135"/>
    </sheetView>
  </sheetViews>
  <sheetFormatPr defaultRowHeight="15" customHeight="1" x14ac:dyDescent="0.2"/>
  <cols>
    <col min="1" max="1" width="4" style="186" bestFit="1" customWidth="1"/>
    <col min="2" max="2" width="38.83203125" style="194" customWidth="1"/>
    <col min="3" max="3" width="12.83203125" style="186" customWidth="1"/>
    <col min="4" max="4" width="10.1640625" style="186" customWidth="1"/>
    <col min="5" max="5" width="16.5" style="186" customWidth="1"/>
    <col min="6" max="6" width="25.5" style="188" customWidth="1"/>
    <col min="7" max="9" width="26.83203125" style="186" customWidth="1"/>
    <col min="10" max="1017" width="11.6640625" style="186" customWidth="1"/>
    <col min="1018" max="1022" width="11.6640625" style="187" customWidth="1"/>
    <col min="1023" max="16384" width="9.33203125" style="187"/>
  </cols>
  <sheetData>
    <row r="1" spans="1:6" ht="14.25" x14ac:dyDescent="0.2">
      <c r="A1" s="329" t="s">
        <v>136</v>
      </c>
      <c r="B1" s="329"/>
      <c r="C1" s="329"/>
      <c r="D1" s="329"/>
      <c r="E1" s="329"/>
      <c r="F1" s="329"/>
    </row>
    <row r="2" spans="1:6" ht="14.25" x14ac:dyDescent="0.2">
      <c r="A2" s="231" t="s">
        <v>206</v>
      </c>
      <c r="B2" s="230"/>
      <c r="C2" s="230"/>
      <c r="D2" s="230"/>
      <c r="E2" s="232"/>
      <c r="F2" s="233"/>
    </row>
    <row r="3" spans="1:6" ht="16.5" customHeight="1" x14ac:dyDescent="0.2">
      <c r="A3" s="330"/>
      <c r="B3" s="330"/>
      <c r="C3" s="330"/>
      <c r="D3" s="330"/>
      <c r="E3" s="330"/>
      <c r="F3" s="330"/>
    </row>
    <row r="4" spans="1:6" ht="12.75" x14ac:dyDescent="0.2">
      <c r="A4" s="331" t="s">
        <v>207</v>
      </c>
      <c r="B4" s="331"/>
      <c r="C4" s="331"/>
      <c r="D4" s="331"/>
      <c r="E4" s="331"/>
      <c r="F4" s="331"/>
    </row>
    <row r="5" spans="1:6" ht="12.75" x14ac:dyDescent="0.2">
      <c r="A5" s="318"/>
      <c r="B5" s="318"/>
      <c r="C5" s="318"/>
      <c r="D5" s="318"/>
      <c r="E5" s="318"/>
      <c r="F5" s="318"/>
    </row>
    <row r="6" spans="1:6" ht="12.75" x14ac:dyDescent="0.2">
      <c r="A6" s="316" t="s">
        <v>208</v>
      </c>
      <c r="B6" s="316"/>
      <c r="C6" s="316"/>
      <c r="D6" s="316"/>
      <c r="E6" s="316"/>
      <c r="F6" s="189"/>
    </row>
    <row r="7" spans="1:6" ht="12.75" x14ac:dyDescent="0.2">
      <c r="A7" s="316" t="s">
        <v>209</v>
      </c>
      <c r="B7" s="316"/>
      <c r="C7" s="316"/>
      <c r="D7" s="316"/>
      <c r="E7" s="316"/>
      <c r="F7" s="189"/>
    </row>
    <row r="8" spans="1:6" ht="12.75" x14ac:dyDescent="0.2">
      <c r="A8" s="318"/>
      <c r="B8" s="318"/>
      <c r="C8" s="318"/>
      <c r="D8" s="318"/>
      <c r="E8" s="318"/>
      <c r="F8" s="318"/>
    </row>
    <row r="9" spans="1:6" ht="12.75" x14ac:dyDescent="0.2">
      <c r="A9" s="309" t="s">
        <v>210</v>
      </c>
      <c r="B9" s="309"/>
      <c r="C9" s="309"/>
      <c r="D9" s="309"/>
      <c r="E9" s="309"/>
      <c r="F9" s="309"/>
    </row>
    <row r="10" spans="1:6" ht="12.75" x14ac:dyDescent="0.2">
      <c r="A10" s="190" t="s">
        <v>137</v>
      </c>
      <c r="B10" s="332" t="s">
        <v>211</v>
      </c>
      <c r="C10" s="332"/>
      <c r="D10" s="332"/>
      <c r="E10" s="332"/>
      <c r="F10" s="191"/>
    </row>
    <row r="11" spans="1:6" ht="12.75" x14ac:dyDescent="0.2">
      <c r="A11" s="190" t="s">
        <v>138</v>
      </c>
      <c r="B11" s="332" t="s">
        <v>212</v>
      </c>
      <c r="C11" s="332"/>
      <c r="D11" s="332"/>
      <c r="E11" s="332"/>
      <c r="F11" s="189"/>
    </row>
    <row r="12" spans="1:6" ht="12.75" x14ac:dyDescent="0.2">
      <c r="A12" s="190" t="s">
        <v>139</v>
      </c>
      <c r="B12" s="332" t="s">
        <v>213</v>
      </c>
      <c r="C12" s="332"/>
      <c r="D12" s="332"/>
      <c r="E12" s="332"/>
      <c r="F12" s="189"/>
    </row>
    <row r="13" spans="1:6" ht="12.75" x14ac:dyDescent="0.2">
      <c r="A13" s="190" t="s">
        <v>140</v>
      </c>
      <c r="B13" s="332" t="s">
        <v>214</v>
      </c>
      <c r="C13" s="332"/>
      <c r="D13" s="332"/>
      <c r="E13" s="332"/>
      <c r="F13" s="189"/>
    </row>
    <row r="14" spans="1:6" ht="12.75" x14ac:dyDescent="0.2">
      <c r="A14" s="318"/>
      <c r="B14" s="318"/>
      <c r="C14" s="318"/>
      <c r="D14" s="318"/>
      <c r="E14" s="318"/>
      <c r="F14" s="318"/>
    </row>
    <row r="15" spans="1:6" ht="12.75" x14ac:dyDescent="0.2">
      <c r="A15" s="309" t="s">
        <v>215</v>
      </c>
      <c r="B15" s="309"/>
      <c r="C15" s="309"/>
      <c r="D15" s="309"/>
      <c r="E15" s="309"/>
      <c r="F15" s="309"/>
    </row>
    <row r="16" spans="1:6" ht="12.75" x14ac:dyDescent="0.2">
      <c r="A16" s="316" t="s">
        <v>216</v>
      </c>
      <c r="B16" s="316"/>
      <c r="C16" s="333" t="s">
        <v>217</v>
      </c>
      <c r="D16" s="333"/>
      <c r="E16" s="333"/>
      <c r="F16" s="192" t="s">
        <v>218</v>
      </c>
    </row>
    <row r="17" spans="1:9" ht="58.5" customHeight="1" x14ac:dyDescent="0.2">
      <c r="A17" s="326" t="s">
        <v>219</v>
      </c>
      <c r="B17" s="326"/>
      <c r="C17" s="333" t="s">
        <v>220</v>
      </c>
      <c r="D17" s="333"/>
      <c r="E17" s="333"/>
      <c r="F17" s="229" t="s">
        <v>342</v>
      </c>
    </row>
    <row r="18" spans="1:9" ht="12.75" x14ac:dyDescent="0.2">
      <c r="A18" s="316" t="s">
        <v>221</v>
      </c>
      <c r="B18" s="316"/>
      <c r="C18" s="316"/>
      <c r="D18" s="316"/>
      <c r="E18" s="316"/>
      <c r="F18" s="192">
        <v>4</v>
      </c>
    </row>
    <row r="19" spans="1:9" ht="12.75" x14ac:dyDescent="0.2">
      <c r="A19" s="319" t="s">
        <v>222</v>
      </c>
      <c r="B19" s="319"/>
      <c r="C19" s="319"/>
      <c r="D19" s="319"/>
      <c r="E19" s="319"/>
      <c r="F19" s="319"/>
    </row>
    <row r="20" spans="1:9" ht="12.75" x14ac:dyDescent="0.2">
      <c r="A20" s="189">
        <v>1</v>
      </c>
      <c r="B20" s="306" t="s">
        <v>223</v>
      </c>
      <c r="C20" s="306"/>
      <c r="D20" s="306"/>
      <c r="E20" s="306"/>
      <c r="F20" s="192"/>
    </row>
    <row r="21" spans="1:9" ht="12.75" x14ac:dyDescent="0.2">
      <c r="A21" s="189">
        <v>2</v>
      </c>
      <c r="B21" s="306" t="s">
        <v>224</v>
      </c>
      <c r="C21" s="306"/>
      <c r="D21" s="306"/>
      <c r="E21" s="306"/>
      <c r="F21" s="192"/>
    </row>
    <row r="22" spans="1:9" ht="12.75" x14ac:dyDescent="0.2">
      <c r="A22" s="189">
        <v>3</v>
      </c>
      <c r="B22" s="316" t="s">
        <v>225</v>
      </c>
      <c r="C22" s="316"/>
      <c r="D22" s="316"/>
      <c r="E22" s="316"/>
      <c r="F22" s="193">
        <v>0</v>
      </c>
      <c r="G22" s="194"/>
      <c r="H22" s="195"/>
      <c r="I22" s="195"/>
    </row>
    <row r="23" spans="1:9" ht="12.75" x14ac:dyDescent="0.2">
      <c r="A23" s="189">
        <v>4</v>
      </c>
      <c r="B23" s="306" t="s">
        <v>141</v>
      </c>
      <c r="C23" s="306"/>
      <c r="D23" s="306"/>
      <c r="E23" s="306"/>
      <c r="F23" s="192"/>
    </row>
    <row r="24" spans="1:9" ht="12.75" x14ac:dyDescent="0.2">
      <c r="A24" s="189">
        <v>5</v>
      </c>
      <c r="B24" s="306" t="s">
        <v>226</v>
      </c>
      <c r="C24" s="306"/>
      <c r="D24" s="306"/>
      <c r="E24" s="306"/>
      <c r="F24" s="196"/>
    </row>
    <row r="25" spans="1:9" ht="12.75" x14ac:dyDescent="0.2">
      <c r="A25" s="318"/>
      <c r="B25" s="318"/>
      <c r="C25" s="318"/>
      <c r="D25" s="318"/>
      <c r="E25" s="318"/>
      <c r="F25" s="318"/>
    </row>
    <row r="26" spans="1:9" ht="12.75" x14ac:dyDescent="0.2">
      <c r="A26" s="318"/>
      <c r="B26" s="318"/>
      <c r="C26" s="318"/>
      <c r="D26" s="318"/>
      <c r="E26" s="318"/>
      <c r="F26" s="318"/>
    </row>
    <row r="27" spans="1:9" ht="12.75" x14ac:dyDescent="0.2">
      <c r="A27" s="309" t="s">
        <v>227</v>
      </c>
      <c r="B27" s="309"/>
      <c r="C27" s="309"/>
      <c r="D27" s="309"/>
      <c r="E27" s="309"/>
      <c r="F27" s="309"/>
    </row>
    <row r="28" spans="1:9" ht="12.75" x14ac:dyDescent="0.2">
      <c r="A28" s="197">
        <v>1</v>
      </c>
      <c r="B28" s="309" t="s">
        <v>228</v>
      </c>
      <c r="C28" s="309"/>
      <c r="D28" s="309"/>
      <c r="E28" s="309"/>
      <c r="F28" s="198" t="s">
        <v>229</v>
      </c>
    </row>
    <row r="29" spans="1:9" ht="12.75" x14ac:dyDescent="0.2">
      <c r="A29" s="190" t="s">
        <v>137</v>
      </c>
      <c r="B29" s="306" t="s">
        <v>230</v>
      </c>
      <c r="C29" s="306"/>
      <c r="D29" s="306"/>
      <c r="E29" s="306"/>
      <c r="F29" s="199">
        <f>F22</f>
        <v>0</v>
      </c>
      <c r="G29" s="200"/>
    </row>
    <row r="30" spans="1:9" ht="12.75" x14ac:dyDescent="0.2">
      <c r="A30" s="190" t="s">
        <v>138</v>
      </c>
      <c r="B30" s="306" t="s">
        <v>231</v>
      </c>
      <c r="C30" s="306"/>
      <c r="D30" s="306"/>
      <c r="E30" s="306"/>
      <c r="F30" s="199"/>
      <c r="G30" s="194"/>
    </row>
    <row r="31" spans="1:9" ht="12.75" x14ac:dyDescent="0.2">
      <c r="A31" s="197" t="s">
        <v>139</v>
      </c>
      <c r="B31" s="326" t="s">
        <v>232</v>
      </c>
      <c r="C31" s="326"/>
      <c r="D31" s="326"/>
      <c r="E31" s="326"/>
      <c r="F31" s="201"/>
      <c r="G31" s="194"/>
    </row>
    <row r="32" spans="1:9" ht="12.75" x14ac:dyDescent="0.2">
      <c r="A32" s="190" t="s">
        <v>140</v>
      </c>
      <c r="B32" s="306" t="s">
        <v>233</v>
      </c>
      <c r="C32" s="306"/>
      <c r="D32" s="306"/>
      <c r="E32" s="306"/>
      <c r="F32" s="199"/>
    </row>
    <row r="33" spans="1:7" ht="12.75" x14ac:dyDescent="0.2">
      <c r="A33" s="190" t="s">
        <v>146</v>
      </c>
      <c r="B33" s="306" t="s">
        <v>234</v>
      </c>
      <c r="C33" s="306"/>
      <c r="D33" s="306"/>
      <c r="E33" s="306"/>
      <c r="F33" s="199"/>
    </row>
    <row r="34" spans="1:7" ht="12.75" x14ac:dyDescent="0.2">
      <c r="A34" s="190" t="s">
        <v>235</v>
      </c>
      <c r="B34" s="306" t="s">
        <v>236</v>
      </c>
      <c r="C34" s="306"/>
      <c r="D34" s="306"/>
      <c r="E34" s="306"/>
      <c r="F34" s="199"/>
    </row>
    <row r="35" spans="1:7" ht="12.75" x14ac:dyDescent="0.2">
      <c r="A35" s="190" t="s">
        <v>144</v>
      </c>
      <c r="B35" s="306" t="s">
        <v>237</v>
      </c>
      <c r="C35" s="306"/>
      <c r="D35" s="306"/>
      <c r="E35" s="306"/>
      <c r="F35" s="199"/>
    </row>
    <row r="36" spans="1:7" ht="14.25" x14ac:dyDescent="0.2">
      <c r="A36" s="309" t="s">
        <v>238</v>
      </c>
      <c r="B36" s="309"/>
      <c r="C36" s="309"/>
      <c r="D36" s="309"/>
      <c r="E36" s="309"/>
      <c r="F36" s="202">
        <f>SUM(F29:F35)</f>
        <v>0</v>
      </c>
    </row>
    <row r="37" spans="1:7" ht="12.75" x14ac:dyDescent="0.2">
      <c r="B37" s="186"/>
      <c r="D37" s="186" t="s">
        <v>239</v>
      </c>
      <c r="F37" s="203"/>
    </row>
    <row r="38" spans="1:7" ht="12.75" x14ac:dyDescent="0.2">
      <c r="A38" s="309" t="s">
        <v>240</v>
      </c>
      <c r="B38" s="309"/>
      <c r="C38" s="309"/>
      <c r="D38" s="309"/>
      <c r="E38" s="309"/>
      <c r="F38" s="309"/>
    </row>
    <row r="39" spans="1:7" ht="12.75" x14ac:dyDescent="0.2">
      <c r="A39" s="204" t="s">
        <v>241</v>
      </c>
      <c r="B39" s="334" t="s">
        <v>242</v>
      </c>
      <c r="C39" s="335"/>
      <c r="D39" s="335"/>
      <c r="E39" s="336"/>
      <c r="F39" s="198" t="s">
        <v>229</v>
      </c>
    </row>
    <row r="40" spans="1:7" ht="12.75" x14ac:dyDescent="0.2">
      <c r="A40" s="190" t="s">
        <v>137</v>
      </c>
      <c r="B40" s="316" t="s">
        <v>147</v>
      </c>
      <c r="C40" s="316"/>
      <c r="D40" s="316"/>
      <c r="E40" s="316"/>
      <c r="F40" s="205">
        <f>F36/12</f>
        <v>0</v>
      </c>
    </row>
    <row r="41" spans="1:7" ht="12.75" x14ac:dyDescent="0.2">
      <c r="A41" s="197" t="s">
        <v>138</v>
      </c>
      <c r="B41" s="323" t="s">
        <v>243</v>
      </c>
      <c r="C41" s="323"/>
      <c r="D41" s="323"/>
      <c r="E41" s="323"/>
      <c r="F41" s="193">
        <f>((F36/3)/12)</f>
        <v>0</v>
      </c>
      <c r="G41" s="206"/>
    </row>
    <row r="42" spans="1:7" ht="12.75" x14ac:dyDescent="0.2">
      <c r="A42" s="319" t="s">
        <v>238</v>
      </c>
      <c r="B42" s="319"/>
      <c r="C42" s="319"/>
      <c r="D42" s="319"/>
      <c r="E42" s="319"/>
      <c r="F42" s="193">
        <f>SUM(F40:F41)</f>
        <v>0</v>
      </c>
    </row>
    <row r="43" spans="1:7" ht="12.75" x14ac:dyDescent="0.2">
      <c r="A43" s="207"/>
      <c r="B43" s="208"/>
      <c r="C43" s="208"/>
      <c r="D43" s="208"/>
      <c r="E43" s="208"/>
      <c r="F43" s="209"/>
    </row>
    <row r="44" spans="1:7" ht="12.75" x14ac:dyDescent="0.2">
      <c r="A44" s="204" t="s">
        <v>244</v>
      </c>
      <c r="B44" s="334" t="s">
        <v>245</v>
      </c>
      <c r="C44" s="336"/>
      <c r="D44" s="319" t="s">
        <v>246</v>
      </c>
      <c r="E44" s="319"/>
      <c r="F44" s="198" t="s">
        <v>229</v>
      </c>
    </row>
    <row r="45" spans="1:7" ht="12.75" x14ac:dyDescent="0.2">
      <c r="A45" s="189" t="s">
        <v>137</v>
      </c>
      <c r="B45" s="316" t="s">
        <v>247</v>
      </c>
      <c r="C45" s="316"/>
      <c r="D45" s="311">
        <v>0.2</v>
      </c>
      <c r="E45" s="311"/>
      <c r="F45" s="205">
        <f>D45*F36</f>
        <v>0</v>
      </c>
    </row>
    <row r="46" spans="1:7" ht="12.75" x14ac:dyDescent="0.2">
      <c r="A46" s="189" t="s">
        <v>138</v>
      </c>
      <c r="B46" s="316" t="s">
        <v>248</v>
      </c>
      <c r="C46" s="316"/>
      <c r="D46" s="311">
        <v>2.5000000000000001E-2</v>
      </c>
      <c r="E46" s="311"/>
      <c r="F46" s="205">
        <f>D46*F36</f>
        <v>0</v>
      </c>
    </row>
    <row r="47" spans="1:7" ht="12.75" x14ac:dyDescent="0.2">
      <c r="A47" s="204" t="s">
        <v>139</v>
      </c>
      <c r="B47" s="323" t="s">
        <v>249</v>
      </c>
      <c r="C47" s="323"/>
      <c r="D47" s="312">
        <v>0.01</v>
      </c>
      <c r="E47" s="312"/>
      <c r="F47" s="193">
        <f>D47*F36</f>
        <v>0</v>
      </c>
    </row>
    <row r="48" spans="1:7" ht="12.75" x14ac:dyDescent="0.2">
      <c r="A48" s="189" t="s">
        <v>140</v>
      </c>
      <c r="B48" s="316" t="s">
        <v>250</v>
      </c>
      <c r="C48" s="316"/>
      <c r="D48" s="311">
        <v>1.4999999999999999E-2</v>
      </c>
      <c r="E48" s="311"/>
      <c r="F48" s="205">
        <f>D48*F36</f>
        <v>0</v>
      </c>
    </row>
    <row r="49" spans="1:9" ht="12.75" x14ac:dyDescent="0.2">
      <c r="A49" s="189" t="s">
        <v>146</v>
      </c>
      <c r="B49" s="316" t="s">
        <v>251</v>
      </c>
      <c r="C49" s="316"/>
      <c r="D49" s="311">
        <v>0.01</v>
      </c>
      <c r="E49" s="311"/>
      <c r="F49" s="205">
        <f>D49*F36</f>
        <v>0</v>
      </c>
    </row>
    <row r="50" spans="1:9" ht="12.75" x14ac:dyDescent="0.2">
      <c r="A50" s="189" t="s">
        <v>235</v>
      </c>
      <c r="B50" s="316" t="s">
        <v>252</v>
      </c>
      <c r="C50" s="316"/>
      <c r="D50" s="311">
        <v>6.0000000000000001E-3</v>
      </c>
      <c r="E50" s="311"/>
      <c r="F50" s="205">
        <f>D50*F36</f>
        <v>0</v>
      </c>
    </row>
    <row r="51" spans="1:9" ht="12.75" x14ac:dyDescent="0.2">
      <c r="A51" s="189" t="s">
        <v>144</v>
      </c>
      <c r="B51" s="316" t="s">
        <v>253</v>
      </c>
      <c r="C51" s="316"/>
      <c r="D51" s="311">
        <v>2E-3</v>
      </c>
      <c r="E51" s="311"/>
      <c r="F51" s="205">
        <f>D51*F36</f>
        <v>0</v>
      </c>
    </row>
    <row r="52" spans="1:9" ht="12.75" x14ac:dyDescent="0.2">
      <c r="A52" s="189" t="s">
        <v>254</v>
      </c>
      <c r="B52" s="316" t="s">
        <v>255</v>
      </c>
      <c r="C52" s="316"/>
      <c r="D52" s="311">
        <v>0.08</v>
      </c>
      <c r="E52" s="311"/>
      <c r="F52" s="205">
        <f>D52*F36</f>
        <v>0</v>
      </c>
    </row>
    <row r="53" spans="1:9" ht="12.75" x14ac:dyDescent="0.2">
      <c r="A53" s="319" t="s">
        <v>238</v>
      </c>
      <c r="B53" s="319"/>
      <c r="C53" s="319"/>
      <c r="D53" s="312">
        <f>SUM(D45:E52)</f>
        <v>0.34800000000000003</v>
      </c>
      <c r="E53" s="312"/>
      <c r="F53" s="193">
        <f>SUM(F45:F52)</f>
        <v>0</v>
      </c>
    </row>
    <row r="54" spans="1:9" ht="12.75" x14ac:dyDescent="0.2">
      <c r="A54" s="316" t="s">
        <v>256</v>
      </c>
      <c r="B54" s="316"/>
      <c r="C54" s="316"/>
      <c r="D54" s="316"/>
      <c r="E54" s="316"/>
      <c r="F54" s="316"/>
    </row>
    <row r="55" spans="1:9" ht="12.75" x14ac:dyDescent="0.2">
      <c r="A55" s="210"/>
      <c r="B55" s="208"/>
      <c r="C55" s="208"/>
      <c r="D55" s="208"/>
      <c r="E55" s="208"/>
      <c r="F55" s="209"/>
    </row>
    <row r="56" spans="1:9" ht="12.75" x14ac:dyDescent="0.2">
      <c r="A56" s="204" t="s">
        <v>257</v>
      </c>
      <c r="B56" s="319" t="s">
        <v>145</v>
      </c>
      <c r="C56" s="319"/>
      <c r="D56" s="319"/>
      <c r="E56" s="319"/>
      <c r="F56" s="198" t="s">
        <v>229</v>
      </c>
      <c r="G56" s="194"/>
    </row>
    <row r="57" spans="1:9" ht="12.75" x14ac:dyDescent="0.2">
      <c r="A57" s="204" t="s">
        <v>137</v>
      </c>
      <c r="B57" s="326" t="s">
        <v>142</v>
      </c>
      <c r="C57" s="326"/>
      <c r="D57" s="326"/>
      <c r="E57" s="326"/>
      <c r="F57" s="205">
        <v>0</v>
      </c>
      <c r="G57" s="324"/>
      <c r="H57" s="325"/>
      <c r="I57" s="325"/>
    </row>
    <row r="58" spans="1:9" ht="12.75" x14ac:dyDescent="0.2">
      <c r="A58" s="204" t="s">
        <v>138</v>
      </c>
      <c r="B58" s="326" t="s">
        <v>258</v>
      </c>
      <c r="C58" s="326"/>
      <c r="D58" s="326"/>
      <c r="E58" s="326"/>
      <c r="F58" s="201">
        <v>0</v>
      </c>
      <c r="G58" s="327"/>
      <c r="H58" s="328"/>
      <c r="I58" s="328"/>
    </row>
    <row r="59" spans="1:9" ht="12.75" x14ac:dyDescent="0.2">
      <c r="A59" s="189" t="s">
        <v>139</v>
      </c>
      <c r="B59" s="306" t="s">
        <v>143</v>
      </c>
      <c r="C59" s="306"/>
      <c r="D59" s="306"/>
      <c r="E59" s="306"/>
      <c r="F59" s="199">
        <v>0</v>
      </c>
    </row>
    <row r="60" spans="1:9" ht="12.75" x14ac:dyDescent="0.2">
      <c r="A60" s="204" t="s">
        <v>235</v>
      </c>
      <c r="B60" s="326" t="s">
        <v>259</v>
      </c>
      <c r="C60" s="326"/>
      <c r="D60" s="326"/>
      <c r="E60" s="326"/>
      <c r="F60" s="201">
        <v>0</v>
      </c>
      <c r="G60" s="327"/>
      <c r="H60" s="328"/>
      <c r="I60" s="328"/>
    </row>
    <row r="61" spans="1:9" ht="12.75" x14ac:dyDescent="0.2">
      <c r="A61" s="319" t="s">
        <v>238</v>
      </c>
      <c r="B61" s="319"/>
      <c r="C61" s="319"/>
      <c r="D61" s="319"/>
      <c r="E61" s="319"/>
      <c r="F61" s="201">
        <f>SUM(F57:F60)</f>
        <v>0</v>
      </c>
    </row>
    <row r="62" spans="1:9" ht="12.75" x14ac:dyDescent="0.2">
      <c r="A62" s="337"/>
      <c r="B62" s="338"/>
      <c r="C62" s="338"/>
      <c r="D62" s="338"/>
      <c r="E62" s="338"/>
      <c r="F62" s="338"/>
    </row>
    <row r="63" spans="1:9" ht="12.75" x14ac:dyDescent="0.2">
      <c r="A63" s="210"/>
      <c r="B63" s="211"/>
      <c r="C63" s="211"/>
      <c r="D63" s="211"/>
      <c r="E63" s="211"/>
      <c r="F63" s="212"/>
    </row>
    <row r="64" spans="1:9" ht="12.75" x14ac:dyDescent="0.2">
      <c r="A64" s="210"/>
      <c r="B64" s="211"/>
      <c r="C64" s="211"/>
      <c r="D64" s="211"/>
      <c r="E64" s="211"/>
      <c r="F64" s="212"/>
    </row>
    <row r="65" spans="1:1018" ht="12.75" x14ac:dyDescent="0.2">
      <c r="A65" s="309" t="s">
        <v>260</v>
      </c>
      <c r="B65" s="309"/>
      <c r="C65" s="309"/>
      <c r="D65" s="309"/>
      <c r="E65" s="309"/>
      <c r="F65" s="309"/>
    </row>
    <row r="66" spans="1:1018" ht="30.75" customHeight="1" x14ac:dyDescent="0.2">
      <c r="A66" s="213">
        <v>2</v>
      </c>
      <c r="B66" s="313" t="s">
        <v>261</v>
      </c>
      <c r="C66" s="314"/>
      <c r="D66" s="314"/>
      <c r="E66" s="315"/>
      <c r="F66" s="198" t="s">
        <v>229</v>
      </c>
    </row>
    <row r="67" spans="1:1018" ht="29.25" customHeight="1" x14ac:dyDescent="0.2">
      <c r="A67" s="204" t="s">
        <v>241</v>
      </c>
      <c r="B67" s="320" t="s">
        <v>262</v>
      </c>
      <c r="C67" s="321"/>
      <c r="D67" s="321"/>
      <c r="E67" s="322"/>
      <c r="F67" s="199">
        <f>F42</f>
        <v>0</v>
      </c>
    </row>
    <row r="68" spans="1:1018" ht="12.75" x14ac:dyDescent="0.2">
      <c r="A68" s="204" t="s">
        <v>244</v>
      </c>
      <c r="B68" s="323" t="s">
        <v>263</v>
      </c>
      <c r="C68" s="323"/>
      <c r="D68" s="323"/>
      <c r="E68" s="323"/>
      <c r="F68" s="199">
        <f>F53</f>
        <v>0</v>
      </c>
    </row>
    <row r="69" spans="1:1018" ht="12.75" x14ac:dyDescent="0.2">
      <c r="A69" s="204" t="s">
        <v>257</v>
      </c>
      <c r="B69" s="323" t="s">
        <v>145</v>
      </c>
      <c r="C69" s="323"/>
      <c r="D69" s="323"/>
      <c r="E69" s="323"/>
      <c r="F69" s="199">
        <f>F61</f>
        <v>0</v>
      </c>
    </row>
    <row r="70" spans="1:1018" ht="12.75" x14ac:dyDescent="0.2">
      <c r="A70" s="319" t="s">
        <v>238</v>
      </c>
      <c r="B70" s="319"/>
      <c r="C70" s="319"/>
      <c r="D70" s="319"/>
      <c r="E70" s="319"/>
      <c r="F70" s="201">
        <f>SUM(F67:F69)</f>
        <v>0</v>
      </c>
    </row>
    <row r="71" spans="1:1018" ht="12.75" x14ac:dyDescent="0.2">
      <c r="A71" s="214"/>
      <c r="B71" s="215"/>
      <c r="C71" s="215"/>
      <c r="D71" s="215"/>
      <c r="E71" s="215"/>
      <c r="F71" s="216"/>
    </row>
    <row r="72" spans="1:1018" ht="12.75" x14ac:dyDescent="0.2">
      <c r="A72" s="309" t="s">
        <v>264</v>
      </c>
      <c r="B72" s="309"/>
      <c r="C72" s="309"/>
      <c r="D72" s="309"/>
      <c r="E72" s="309"/>
      <c r="F72" s="309"/>
    </row>
    <row r="73" spans="1:1018" ht="12.75" x14ac:dyDescent="0.2">
      <c r="A73" s="197">
        <v>3</v>
      </c>
      <c r="B73" s="309" t="s">
        <v>265</v>
      </c>
      <c r="C73" s="309"/>
      <c r="D73" s="309"/>
      <c r="E73" s="309"/>
      <c r="F73" s="198" t="s">
        <v>229</v>
      </c>
    </row>
    <row r="74" spans="1:1018" ht="12.75" x14ac:dyDescent="0.2">
      <c r="A74" s="190" t="s">
        <v>137</v>
      </c>
      <c r="B74" s="306" t="s">
        <v>266</v>
      </c>
      <c r="C74" s="306"/>
      <c r="D74" s="306"/>
      <c r="E74" s="306"/>
      <c r="F74" s="199">
        <f>(F29/12)*10%</f>
        <v>0</v>
      </c>
    </row>
    <row r="75" spans="1:1018" ht="12.75" x14ac:dyDescent="0.2">
      <c r="A75" s="190" t="s">
        <v>138</v>
      </c>
      <c r="B75" s="306" t="s">
        <v>267</v>
      </c>
      <c r="C75" s="306"/>
      <c r="D75" s="306"/>
      <c r="E75" s="306"/>
      <c r="F75" s="199">
        <f>F74*8%</f>
        <v>0</v>
      </c>
    </row>
    <row r="76" spans="1:1018" ht="12.75" x14ac:dyDescent="0.2">
      <c r="A76" s="197" t="s">
        <v>139</v>
      </c>
      <c r="B76" s="326" t="s">
        <v>268</v>
      </c>
      <c r="C76" s="326"/>
      <c r="D76" s="326"/>
      <c r="E76" s="326"/>
      <c r="F76" s="193">
        <f>((((F29*40%))*8%)*10%)+(((F29*10%)*8%)*10%)</f>
        <v>0</v>
      </c>
      <c r="G76" s="206"/>
      <c r="H76" s="206"/>
    </row>
    <row r="77" spans="1:1018" ht="12.75" x14ac:dyDescent="0.2">
      <c r="A77" s="190" t="s">
        <v>140</v>
      </c>
      <c r="B77" s="306" t="s">
        <v>269</v>
      </c>
      <c r="C77" s="306"/>
      <c r="D77" s="306"/>
      <c r="E77" s="306"/>
      <c r="F77" s="205">
        <f>(((F29/30)/12)*7)*10%</f>
        <v>0</v>
      </c>
    </row>
    <row r="78" spans="1:1018" ht="12.75" x14ac:dyDescent="0.2">
      <c r="A78" s="190" t="s">
        <v>146</v>
      </c>
      <c r="B78" s="306" t="s">
        <v>270</v>
      </c>
      <c r="C78" s="306"/>
      <c r="D78" s="306"/>
      <c r="E78" s="306"/>
      <c r="F78" s="199">
        <f>F77*D53</f>
        <v>0</v>
      </c>
    </row>
    <row r="79" spans="1:1018" ht="12.75" x14ac:dyDescent="0.2">
      <c r="A79" s="197" t="s">
        <v>235</v>
      </c>
      <c r="B79" s="339" t="s">
        <v>271</v>
      </c>
      <c r="C79" s="339"/>
      <c r="D79" s="339"/>
      <c r="E79" s="339"/>
      <c r="F79" s="201">
        <f>(((F29*40%)*8%)*2%)+(((F29*10%)*8%)*2%)</f>
        <v>0</v>
      </c>
      <c r="G79" s="206"/>
    </row>
    <row r="80" spans="1:1018" ht="12.75" x14ac:dyDescent="0.2">
      <c r="A80" s="309" t="s">
        <v>238</v>
      </c>
      <c r="B80" s="309"/>
      <c r="C80" s="309"/>
      <c r="D80" s="309"/>
      <c r="E80" s="309"/>
      <c r="F80" s="201">
        <f>SUM(F74:F79)</f>
        <v>0</v>
      </c>
      <c r="AMD80" s="186"/>
    </row>
    <row r="81" spans="1:7" ht="12.75" x14ac:dyDescent="0.2">
      <c r="A81" s="214"/>
      <c r="B81" s="215"/>
      <c r="C81" s="215"/>
      <c r="D81" s="215"/>
      <c r="E81" s="215"/>
      <c r="F81" s="217"/>
    </row>
    <row r="82" spans="1:7" ht="12.75" x14ac:dyDescent="0.2">
      <c r="A82" s="309" t="s">
        <v>272</v>
      </c>
      <c r="B82" s="309"/>
      <c r="C82" s="309"/>
      <c r="D82" s="309"/>
      <c r="E82" s="309"/>
      <c r="F82" s="309"/>
    </row>
    <row r="83" spans="1:7" ht="12.75" x14ac:dyDescent="0.2">
      <c r="A83" s="318"/>
      <c r="B83" s="318"/>
      <c r="C83" s="318"/>
      <c r="D83" s="318"/>
      <c r="E83" s="318"/>
      <c r="F83" s="318"/>
    </row>
    <row r="84" spans="1:7" ht="12.75" x14ac:dyDescent="0.2">
      <c r="A84" s="309" t="s">
        <v>273</v>
      </c>
      <c r="B84" s="309"/>
      <c r="C84" s="309"/>
      <c r="D84" s="309"/>
      <c r="E84" s="309"/>
      <c r="F84" s="309"/>
    </row>
    <row r="85" spans="1:7" ht="12.75" x14ac:dyDescent="0.2">
      <c r="A85" s="197" t="s">
        <v>274</v>
      </c>
      <c r="B85" s="317" t="s">
        <v>275</v>
      </c>
      <c r="C85" s="317"/>
      <c r="D85" s="317"/>
      <c r="E85" s="317"/>
      <c r="F85" s="198" t="s">
        <v>229</v>
      </c>
    </row>
    <row r="86" spans="1:7" ht="12.75" x14ac:dyDescent="0.2">
      <c r="A86" s="197" t="s">
        <v>137</v>
      </c>
      <c r="B86" s="323" t="s">
        <v>276</v>
      </c>
      <c r="C86" s="323"/>
      <c r="D86" s="323"/>
      <c r="E86" s="323"/>
      <c r="F86" s="193">
        <f>F36/12</f>
        <v>0</v>
      </c>
      <c r="G86" s="206"/>
    </row>
    <row r="87" spans="1:7" ht="12.75" x14ac:dyDescent="0.2">
      <c r="A87" s="190" t="s">
        <v>138</v>
      </c>
      <c r="B87" s="316" t="s">
        <v>275</v>
      </c>
      <c r="C87" s="316"/>
      <c r="D87" s="316"/>
      <c r="E87" s="316"/>
      <c r="F87" s="205">
        <f>F36*0.278%</f>
        <v>0</v>
      </c>
    </row>
    <row r="88" spans="1:7" ht="12.75" x14ac:dyDescent="0.2">
      <c r="A88" s="190" t="s">
        <v>139</v>
      </c>
      <c r="B88" s="316" t="s">
        <v>277</v>
      </c>
      <c r="C88" s="316"/>
      <c r="D88" s="316"/>
      <c r="E88" s="316"/>
      <c r="F88" s="205">
        <f>((((F36/30)/12)*5)*1.5%)*93.33%</f>
        <v>0</v>
      </c>
    </row>
    <row r="89" spans="1:7" ht="12.75" x14ac:dyDescent="0.2">
      <c r="A89" s="190" t="s">
        <v>140</v>
      </c>
      <c r="B89" s="316" t="s">
        <v>278</v>
      </c>
      <c r="C89" s="316"/>
      <c r="D89" s="316"/>
      <c r="E89" s="316"/>
      <c r="F89" s="205">
        <f>F36*0.03%</f>
        <v>0</v>
      </c>
    </row>
    <row r="90" spans="1:7" ht="12.75" x14ac:dyDescent="0.2">
      <c r="A90" s="190" t="s">
        <v>146</v>
      </c>
      <c r="B90" s="316" t="s">
        <v>279</v>
      </c>
      <c r="C90" s="316"/>
      <c r="D90" s="316"/>
      <c r="E90" s="316"/>
      <c r="F90" s="205">
        <v>0</v>
      </c>
    </row>
    <row r="91" spans="1:7" ht="12.75" x14ac:dyDescent="0.2">
      <c r="A91" s="190" t="s">
        <v>235</v>
      </c>
      <c r="B91" s="316" t="s">
        <v>280</v>
      </c>
      <c r="C91" s="316"/>
      <c r="D91" s="316"/>
      <c r="E91" s="316"/>
      <c r="F91" s="205">
        <v>0</v>
      </c>
    </row>
    <row r="92" spans="1:7" ht="12.75" x14ac:dyDescent="0.2">
      <c r="A92" s="309" t="s">
        <v>281</v>
      </c>
      <c r="B92" s="309"/>
      <c r="C92" s="309"/>
      <c r="D92" s="309"/>
      <c r="E92" s="309"/>
      <c r="F92" s="193">
        <f>SUM(F86:F91)</f>
        <v>0</v>
      </c>
    </row>
    <row r="93" spans="1:7" ht="12.75" x14ac:dyDescent="0.2">
      <c r="A93" s="214"/>
      <c r="B93" s="215"/>
      <c r="C93" s="215"/>
      <c r="D93" s="215"/>
      <c r="E93" s="215"/>
      <c r="F93" s="216"/>
    </row>
    <row r="94" spans="1:7" ht="12.75" x14ac:dyDescent="0.2">
      <c r="A94" s="309" t="s">
        <v>282</v>
      </c>
      <c r="B94" s="309"/>
      <c r="C94" s="309"/>
      <c r="D94" s="309"/>
      <c r="E94" s="309"/>
      <c r="F94" s="309"/>
    </row>
    <row r="95" spans="1:7" ht="12.75" x14ac:dyDescent="0.2">
      <c r="A95" s="197" t="s">
        <v>283</v>
      </c>
      <c r="B95" s="317" t="s">
        <v>284</v>
      </c>
      <c r="C95" s="317"/>
      <c r="D95" s="317"/>
      <c r="E95" s="317"/>
      <c r="F95" s="198" t="s">
        <v>229</v>
      </c>
    </row>
    <row r="96" spans="1:7" ht="12.75" x14ac:dyDescent="0.2">
      <c r="A96" s="190" t="s">
        <v>137</v>
      </c>
      <c r="B96" s="306" t="s">
        <v>285</v>
      </c>
      <c r="C96" s="306"/>
      <c r="D96" s="306"/>
      <c r="E96" s="306"/>
      <c r="F96" s="205">
        <v>0</v>
      </c>
    </row>
    <row r="97" spans="1:7" ht="12.75" x14ac:dyDescent="0.2">
      <c r="A97" s="309" t="s">
        <v>286</v>
      </c>
      <c r="B97" s="309"/>
      <c r="C97" s="309"/>
      <c r="D97" s="309"/>
      <c r="E97" s="309"/>
      <c r="F97" s="193">
        <f>F96</f>
        <v>0</v>
      </c>
    </row>
    <row r="98" spans="1:7" ht="12.75" x14ac:dyDescent="0.2">
      <c r="A98" s="318"/>
      <c r="B98" s="318"/>
      <c r="C98" s="318"/>
      <c r="D98" s="318"/>
      <c r="E98" s="318"/>
      <c r="F98" s="318"/>
    </row>
    <row r="99" spans="1:7" ht="12.75" x14ac:dyDescent="0.2">
      <c r="A99" s="309" t="s">
        <v>287</v>
      </c>
      <c r="B99" s="309"/>
      <c r="C99" s="309"/>
      <c r="D99" s="309"/>
      <c r="E99" s="309"/>
      <c r="F99" s="309"/>
    </row>
    <row r="100" spans="1:7" ht="32.25" customHeight="1" x14ac:dyDescent="0.2">
      <c r="A100" s="197">
        <v>4</v>
      </c>
      <c r="B100" s="313" t="s">
        <v>288</v>
      </c>
      <c r="C100" s="314"/>
      <c r="D100" s="314"/>
      <c r="E100" s="315"/>
      <c r="F100" s="198" t="s">
        <v>229</v>
      </c>
    </row>
    <row r="101" spans="1:7" ht="12.75" x14ac:dyDescent="0.2">
      <c r="A101" s="190" t="s">
        <v>274</v>
      </c>
      <c r="B101" s="316" t="s">
        <v>275</v>
      </c>
      <c r="C101" s="316"/>
      <c r="D101" s="316"/>
      <c r="E101" s="316"/>
      <c r="F101" s="205">
        <f>F92</f>
        <v>0</v>
      </c>
    </row>
    <row r="102" spans="1:7" ht="12.75" x14ac:dyDescent="0.2">
      <c r="A102" s="190" t="s">
        <v>283</v>
      </c>
      <c r="B102" s="306" t="s">
        <v>284</v>
      </c>
      <c r="C102" s="306"/>
      <c r="D102" s="306"/>
      <c r="E102" s="306"/>
      <c r="F102" s="205">
        <f>F96</f>
        <v>0</v>
      </c>
    </row>
    <row r="103" spans="1:7" ht="12.75" x14ac:dyDescent="0.2">
      <c r="A103" s="309" t="s">
        <v>286</v>
      </c>
      <c r="B103" s="309"/>
      <c r="C103" s="309"/>
      <c r="D103" s="309"/>
      <c r="E103" s="309"/>
      <c r="F103" s="193">
        <f>F101</f>
        <v>0</v>
      </c>
    </row>
    <row r="104" spans="1:7" ht="12.75" x14ac:dyDescent="0.2">
      <c r="A104" s="214"/>
      <c r="B104" s="215"/>
      <c r="C104" s="215"/>
      <c r="D104" s="215"/>
      <c r="E104" s="215"/>
      <c r="F104" s="217"/>
    </row>
    <row r="105" spans="1:7" ht="12.75" x14ac:dyDescent="0.2">
      <c r="A105" s="309" t="s">
        <v>289</v>
      </c>
      <c r="B105" s="309"/>
      <c r="C105" s="309"/>
      <c r="D105" s="309"/>
      <c r="E105" s="309"/>
      <c r="F105" s="309"/>
    </row>
    <row r="106" spans="1:7" ht="12.75" x14ac:dyDescent="0.2">
      <c r="A106" s="197" t="s">
        <v>290</v>
      </c>
      <c r="B106" s="319" t="s">
        <v>291</v>
      </c>
      <c r="C106" s="319"/>
      <c r="D106" s="319"/>
      <c r="E106" s="319"/>
      <c r="F106" s="198" t="s">
        <v>229</v>
      </c>
    </row>
    <row r="107" spans="1:7" ht="12.75" x14ac:dyDescent="0.2">
      <c r="A107" s="190" t="s">
        <v>137</v>
      </c>
      <c r="B107" s="316" t="s">
        <v>292</v>
      </c>
      <c r="C107" s="316"/>
      <c r="D107" s="316"/>
      <c r="E107" s="316"/>
      <c r="F107" s="205">
        <v>0</v>
      </c>
      <c r="G107" s="218"/>
    </row>
    <row r="108" spans="1:7" ht="12.75" x14ac:dyDescent="0.2">
      <c r="A108" s="197" t="s">
        <v>138</v>
      </c>
      <c r="B108" s="323" t="s">
        <v>293</v>
      </c>
      <c r="C108" s="323"/>
      <c r="D108" s="323"/>
      <c r="E108" s="323"/>
      <c r="F108" s="193">
        <v>0</v>
      </c>
      <c r="G108" s="194"/>
    </row>
    <row r="109" spans="1:7" ht="12.75" x14ac:dyDescent="0.2">
      <c r="A109" s="197" t="s">
        <v>139</v>
      </c>
      <c r="B109" s="323" t="s">
        <v>294</v>
      </c>
      <c r="C109" s="323"/>
      <c r="D109" s="323"/>
      <c r="E109" s="323"/>
      <c r="F109" s="193">
        <v>0</v>
      </c>
      <c r="G109" s="194"/>
    </row>
    <row r="110" spans="1:7" ht="12.75" x14ac:dyDescent="0.2">
      <c r="A110" s="190" t="s">
        <v>140</v>
      </c>
      <c r="B110" s="316" t="s">
        <v>280</v>
      </c>
      <c r="C110" s="316"/>
      <c r="D110" s="316"/>
      <c r="E110" s="316"/>
      <c r="F110" s="205">
        <v>0</v>
      </c>
    </row>
    <row r="111" spans="1:7" ht="12.75" x14ac:dyDescent="0.2">
      <c r="A111" s="309" t="s">
        <v>295</v>
      </c>
      <c r="B111" s="309"/>
      <c r="C111" s="309"/>
      <c r="D111" s="309"/>
      <c r="E111" s="309"/>
      <c r="F111" s="193">
        <f>SUM(F107:F110)</f>
        <v>0</v>
      </c>
    </row>
    <row r="112" spans="1:7" ht="12.75" x14ac:dyDescent="0.2">
      <c r="A112" s="214"/>
      <c r="B112" s="215"/>
      <c r="C112" s="215"/>
      <c r="D112" s="219"/>
      <c r="E112" s="219"/>
      <c r="F112" s="209"/>
    </row>
    <row r="113" spans="1:7" ht="12.75" x14ac:dyDescent="0.2">
      <c r="A113" s="309" t="s">
        <v>296</v>
      </c>
      <c r="B113" s="309"/>
      <c r="C113" s="309"/>
      <c r="D113" s="309"/>
      <c r="E113" s="309"/>
      <c r="F113" s="309"/>
    </row>
    <row r="114" spans="1:7" ht="12.75" x14ac:dyDescent="0.2">
      <c r="A114" s="197">
        <v>6</v>
      </c>
      <c r="B114" s="309" t="s">
        <v>297</v>
      </c>
      <c r="C114" s="309"/>
      <c r="D114" s="312" t="s">
        <v>246</v>
      </c>
      <c r="E114" s="312"/>
      <c r="F114" s="198" t="s">
        <v>229</v>
      </c>
    </row>
    <row r="115" spans="1:7" ht="12.75" x14ac:dyDescent="0.2">
      <c r="A115" s="190" t="s">
        <v>137</v>
      </c>
      <c r="B115" s="310" t="s">
        <v>298</v>
      </c>
      <c r="C115" s="310"/>
      <c r="D115" s="311">
        <v>0.04</v>
      </c>
      <c r="E115" s="311"/>
      <c r="F115" s="205">
        <f>D115*F132</f>
        <v>0</v>
      </c>
      <c r="G115" s="220"/>
    </row>
    <row r="116" spans="1:7" ht="12.75" x14ac:dyDescent="0.2">
      <c r="A116" s="190" t="s">
        <v>138</v>
      </c>
      <c r="B116" s="310" t="s">
        <v>299</v>
      </c>
      <c r="C116" s="310"/>
      <c r="D116" s="311">
        <v>7.2322150000000002E-2</v>
      </c>
      <c r="E116" s="311"/>
      <c r="F116" s="205">
        <v>0</v>
      </c>
      <c r="G116" s="220"/>
    </row>
    <row r="117" spans="1:7" ht="12.75" x14ac:dyDescent="0.2">
      <c r="A117" s="190" t="s">
        <v>139</v>
      </c>
      <c r="B117" s="310" t="s">
        <v>300</v>
      </c>
      <c r="C117" s="310"/>
      <c r="D117" s="311">
        <f>D118+D120</f>
        <v>8.6499999999999994E-2</v>
      </c>
      <c r="E117" s="311"/>
      <c r="F117" s="205"/>
    </row>
    <row r="118" spans="1:7" ht="12.75" x14ac:dyDescent="0.2">
      <c r="A118" s="190"/>
      <c r="B118" s="310" t="s">
        <v>301</v>
      </c>
      <c r="C118" s="310"/>
      <c r="D118" s="311">
        <v>3.6499999999999998E-2</v>
      </c>
      <c r="E118" s="311"/>
      <c r="F118" s="205">
        <v>0</v>
      </c>
    </row>
    <row r="119" spans="1:7" ht="12.75" x14ac:dyDescent="0.2">
      <c r="A119" s="190"/>
      <c r="B119" s="310" t="s">
        <v>302</v>
      </c>
      <c r="C119" s="310"/>
      <c r="D119" s="311">
        <v>0</v>
      </c>
      <c r="E119" s="311"/>
      <c r="F119" s="205"/>
    </row>
    <row r="120" spans="1:7" ht="12.75" x14ac:dyDescent="0.2">
      <c r="A120" s="190"/>
      <c r="B120" s="310" t="s">
        <v>303</v>
      </c>
      <c r="C120" s="310"/>
      <c r="D120" s="311">
        <v>0.05</v>
      </c>
      <c r="E120" s="311"/>
      <c r="F120" s="205">
        <f>D120*F134</f>
        <v>0</v>
      </c>
    </row>
    <row r="121" spans="1:7" ht="12.75" x14ac:dyDescent="0.2">
      <c r="A121" s="309" t="s">
        <v>238</v>
      </c>
      <c r="B121" s="309"/>
      <c r="C121" s="309"/>
      <c r="D121" s="312">
        <f>SUM(D115:E117)</f>
        <v>0.19882215</v>
      </c>
      <c r="E121" s="312"/>
      <c r="F121" s="193">
        <f>SUM(F115:F120)</f>
        <v>0</v>
      </c>
    </row>
    <row r="122" spans="1:7" ht="12.75" x14ac:dyDescent="0.2">
      <c r="A122" s="214"/>
      <c r="B122" s="215"/>
      <c r="C122" s="215"/>
      <c r="D122" s="215"/>
      <c r="E122" s="212"/>
      <c r="F122" s="221"/>
    </row>
    <row r="123" spans="1:7" ht="12.75" x14ac:dyDescent="0.2">
      <c r="A123" s="214"/>
      <c r="B123" s="215"/>
      <c r="C123" s="215"/>
      <c r="D123" s="215"/>
      <c r="E123" s="212"/>
      <c r="F123" s="221"/>
    </row>
    <row r="124" spans="1:7" ht="12.75" x14ac:dyDescent="0.2">
      <c r="A124" s="340"/>
      <c r="B124" s="340"/>
      <c r="C124" s="340"/>
      <c r="D124" s="340"/>
      <c r="E124" s="340"/>
      <c r="F124" s="217"/>
    </row>
    <row r="125" spans="1:7" ht="12.75" x14ac:dyDescent="0.2">
      <c r="A125" s="309" t="s">
        <v>304</v>
      </c>
      <c r="B125" s="309"/>
      <c r="C125" s="309"/>
      <c r="D125" s="309"/>
      <c r="E125" s="309"/>
      <c r="F125" s="309"/>
    </row>
    <row r="126" spans="1:7" ht="12.75" x14ac:dyDescent="0.2">
      <c r="A126" s="309" t="s">
        <v>305</v>
      </c>
      <c r="B126" s="309"/>
      <c r="C126" s="309"/>
      <c r="D126" s="309"/>
      <c r="E126" s="309"/>
      <c r="F126" s="222" t="s">
        <v>229</v>
      </c>
    </row>
    <row r="127" spans="1:7" ht="12.75" x14ac:dyDescent="0.2">
      <c r="A127" s="190" t="s">
        <v>137</v>
      </c>
      <c r="B127" s="306" t="s">
        <v>306</v>
      </c>
      <c r="C127" s="306"/>
      <c r="D127" s="306"/>
      <c r="E127" s="306"/>
      <c r="F127" s="205">
        <f>F36</f>
        <v>0</v>
      </c>
    </row>
    <row r="128" spans="1:7" ht="12.75" x14ac:dyDescent="0.2">
      <c r="A128" s="190" t="s">
        <v>138</v>
      </c>
      <c r="B128" s="306" t="s">
        <v>307</v>
      </c>
      <c r="C128" s="306"/>
      <c r="D128" s="306"/>
      <c r="E128" s="306"/>
      <c r="F128" s="205">
        <f>F70</f>
        <v>0</v>
      </c>
    </row>
    <row r="129" spans="1:6" ht="12.75" x14ac:dyDescent="0.2">
      <c r="A129" s="190" t="s">
        <v>139</v>
      </c>
      <c r="B129" s="306" t="s">
        <v>308</v>
      </c>
      <c r="C129" s="306"/>
      <c r="D129" s="306"/>
      <c r="E129" s="306"/>
      <c r="F129" s="205">
        <f>F80</f>
        <v>0</v>
      </c>
    </row>
    <row r="130" spans="1:6" ht="12.75" x14ac:dyDescent="0.2">
      <c r="A130" s="190" t="s">
        <v>140</v>
      </c>
      <c r="B130" s="306" t="s">
        <v>309</v>
      </c>
      <c r="C130" s="306"/>
      <c r="D130" s="306"/>
      <c r="E130" s="306"/>
      <c r="F130" s="205">
        <f>F103</f>
        <v>0</v>
      </c>
    </row>
    <row r="131" spans="1:6" ht="12.75" x14ac:dyDescent="0.2">
      <c r="A131" s="190" t="s">
        <v>146</v>
      </c>
      <c r="B131" s="306" t="s">
        <v>310</v>
      </c>
      <c r="C131" s="306"/>
      <c r="D131" s="306"/>
      <c r="E131" s="306"/>
      <c r="F131" s="205">
        <f>F111</f>
        <v>0</v>
      </c>
    </row>
    <row r="132" spans="1:6" ht="12.75" x14ac:dyDescent="0.2">
      <c r="A132" s="307" t="s">
        <v>311</v>
      </c>
      <c r="B132" s="307"/>
      <c r="C132" s="307"/>
      <c r="D132" s="307"/>
      <c r="E132" s="307"/>
      <c r="F132" s="193">
        <f>SUM(F127:F131)</f>
        <v>0</v>
      </c>
    </row>
    <row r="133" spans="1:6" ht="12.75" x14ac:dyDescent="0.2">
      <c r="A133" s="190" t="s">
        <v>146</v>
      </c>
      <c r="B133" s="306" t="s">
        <v>312</v>
      </c>
      <c r="C133" s="306"/>
      <c r="D133" s="306"/>
      <c r="E133" s="306"/>
      <c r="F133" s="205">
        <f>F121</f>
        <v>0</v>
      </c>
    </row>
    <row r="134" spans="1:6" ht="19.5" customHeight="1" x14ac:dyDescent="0.2">
      <c r="A134" s="308" t="s">
        <v>313</v>
      </c>
      <c r="B134" s="308"/>
      <c r="C134" s="308"/>
      <c r="D134" s="308"/>
      <c r="E134" s="308"/>
      <c r="F134" s="223">
        <f>(F115+F116+F132)/(1-D117)</f>
        <v>0</v>
      </c>
    </row>
    <row r="135" spans="1:6" ht="12.75" x14ac:dyDescent="0.2">
      <c r="A135" s="304" t="s">
        <v>314</v>
      </c>
      <c r="B135" s="304"/>
      <c r="C135" s="304"/>
      <c r="D135" s="304"/>
      <c r="E135" s="304"/>
      <c r="F135" s="224">
        <f>(F115+F132)*3.9095%</f>
        <v>0</v>
      </c>
    </row>
    <row r="136" spans="1:6" ht="27" customHeight="1" x14ac:dyDescent="0.2">
      <c r="A136" s="305" t="s">
        <v>315</v>
      </c>
      <c r="B136" s="305"/>
      <c r="C136" s="305"/>
      <c r="D136" s="305"/>
      <c r="E136" s="305"/>
      <c r="F136" s="225"/>
    </row>
    <row r="137" spans="1:6" ht="12.75" x14ac:dyDescent="0.2">
      <c r="B137" s="226"/>
      <c r="C137" s="227"/>
      <c r="D137" s="227"/>
    </row>
    <row r="138" spans="1:6" ht="12.75" x14ac:dyDescent="0.2">
      <c r="B138" s="226"/>
      <c r="C138" s="227"/>
      <c r="D138" s="227"/>
    </row>
    <row r="139" spans="1:6" ht="12.75" x14ac:dyDescent="0.2">
      <c r="B139" s="226"/>
      <c r="C139" s="227"/>
      <c r="D139" s="227"/>
    </row>
    <row r="140" spans="1:6" ht="12.75" x14ac:dyDescent="0.2">
      <c r="B140" s="226"/>
      <c r="C140" s="227"/>
      <c r="D140" s="227"/>
    </row>
    <row r="141" spans="1:6" ht="12.75" x14ac:dyDescent="0.2">
      <c r="B141" s="226"/>
      <c r="C141" s="227"/>
      <c r="D141" s="227"/>
    </row>
    <row r="142" spans="1:6" ht="12.75" x14ac:dyDescent="0.2">
      <c r="B142" s="226"/>
      <c r="C142" s="227"/>
      <c r="D142" s="227"/>
    </row>
    <row r="143" spans="1:6" ht="12.75" x14ac:dyDescent="0.2">
      <c r="B143" s="226"/>
      <c r="C143" s="227"/>
      <c r="D143" s="227"/>
    </row>
    <row r="144" spans="1:6" ht="12.75" x14ac:dyDescent="0.2">
      <c r="B144" s="226"/>
      <c r="C144" s="227"/>
      <c r="D144" s="227"/>
    </row>
    <row r="145" spans="2:8" ht="12.75" x14ac:dyDescent="0.2">
      <c r="B145" s="226"/>
      <c r="C145" s="227"/>
      <c r="D145" s="227"/>
    </row>
    <row r="146" spans="2:8" ht="12.75" x14ac:dyDescent="0.2">
      <c r="B146" s="226"/>
      <c r="C146" s="227"/>
      <c r="D146" s="227"/>
    </row>
    <row r="147" spans="2:8" ht="12.75" x14ac:dyDescent="0.2">
      <c r="B147" s="226"/>
      <c r="C147" s="227"/>
      <c r="D147" s="227"/>
      <c r="H147" s="228"/>
    </row>
    <row r="148" spans="2:8" ht="12.75" x14ac:dyDescent="0.2">
      <c r="B148" s="226"/>
      <c r="C148" s="227"/>
      <c r="D148" s="227"/>
    </row>
    <row r="149" spans="2:8" ht="12.75" x14ac:dyDescent="0.2">
      <c r="B149" s="226"/>
      <c r="C149" s="227"/>
      <c r="D149" s="227"/>
    </row>
    <row r="150" spans="2:8" ht="12.75" x14ac:dyDescent="0.2"/>
    <row r="151" spans="2:8" ht="12.75" x14ac:dyDescent="0.2"/>
    <row r="152" spans="2:8" ht="12.75" x14ac:dyDescent="0.2"/>
    <row r="153" spans="2:8" ht="12.75" x14ac:dyDescent="0.2"/>
    <row r="154" spans="2:8" ht="12.75" x14ac:dyDescent="0.2"/>
    <row r="155" spans="2:8" ht="12.75" x14ac:dyDescent="0.2"/>
    <row r="156" spans="2:8" ht="12.75" x14ac:dyDescent="0.2"/>
    <row r="157" spans="2:8" ht="12.75" x14ac:dyDescent="0.2"/>
    <row r="158" spans="2:8" ht="12.75" x14ac:dyDescent="0.2"/>
    <row r="159" spans="2:8" ht="12.75" x14ac:dyDescent="0.2"/>
    <row r="160" spans="2:8" ht="12.75" x14ac:dyDescent="0.2"/>
    <row r="161" ht="12.75" x14ac:dyDescent="0.2"/>
    <row r="162" ht="12.75" x14ac:dyDescent="0.2"/>
    <row r="163" ht="12.75" x14ac:dyDescent="0.2"/>
    <row r="164" ht="12.75" x14ac:dyDescent="0.2"/>
    <row r="165" ht="12.75" x14ac:dyDescent="0.2"/>
    <row r="166" ht="12.75" x14ac:dyDescent="0.2"/>
    <row r="167" ht="12.75" x14ac:dyDescent="0.2"/>
    <row r="168" ht="12.75" x14ac:dyDescent="0.2"/>
    <row r="169" ht="12.75" x14ac:dyDescent="0.2"/>
    <row r="170" ht="12.75" x14ac:dyDescent="0.2"/>
    <row r="171" ht="12.75" x14ac:dyDescent="0.2"/>
    <row r="172" ht="12.75" x14ac:dyDescent="0.2"/>
    <row r="173" ht="12.75" x14ac:dyDescent="0.2"/>
    <row r="174" ht="12.75" x14ac:dyDescent="0.2"/>
    <row r="175" ht="12.75" x14ac:dyDescent="0.2"/>
    <row r="176" ht="12.75" x14ac:dyDescent="0.2"/>
    <row r="177" ht="12.75" x14ac:dyDescent="0.2"/>
    <row r="178" ht="12.75" x14ac:dyDescent="0.2"/>
    <row r="179" ht="12.75" x14ac:dyDescent="0.2"/>
    <row r="180" ht="12.75" x14ac:dyDescent="0.2"/>
    <row r="181" ht="12.75" x14ac:dyDescent="0.2"/>
    <row r="182" ht="12.75" x14ac:dyDescent="0.2"/>
    <row r="183" ht="12.75" x14ac:dyDescent="0.2"/>
    <row r="184" ht="12.75" x14ac:dyDescent="0.2"/>
    <row r="185" ht="12.75" x14ac:dyDescent="0.2"/>
    <row r="186" ht="12.75" x14ac:dyDescent="0.2"/>
    <row r="187" ht="12.75" x14ac:dyDescent="0.2"/>
    <row r="188" ht="12.75" x14ac:dyDescent="0.2"/>
    <row r="189" ht="12.75" x14ac:dyDescent="0.2"/>
    <row r="190" ht="12.75" x14ac:dyDescent="0.2"/>
    <row r="191" ht="12.75" x14ac:dyDescent="0.2"/>
    <row r="192" ht="12.75" x14ac:dyDescent="0.2"/>
    <row r="193" ht="12.75" x14ac:dyDescent="0.2"/>
    <row r="194" ht="12.75" x14ac:dyDescent="0.2"/>
    <row r="195" ht="12.75" x14ac:dyDescent="0.2"/>
    <row r="196" ht="12.75" x14ac:dyDescent="0.2"/>
    <row r="197" ht="12.75" x14ac:dyDescent="0.2"/>
    <row r="198" ht="12.75" x14ac:dyDescent="0.2"/>
    <row r="199" ht="12.75" x14ac:dyDescent="0.2"/>
    <row r="200" ht="12.75" x14ac:dyDescent="0.2"/>
    <row r="201" ht="12.75" x14ac:dyDescent="0.2"/>
    <row r="202" ht="12.75" x14ac:dyDescent="0.2"/>
    <row r="203" ht="12.75" x14ac:dyDescent="0.2"/>
    <row r="204" ht="12.75" x14ac:dyDescent="0.2"/>
    <row r="205" ht="12.75" x14ac:dyDescent="0.2"/>
    <row r="206" ht="12.75" x14ac:dyDescent="0.2"/>
    <row r="207" ht="12.75" x14ac:dyDescent="0.2"/>
    <row r="208" ht="12.75" x14ac:dyDescent="0.2"/>
    <row r="209" ht="12.75" x14ac:dyDescent="0.2"/>
    <row r="210" ht="12.75" x14ac:dyDescent="0.2"/>
    <row r="211" ht="12.75" x14ac:dyDescent="0.2"/>
    <row r="212" ht="12.75" x14ac:dyDescent="0.2"/>
    <row r="213" ht="12.75" x14ac:dyDescent="0.2"/>
    <row r="214" ht="12.75" x14ac:dyDescent="0.2"/>
    <row r="215" ht="12.75" x14ac:dyDescent="0.2"/>
    <row r="216" ht="12.75" x14ac:dyDescent="0.2"/>
    <row r="217" ht="12.75" x14ac:dyDescent="0.2"/>
    <row r="218" ht="12.75" x14ac:dyDescent="0.2"/>
    <row r="219" ht="12.75" x14ac:dyDescent="0.2"/>
    <row r="220" ht="12.75" x14ac:dyDescent="0.2"/>
    <row r="221" ht="12.75" x14ac:dyDescent="0.2"/>
    <row r="222" ht="12.75" x14ac:dyDescent="0.2"/>
    <row r="223" ht="12.75" x14ac:dyDescent="0.2"/>
    <row r="224" ht="12.75" x14ac:dyDescent="0.2"/>
    <row r="225" ht="12.75" x14ac:dyDescent="0.2"/>
    <row r="226" ht="12.75" x14ac:dyDescent="0.2"/>
    <row r="227" ht="12.75" x14ac:dyDescent="0.2"/>
    <row r="228" ht="12.75" x14ac:dyDescent="0.2"/>
    <row r="229" ht="12.75" x14ac:dyDescent="0.2"/>
    <row r="230" ht="12.75" x14ac:dyDescent="0.2"/>
    <row r="231" ht="12.75" x14ac:dyDescent="0.2"/>
    <row r="232" ht="12.75" x14ac:dyDescent="0.2"/>
    <row r="233" ht="12.75" x14ac:dyDescent="0.2"/>
    <row r="234" ht="12.75" x14ac:dyDescent="0.2"/>
    <row r="235" ht="12.75" x14ac:dyDescent="0.2"/>
    <row r="236" ht="12.75" x14ac:dyDescent="0.2"/>
    <row r="237" ht="12.75" x14ac:dyDescent="0.2"/>
    <row r="238" ht="12.75" x14ac:dyDescent="0.2"/>
    <row r="239" ht="12.75" x14ac:dyDescent="0.2"/>
    <row r="240" ht="12.75" x14ac:dyDescent="0.2"/>
    <row r="241" ht="12.75" x14ac:dyDescent="0.2"/>
    <row r="242" ht="12.75" x14ac:dyDescent="0.2"/>
    <row r="243" ht="12.75" x14ac:dyDescent="0.2"/>
    <row r="244" ht="12.75" x14ac:dyDescent="0.2"/>
    <row r="245" ht="12.75" x14ac:dyDescent="0.2"/>
    <row r="246" ht="12.75" x14ac:dyDescent="0.2"/>
    <row r="247" ht="12.75" x14ac:dyDescent="0.2"/>
    <row r="248" ht="12.75" x14ac:dyDescent="0.2"/>
    <row r="249" ht="12.75" x14ac:dyDescent="0.2"/>
    <row r="250" ht="12.75" x14ac:dyDescent="0.2"/>
    <row r="251" ht="12.75" x14ac:dyDescent="0.2"/>
    <row r="252" ht="12.75" x14ac:dyDescent="0.2"/>
    <row r="253" ht="12.75" x14ac:dyDescent="0.2"/>
    <row r="254" ht="12.75" x14ac:dyDescent="0.2"/>
    <row r="255" ht="12.75" x14ac:dyDescent="0.2"/>
    <row r="256" ht="12.75" x14ac:dyDescent="0.2"/>
    <row r="257" ht="12.75" x14ac:dyDescent="0.2"/>
    <row r="258" ht="12.75" x14ac:dyDescent="0.2"/>
    <row r="259" ht="12.75" x14ac:dyDescent="0.2"/>
    <row r="260" ht="12.75" x14ac:dyDescent="0.2"/>
    <row r="261" ht="12.75" x14ac:dyDescent="0.2"/>
    <row r="262" ht="12.75" x14ac:dyDescent="0.2"/>
    <row r="263" ht="12.75" x14ac:dyDescent="0.2"/>
    <row r="264" ht="12.75" x14ac:dyDescent="0.2"/>
    <row r="265" ht="12.75" x14ac:dyDescent="0.2"/>
    <row r="266" ht="12.75" x14ac:dyDescent="0.2"/>
    <row r="267" ht="12.75" x14ac:dyDescent="0.2"/>
    <row r="268" ht="12.75" x14ac:dyDescent="0.2"/>
    <row r="269" ht="12.75" x14ac:dyDescent="0.2"/>
    <row r="270" ht="12.75" x14ac:dyDescent="0.2"/>
    <row r="271" ht="12.75" x14ac:dyDescent="0.2"/>
    <row r="272" ht="12.75" x14ac:dyDescent="0.2"/>
    <row r="273" ht="12.75" x14ac:dyDescent="0.2"/>
    <row r="274" ht="12.75" x14ac:dyDescent="0.2"/>
    <row r="275" ht="12.75" x14ac:dyDescent="0.2"/>
    <row r="276" ht="12.75" x14ac:dyDescent="0.2"/>
    <row r="277" ht="12.75" x14ac:dyDescent="0.2"/>
    <row r="278" ht="12.75" x14ac:dyDescent="0.2"/>
    <row r="279" ht="12.75" x14ac:dyDescent="0.2"/>
    <row r="280" ht="12.75" x14ac:dyDescent="0.2"/>
    <row r="281" ht="12.75" x14ac:dyDescent="0.2"/>
    <row r="282" ht="12.75" x14ac:dyDescent="0.2"/>
    <row r="283" ht="12.75" x14ac:dyDescent="0.2"/>
    <row r="284" ht="12.75" x14ac:dyDescent="0.2"/>
    <row r="285" ht="12.75" x14ac:dyDescent="0.2"/>
    <row r="286" ht="12.75" x14ac:dyDescent="0.2"/>
    <row r="287" ht="12.75" x14ac:dyDescent="0.2"/>
    <row r="288" ht="12.75" x14ac:dyDescent="0.2"/>
    <row r="289" ht="12.75" x14ac:dyDescent="0.2"/>
    <row r="290" ht="12.75" x14ac:dyDescent="0.2"/>
    <row r="291" ht="12.75" x14ac:dyDescent="0.2"/>
    <row r="292" ht="12.75" x14ac:dyDescent="0.2"/>
    <row r="293" ht="12.75" x14ac:dyDescent="0.2"/>
    <row r="294" ht="12.75" x14ac:dyDescent="0.2"/>
    <row r="295" ht="12.75" x14ac:dyDescent="0.2"/>
    <row r="296" ht="12.75" x14ac:dyDescent="0.2"/>
    <row r="297" ht="12.75" x14ac:dyDescent="0.2"/>
    <row r="298" ht="12.75" x14ac:dyDescent="0.2"/>
    <row r="299" ht="12.75" x14ac:dyDescent="0.2"/>
    <row r="300" ht="12.75" x14ac:dyDescent="0.2"/>
    <row r="301" ht="12.75" x14ac:dyDescent="0.2"/>
    <row r="302" ht="12.75" x14ac:dyDescent="0.2"/>
    <row r="303" ht="12.75" x14ac:dyDescent="0.2"/>
    <row r="304" ht="12.75" x14ac:dyDescent="0.2"/>
    <row r="305" ht="12.75" x14ac:dyDescent="0.2"/>
    <row r="306" ht="12.75" x14ac:dyDescent="0.2"/>
    <row r="307" ht="12.75" x14ac:dyDescent="0.2"/>
    <row r="308" ht="12.75" x14ac:dyDescent="0.2"/>
    <row r="309" ht="12.75" x14ac:dyDescent="0.2"/>
    <row r="310" ht="12.75" x14ac:dyDescent="0.2"/>
    <row r="311" ht="12.75" x14ac:dyDescent="0.2"/>
    <row r="312" ht="12.75" x14ac:dyDescent="0.2"/>
    <row r="313" ht="12.75" x14ac:dyDescent="0.2"/>
    <row r="314" ht="12.75" x14ac:dyDescent="0.2"/>
    <row r="315" ht="12.75" x14ac:dyDescent="0.2"/>
    <row r="316" ht="12.75" x14ac:dyDescent="0.2"/>
    <row r="317" ht="12.75" x14ac:dyDescent="0.2"/>
    <row r="318" ht="12.75" x14ac:dyDescent="0.2"/>
    <row r="319" ht="12.75" x14ac:dyDescent="0.2"/>
    <row r="320" ht="12.75" x14ac:dyDescent="0.2"/>
    <row r="321" ht="12.75" x14ac:dyDescent="0.2"/>
    <row r="322" ht="12.75" x14ac:dyDescent="0.2"/>
    <row r="323" ht="12.75" x14ac:dyDescent="0.2"/>
    <row r="324" ht="12.75" x14ac:dyDescent="0.2"/>
    <row r="325" ht="12.75" x14ac:dyDescent="0.2"/>
    <row r="326" ht="12.75" x14ac:dyDescent="0.2"/>
    <row r="327" ht="12.75" x14ac:dyDescent="0.2"/>
    <row r="328" ht="12.75" x14ac:dyDescent="0.2"/>
    <row r="329" ht="12.75" x14ac:dyDescent="0.2"/>
    <row r="330" ht="12.75" x14ac:dyDescent="0.2"/>
    <row r="331" ht="12.75" x14ac:dyDescent="0.2"/>
    <row r="332" ht="12.75" x14ac:dyDescent="0.2"/>
    <row r="333" ht="12.75" x14ac:dyDescent="0.2"/>
    <row r="334" ht="12.75" x14ac:dyDescent="0.2"/>
    <row r="335" ht="12.75" x14ac:dyDescent="0.2"/>
    <row r="336" ht="12.75" x14ac:dyDescent="0.2"/>
    <row r="337" ht="12.75" x14ac:dyDescent="0.2"/>
    <row r="338" ht="12.75" x14ac:dyDescent="0.2"/>
    <row r="339" ht="12.75" x14ac:dyDescent="0.2"/>
    <row r="340" ht="12.75" x14ac:dyDescent="0.2"/>
    <row r="341" ht="12.75" x14ac:dyDescent="0.2"/>
    <row r="342" ht="12.75" x14ac:dyDescent="0.2"/>
    <row r="343" ht="12.75" x14ac:dyDescent="0.2"/>
    <row r="344" ht="12.75" x14ac:dyDescent="0.2"/>
    <row r="345" ht="12.75" x14ac:dyDescent="0.2"/>
    <row r="346" ht="12.75" x14ac:dyDescent="0.2"/>
    <row r="347" ht="12.75" x14ac:dyDescent="0.2"/>
    <row r="348" ht="12.75" x14ac:dyDescent="0.2"/>
    <row r="349" ht="12.75" x14ac:dyDescent="0.2"/>
    <row r="350" ht="12.75" x14ac:dyDescent="0.2"/>
    <row r="351" ht="12.75" x14ac:dyDescent="0.2"/>
    <row r="352" ht="12.75" x14ac:dyDescent="0.2"/>
    <row r="353" ht="12.75" x14ac:dyDescent="0.2"/>
    <row r="354" ht="12.75" x14ac:dyDescent="0.2"/>
    <row r="355" ht="12.75" x14ac:dyDescent="0.2"/>
    <row r="356" ht="12.75" x14ac:dyDescent="0.2"/>
    <row r="357" ht="12.75" x14ac:dyDescent="0.2"/>
    <row r="358" ht="12.75" x14ac:dyDescent="0.2"/>
    <row r="359" ht="12.75" x14ac:dyDescent="0.2"/>
    <row r="360" ht="12.75" x14ac:dyDescent="0.2"/>
    <row r="361" ht="12.75" x14ac:dyDescent="0.2"/>
    <row r="362" ht="12.75" x14ac:dyDescent="0.2"/>
    <row r="363" ht="12.75" x14ac:dyDescent="0.2"/>
    <row r="364" ht="12.75" x14ac:dyDescent="0.2"/>
    <row r="365" ht="12.75" x14ac:dyDescent="0.2"/>
    <row r="366" ht="12.75" x14ac:dyDescent="0.2"/>
    <row r="367" ht="12.75" x14ac:dyDescent="0.2"/>
    <row r="368" ht="12.75" x14ac:dyDescent="0.2"/>
    <row r="369" ht="12.75" x14ac:dyDescent="0.2"/>
    <row r="370" ht="12.75" x14ac:dyDescent="0.2"/>
    <row r="371" ht="12.75" x14ac:dyDescent="0.2"/>
    <row r="372" ht="12.75" x14ac:dyDescent="0.2"/>
    <row r="373" ht="12.75" x14ac:dyDescent="0.2"/>
    <row r="374" ht="12.75" x14ac:dyDescent="0.2"/>
    <row r="375" ht="12.75" x14ac:dyDescent="0.2"/>
    <row r="376" ht="12.75" x14ac:dyDescent="0.2"/>
    <row r="377" ht="12.75" x14ac:dyDescent="0.2"/>
    <row r="378" ht="12.75" x14ac:dyDescent="0.2"/>
    <row r="379" ht="12.75" x14ac:dyDescent="0.2"/>
    <row r="380" ht="12.75" x14ac:dyDescent="0.2"/>
    <row r="381" ht="12.75" x14ac:dyDescent="0.2"/>
    <row r="382" ht="12.75" x14ac:dyDescent="0.2"/>
    <row r="383" ht="12.75" x14ac:dyDescent="0.2"/>
    <row r="384" ht="12.75" x14ac:dyDescent="0.2"/>
    <row r="385" ht="12.75" x14ac:dyDescent="0.2"/>
    <row r="386" ht="12.75" x14ac:dyDescent="0.2"/>
    <row r="387" ht="12.75" x14ac:dyDescent="0.2"/>
    <row r="388" ht="12.75" x14ac:dyDescent="0.2"/>
    <row r="389" ht="12.75" x14ac:dyDescent="0.2"/>
    <row r="390" ht="12.75" x14ac:dyDescent="0.2"/>
    <row r="391" ht="12.75" x14ac:dyDescent="0.2"/>
    <row r="392" ht="12.75" x14ac:dyDescent="0.2"/>
    <row r="393" ht="12.75" x14ac:dyDescent="0.2"/>
    <row r="394" ht="12.75" x14ac:dyDescent="0.2"/>
    <row r="395" ht="12.75" x14ac:dyDescent="0.2"/>
    <row r="396" ht="12.75" x14ac:dyDescent="0.2"/>
    <row r="397" ht="12.75" x14ac:dyDescent="0.2"/>
    <row r="398" ht="12.75" x14ac:dyDescent="0.2"/>
    <row r="399" ht="12.75" x14ac:dyDescent="0.2"/>
    <row r="400" ht="12.75" x14ac:dyDescent="0.2"/>
    <row r="401" ht="12.75" x14ac:dyDescent="0.2"/>
    <row r="402" ht="12.75" x14ac:dyDescent="0.2"/>
    <row r="403" ht="12.75" x14ac:dyDescent="0.2"/>
    <row r="404" ht="12.75" x14ac:dyDescent="0.2"/>
    <row r="405" ht="12.75" x14ac:dyDescent="0.2"/>
    <row r="406" ht="12.75" x14ac:dyDescent="0.2"/>
    <row r="407" ht="12.75" x14ac:dyDescent="0.2"/>
    <row r="408" ht="12.75" x14ac:dyDescent="0.2"/>
    <row r="409" ht="12.75" x14ac:dyDescent="0.2"/>
    <row r="410" ht="12.75" x14ac:dyDescent="0.2"/>
    <row r="411" ht="12.75" x14ac:dyDescent="0.2"/>
    <row r="412" ht="12.75" x14ac:dyDescent="0.2"/>
    <row r="413" ht="12.75" x14ac:dyDescent="0.2"/>
    <row r="414" ht="12.75" x14ac:dyDescent="0.2"/>
    <row r="415" ht="12.75" x14ac:dyDescent="0.2"/>
    <row r="416" ht="12.75" x14ac:dyDescent="0.2"/>
    <row r="417" ht="12.75" x14ac:dyDescent="0.2"/>
    <row r="418" ht="12.75" x14ac:dyDescent="0.2"/>
    <row r="419" ht="12.75" x14ac:dyDescent="0.2"/>
    <row r="420" ht="12.75" x14ac:dyDescent="0.2"/>
    <row r="421" ht="12.75" x14ac:dyDescent="0.2"/>
    <row r="422" ht="12.75" x14ac:dyDescent="0.2"/>
    <row r="423" ht="12.75" x14ac:dyDescent="0.2"/>
    <row r="424" ht="12.75" x14ac:dyDescent="0.2"/>
    <row r="425" ht="12.75" x14ac:dyDescent="0.2"/>
    <row r="426" ht="12.75" x14ac:dyDescent="0.2"/>
    <row r="427" ht="12.75" x14ac:dyDescent="0.2"/>
    <row r="428" ht="12.75" x14ac:dyDescent="0.2"/>
    <row r="429" ht="12.75" x14ac:dyDescent="0.2"/>
    <row r="430" ht="12.75" x14ac:dyDescent="0.2"/>
    <row r="431" ht="12.75" x14ac:dyDescent="0.2"/>
    <row r="432" ht="12.75" x14ac:dyDescent="0.2"/>
    <row r="433" ht="12.75" x14ac:dyDescent="0.2"/>
    <row r="434" ht="12.75" x14ac:dyDescent="0.2"/>
    <row r="435" ht="12.75" x14ac:dyDescent="0.2"/>
    <row r="436" ht="12.75" x14ac:dyDescent="0.2"/>
    <row r="437" ht="12.75" x14ac:dyDescent="0.2"/>
    <row r="438" ht="12.75" x14ac:dyDescent="0.2"/>
    <row r="439" ht="12.75" x14ac:dyDescent="0.2"/>
    <row r="440" ht="12.75" x14ac:dyDescent="0.2"/>
    <row r="441" ht="12.75" x14ac:dyDescent="0.2"/>
    <row r="442" ht="12.75" x14ac:dyDescent="0.2"/>
    <row r="443" ht="12.75" x14ac:dyDescent="0.2"/>
    <row r="444" ht="12.75" x14ac:dyDescent="0.2"/>
    <row r="445" ht="12.75" x14ac:dyDescent="0.2"/>
    <row r="446" ht="12.75" x14ac:dyDescent="0.2"/>
    <row r="447" ht="12.75" x14ac:dyDescent="0.2"/>
    <row r="448" ht="12.75" x14ac:dyDescent="0.2"/>
    <row r="449" ht="12.75" x14ac:dyDescent="0.2"/>
    <row r="450" ht="12.75" x14ac:dyDescent="0.2"/>
    <row r="451" ht="12.75" x14ac:dyDescent="0.2"/>
    <row r="452" ht="12.75" x14ac:dyDescent="0.2"/>
    <row r="453" ht="12.75" x14ac:dyDescent="0.2"/>
    <row r="454" ht="12.75" x14ac:dyDescent="0.2"/>
    <row r="455" ht="12.75" x14ac:dyDescent="0.2"/>
    <row r="456" ht="12.75" x14ac:dyDescent="0.2"/>
    <row r="457" ht="12.75" x14ac:dyDescent="0.2"/>
    <row r="458" ht="12.75" x14ac:dyDescent="0.2"/>
    <row r="459" ht="12.75" x14ac:dyDescent="0.2"/>
    <row r="460" ht="12.75" x14ac:dyDescent="0.2"/>
    <row r="461" ht="12.75" x14ac:dyDescent="0.2"/>
    <row r="462" ht="12.75" x14ac:dyDescent="0.2"/>
    <row r="463" ht="12.75" x14ac:dyDescent="0.2"/>
    <row r="464" ht="12.75" x14ac:dyDescent="0.2"/>
    <row r="465" ht="12.75" x14ac:dyDescent="0.2"/>
    <row r="466" ht="12.75" x14ac:dyDescent="0.2"/>
    <row r="467" ht="12.75" x14ac:dyDescent="0.2"/>
    <row r="468" ht="12.75" x14ac:dyDescent="0.2"/>
    <row r="469" ht="12.75" x14ac:dyDescent="0.2"/>
    <row r="470" ht="12.75" x14ac:dyDescent="0.2"/>
    <row r="471" ht="12.75" x14ac:dyDescent="0.2"/>
    <row r="472" ht="12.75" x14ac:dyDescent="0.2"/>
    <row r="473" ht="12.75" x14ac:dyDescent="0.2"/>
    <row r="474" ht="12.75" x14ac:dyDescent="0.2"/>
    <row r="475" ht="12.75" x14ac:dyDescent="0.2"/>
    <row r="476" ht="12.75" x14ac:dyDescent="0.2"/>
    <row r="477" ht="12.75" x14ac:dyDescent="0.2"/>
    <row r="478" ht="12.75" x14ac:dyDescent="0.2"/>
    <row r="479" ht="12.75" x14ac:dyDescent="0.2"/>
    <row r="480" ht="12.75" x14ac:dyDescent="0.2"/>
    <row r="481" ht="12.75" x14ac:dyDescent="0.2"/>
    <row r="482" ht="12.75" x14ac:dyDescent="0.2"/>
    <row r="483" ht="12.75" x14ac:dyDescent="0.2"/>
    <row r="484" ht="12.75" x14ac:dyDescent="0.2"/>
    <row r="485" ht="12.75" x14ac:dyDescent="0.2"/>
    <row r="486" ht="12.75" x14ac:dyDescent="0.2"/>
    <row r="487" ht="12.75" x14ac:dyDescent="0.2"/>
    <row r="488" ht="12.75" x14ac:dyDescent="0.2"/>
    <row r="489" ht="12.75" x14ac:dyDescent="0.2"/>
    <row r="490" ht="12.75" x14ac:dyDescent="0.2"/>
    <row r="491" ht="12.75" x14ac:dyDescent="0.2"/>
    <row r="492" ht="12.75" x14ac:dyDescent="0.2"/>
    <row r="493" ht="12.75" x14ac:dyDescent="0.2"/>
    <row r="494" ht="12.75" x14ac:dyDescent="0.2"/>
    <row r="495" ht="12.75" x14ac:dyDescent="0.2"/>
    <row r="496" ht="12.75" x14ac:dyDescent="0.2"/>
    <row r="497" ht="12.75" x14ac:dyDescent="0.2"/>
    <row r="498" ht="12.75" x14ac:dyDescent="0.2"/>
    <row r="499" ht="12.75" x14ac:dyDescent="0.2"/>
    <row r="500" ht="12.75" x14ac:dyDescent="0.2"/>
    <row r="501" ht="12.75" x14ac:dyDescent="0.2"/>
    <row r="502" ht="12.75" x14ac:dyDescent="0.2"/>
    <row r="503" ht="12.75" x14ac:dyDescent="0.2"/>
    <row r="504" ht="12.75" x14ac:dyDescent="0.2"/>
    <row r="505" ht="12.75" x14ac:dyDescent="0.2"/>
    <row r="506" ht="12.75" x14ac:dyDescent="0.2"/>
    <row r="507" ht="12.75" x14ac:dyDescent="0.2"/>
    <row r="508" ht="12.75" x14ac:dyDescent="0.2"/>
    <row r="509" ht="12.75" x14ac:dyDescent="0.2"/>
    <row r="510" ht="12.75" x14ac:dyDescent="0.2"/>
    <row r="511" ht="12.75" x14ac:dyDescent="0.2"/>
    <row r="512" ht="12.75" x14ac:dyDescent="0.2"/>
    <row r="513" ht="12.75" x14ac:dyDescent="0.2"/>
    <row r="514" ht="12.75" x14ac:dyDescent="0.2"/>
    <row r="515" ht="12.75" x14ac:dyDescent="0.2"/>
    <row r="516" ht="12.75" x14ac:dyDescent="0.2"/>
    <row r="517" ht="12.75" x14ac:dyDescent="0.2"/>
    <row r="518" ht="12.75" x14ac:dyDescent="0.2"/>
    <row r="519" ht="12.75" x14ac:dyDescent="0.2"/>
    <row r="520" ht="12.75" x14ac:dyDescent="0.2"/>
    <row r="521" ht="12.75" x14ac:dyDescent="0.2"/>
    <row r="522" ht="12.75" x14ac:dyDescent="0.2"/>
    <row r="523" ht="12.75" x14ac:dyDescent="0.2"/>
    <row r="524" ht="12.75" x14ac:dyDescent="0.2"/>
    <row r="525" ht="12.75" x14ac:dyDescent="0.2"/>
    <row r="526" ht="12.75" x14ac:dyDescent="0.2"/>
    <row r="527" ht="12.75" x14ac:dyDescent="0.2"/>
    <row r="528" ht="12.75" x14ac:dyDescent="0.2"/>
    <row r="529" ht="12.75" x14ac:dyDescent="0.2"/>
    <row r="530" ht="12.75" x14ac:dyDescent="0.2"/>
    <row r="531" ht="12.75" x14ac:dyDescent="0.2"/>
    <row r="532" ht="12.75" x14ac:dyDescent="0.2"/>
    <row r="533" ht="12.75" x14ac:dyDescent="0.2"/>
    <row r="534" ht="12.75" x14ac:dyDescent="0.2"/>
    <row r="535" ht="12.75" x14ac:dyDescent="0.2"/>
    <row r="536" ht="12.75" x14ac:dyDescent="0.2"/>
    <row r="537" ht="12.75" x14ac:dyDescent="0.2"/>
    <row r="538" ht="12.75" x14ac:dyDescent="0.2"/>
    <row r="539" ht="12.75" x14ac:dyDescent="0.2"/>
    <row r="540" ht="12.75" x14ac:dyDescent="0.2"/>
    <row r="541" ht="12.75" x14ac:dyDescent="0.2"/>
    <row r="542" ht="12.75" x14ac:dyDescent="0.2"/>
    <row r="543" ht="12.75" x14ac:dyDescent="0.2"/>
    <row r="544" ht="12.75" x14ac:dyDescent="0.2"/>
    <row r="545" ht="12.75" x14ac:dyDescent="0.2"/>
    <row r="546" ht="12.75" x14ac:dyDescent="0.2"/>
    <row r="547" ht="12.75" x14ac:dyDescent="0.2"/>
    <row r="548" ht="12.75" x14ac:dyDescent="0.2"/>
    <row r="549" ht="12.75" x14ac:dyDescent="0.2"/>
    <row r="550" ht="12.75" x14ac:dyDescent="0.2"/>
    <row r="551" ht="12.75" x14ac:dyDescent="0.2"/>
    <row r="552" ht="12.75" x14ac:dyDescent="0.2"/>
    <row r="553" ht="12.75" x14ac:dyDescent="0.2"/>
    <row r="554" ht="12.75" x14ac:dyDescent="0.2"/>
    <row r="555" ht="12.75" x14ac:dyDescent="0.2"/>
    <row r="556" ht="12.75" x14ac:dyDescent="0.2"/>
    <row r="557" ht="12.75" x14ac:dyDescent="0.2"/>
    <row r="558" ht="12.75" x14ac:dyDescent="0.2"/>
    <row r="559" ht="12.75" x14ac:dyDescent="0.2"/>
    <row r="560" ht="12.75" x14ac:dyDescent="0.2"/>
    <row r="561" ht="12.75" x14ac:dyDescent="0.2"/>
    <row r="562" ht="12.75" x14ac:dyDescent="0.2"/>
    <row r="563" ht="12.75" x14ac:dyDescent="0.2"/>
    <row r="564" ht="12.75" x14ac:dyDescent="0.2"/>
    <row r="565" ht="12.75" x14ac:dyDescent="0.2"/>
    <row r="566" ht="12.75" x14ac:dyDescent="0.2"/>
    <row r="567" ht="12.75" x14ac:dyDescent="0.2"/>
    <row r="568" ht="12.75" x14ac:dyDescent="0.2"/>
    <row r="569" ht="12.75" x14ac:dyDescent="0.2"/>
    <row r="570" ht="12.75" x14ac:dyDescent="0.2"/>
    <row r="571" ht="12.75" x14ac:dyDescent="0.2"/>
    <row r="572" ht="12.75" x14ac:dyDescent="0.2"/>
    <row r="573" ht="12.75" x14ac:dyDescent="0.2"/>
    <row r="574" ht="12.75" x14ac:dyDescent="0.2"/>
    <row r="575" ht="12.75" x14ac:dyDescent="0.2"/>
    <row r="576" ht="12.75" x14ac:dyDescent="0.2"/>
    <row r="577" ht="12.75" x14ac:dyDescent="0.2"/>
    <row r="578" ht="12.75" x14ac:dyDescent="0.2"/>
    <row r="579" ht="12.75" x14ac:dyDescent="0.2"/>
    <row r="580" ht="12.75" x14ac:dyDescent="0.2"/>
    <row r="581" ht="12.75" x14ac:dyDescent="0.2"/>
    <row r="582" ht="12.75" x14ac:dyDescent="0.2"/>
    <row r="583" ht="12.75" x14ac:dyDescent="0.2"/>
    <row r="584" ht="12.75" x14ac:dyDescent="0.2"/>
    <row r="585" ht="12.75" x14ac:dyDescent="0.2"/>
    <row r="586" ht="12.75" x14ac:dyDescent="0.2"/>
    <row r="587" ht="12.75" x14ac:dyDescent="0.2"/>
    <row r="588" ht="12.75" x14ac:dyDescent="0.2"/>
    <row r="589" ht="12.75" x14ac:dyDescent="0.2"/>
    <row r="590" ht="12.75" x14ac:dyDescent="0.2"/>
    <row r="591" ht="12.75" x14ac:dyDescent="0.2"/>
    <row r="592" ht="12.75" x14ac:dyDescent="0.2"/>
    <row r="593" ht="12.75" x14ac:dyDescent="0.2"/>
    <row r="594" ht="12.75" x14ac:dyDescent="0.2"/>
    <row r="595" ht="12.75" x14ac:dyDescent="0.2"/>
    <row r="596" ht="12.75" x14ac:dyDescent="0.2"/>
    <row r="597" ht="12.75" x14ac:dyDescent="0.2"/>
    <row r="598" ht="12.75" x14ac:dyDescent="0.2"/>
    <row r="599" ht="12.75" x14ac:dyDescent="0.2"/>
    <row r="600" ht="12.75" x14ac:dyDescent="0.2"/>
    <row r="601" ht="12.75" x14ac:dyDescent="0.2"/>
    <row r="602" ht="12.75" x14ac:dyDescent="0.2"/>
    <row r="603" ht="12.75" x14ac:dyDescent="0.2"/>
    <row r="604" ht="12.75" x14ac:dyDescent="0.2"/>
    <row r="605" ht="12.75" x14ac:dyDescent="0.2"/>
    <row r="606" ht="12.75" x14ac:dyDescent="0.2"/>
    <row r="607" ht="12.75" x14ac:dyDescent="0.2"/>
    <row r="608" ht="12.75" x14ac:dyDescent="0.2"/>
    <row r="609" ht="12.75" x14ac:dyDescent="0.2"/>
    <row r="610" ht="12.75" x14ac:dyDescent="0.2"/>
    <row r="611" ht="12.75" x14ac:dyDescent="0.2"/>
    <row r="612" ht="12.75" x14ac:dyDescent="0.2"/>
    <row r="613" ht="12.75" x14ac:dyDescent="0.2"/>
    <row r="614" ht="12.75" x14ac:dyDescent="0.2"/>
    <row r="615" ht="12.75" x14ac:dyDescent="0.2"/>
    <row r="616" ht="12.75" x14ac:dyDescent="0.2"/>
    <row r="617" ht="12.75" x14ac:dyDescent="0.2"/>
    <row r="618" ht="12.75" x14ac:dyDescent="0.2"/>
    <row r="619" ht="12.75" x14ac:dyDescent="0.2"/>
    <row r="620" ht="12.75" x14ac:dyDescent="0.2"/>
    <row r="621" ht="12.75" x14ac:dyDescent="0.2"/>
    <row r="622" ht="12.75" x14ac:dyDescent="0.2"/>
    <row r="623" ht="12.75" x14ac:dyDescent="0.2"/>
    <row r="624" ht="12.75" x14ac:dyDescent="0.2"/>
    <row r="625" ht="12.75" x14ac:dyDescent="0.2"/>
    <row r="626" ht="12.75" x14ac:dyDescent="0.2"/>
    <row r="627" ht="12.75" x14ac:dyDescent="0.2"/>
    <row r="628" ht="12.75" x14ac:dyDescent="0.2"/>
    <row r="629" ht="12.75" x14ac:dyDescent="0.2"/>
    <row r="630" ht="12.75" x14ac:dyDescent="0.2"/>
    <row r="631" ht="12.75" x14ac:dyDescent="0.2"/>
    <row r="632" ht="12.75" x14ac:dyDescent="0.2"/>
    <row r="633" ht="12.75" x14ac:dyDescent="0.2"/>
    <row r="634" ht="12.75" x14ac:dyDescent="0.2"/>
    <row r="635" ht="12.75" x14ac:dyDescent="0.2"/>
    <row r="636" ht="12.75" x14ac:dyDescent="0.2"/>
    <row r="637" ht="12.75" x14ac:dyDescent="0.2"/>
    <row r="638" ht="12.75" x14ac:dyDescent="0.2"/>
    <row r="639" ht="12.75" x14ac:dyDescent="0.2"/>
    <row r="640" ht="12.75" x14ac:dyDescent="0.2"/>
    <row r="641" ht="12.75" x14ac:dyDescent="0.2"/>
    <row r="642" ht="12.75" x14ac:dyDescent="0.2"/>
    <row r="643" ht="12.75" x14ac:dyDescent="0.2"/>
    <row r="644" ht="12.75" x14ac:dyDescent="0.2"/>
    <row r="645" ht="12.75" x14ac:dyDescent="0.2"/>
    <row r="646" ht="12.75" x14ac:dyDescent="0.2"/>
    <row r="647" ht="12.75" x14ac:dyDescent="0.2"/>
    <row r="648" ht="12.75" x14ac:dyDescent="0.2"/>
    <row r="649" ht="12.75" x14ac:dyDescent="0.2"/>
    <row r="650" ht="12.75" x14ac:dyDescent="0.2"/>
    <row r="651" ht="12.75" x14ac:dyDescent="0.2"/>
    <row r="652" ht="12.75" x14ac:dyDescent="0.2"/>
    <row r="653" ht="12.75" x14ac:dyDescent="0.2"/>
    <row r="654" ht="12.75" x14ac:dyDescent="0.2"/>
    <row r="655" ht="12.75" x14ac:dyDescent="0.2"/>
    <row r="656" ht="12.75" x14ac:dyDescent="0.2"/>
    <row r="657" ht="12.75" x14ac:dyDescent="0.2"/>
    <row r="658" ht="12.75" x14ac:dyDescent="0.2"/>
    <row r="659" ht="12.75" x14ac:dyDescent="0.2"/>
    <row r="660" ht="12.75" x14ac:dyDescent="0.2"/>
    <row r="661" ht="12.75" x14ac:dyDescent="0.2"/>
    <row r="662" ht="12.75" x14ac:dyDescent="0.2"/>
    <row r="663" ht="12.75" x14ac:dyDescent="0.2"/>
    <row r="664" ht="12.75" x14ac:dyDescent="0.2"/>
    <row r="665" ht="12.75" x14ac:dyDescent="0.2"/>
    <row r="666" ht="12.75" x14ac:dyDescent="0.2"/>
    <row r="667" ht="12.75" x14ac:dyDescent="0.2"/>
    <row r="668" ht="12.75" x14ac:dyDescent="0.2"/>
    <row r="669" ht="12.75" x14ac:dyDescent="0.2"/>
    <row r="670" ht="12.75" x14ac:dyDescent="0.2"/>
    <row r="671" ht="12.75" x14ac:dyDescent="0.2"/>
    <row r="672" ht="12.75" x14ac:dyDescent="0.2"/>
    <row r="673" ht="12.75" x14ac:dyDescent="0.2"/>
    <row r="674" ht="12.75" x14ac:dyDescent="0.2"/>
    <row r="675" ht="12.75" x14ac:dyDescent="0.2"/>
    <row r="676" ht="12.75" x14ac:dyDescent="0.2"/>
    <row r="677" ht="12.75" x14ac:dyDescent="0.2"/>
    <row r="678" ht="12.75" x14ac:dyDescent="0.2"/>
    <row r="679" ht="12.75" x14ac:dyDescent="0.2"/>
    <row r="680" ht="12.75" x14ac:dyDescent="0.2"/>
    <row r="681" ht="12.75" x14ac:dyDescent="0.2"/>
    <row r="682" ht="12.75" x14ac:dyDescent="0.2"/>
    <row r="683" ht="12.75" x14ac:dyDescent="0.2"/>
    <row r="684" ht="12.75" x14ac:dyDescent="0.2"/>
    <row r="685" ht="12.75" x14ac:dyDescent="0.2"/>
    <row r="686" ht="12.75" x14ac:dyDescent="0.2"/>
    <row r="687" ht="12.75" x14ac:dyDescent="0.2"/>
    <row r="688" ht="12.75" x14ac:dyDescent="0.2"/>
    <row r="689" ht="12.75" x14ac:dyDescent="0.2"/>
    <row r="690" ht="12.75" x14ac:dyDescent="0.2"/>
    <row r="691" ht="12.75" x14ac:dyDescent="0.2"/>
    <row r="692" ht="12.75" x14ac:dyDescent="0.2"/>
    <row r="693" ht="12.75" x14ac:dyDescent="0.2"/>
    <row r="694" ht="12.75" x14ac:dyDescent="0.2"/>
    <row r="695" ht="12.75" x14ac:dyDescent="0.2"/>
    <row r="696" ht="12.75" x14ac:dyDescent="0.2"/>
    <row r="697" ht="12.75" x14ac:dyDescent="0.2"/>
    <row r="698" ht="12.75" x14ac:dyDescent="0.2"/>
    <row r="699" ht="12.75" x14ac:dyDescent="0.2"/>
    <row r="700" ht="12.75" x14ac:dyDescent="0.2"/>
    <row r="701" ht="12.75" x14ac:dyDescent="0.2"/>
    <row r="702" ht="12.75" x14ac:dyDescent="0.2"/>
    <row r="703" ht="12.75" x14ac:dyDescent="0.2"/>
    <row r="704" ht="12.75" x14ac:dyDescent="0.2"/>
    <row r="705" ht="12.75" x14ac:dyDescent="0.2"/>
    <row r="706" ht="12.75" x14ac:dyDescent="0.2"/>
    <row r="707" ht="12.75" x14ac:dyDescent="0.2"/>
    <row r="708" ht="12.75" x14ac:dyDescent="0.2"/>
    <row r="709" ht="12.75" x14ac:dyDescent="0.2"/>
    <row r="710" ht="12.75" x14ac:dyDescent="0.2"/>
    <row r="711" ht="12.75" x14ac:dyDescent="0.2"/>
    <row r="712" ht="12.75" x14ac:dyDescent="0.2"/>
    <row r="713" ht="12.75" x14ac:dyDescent="0.2"/>
    <row r="714" ht="12.75" x14ac:dyDescent="0.2"/>
    <row r="715" ht="12.75" x14ac:dyDescent="0.2"/>
    <row r="716" ht="12.75" x14ac:dyDescent="0.2"/>
    <row r="717" ht="12.75" x14ac:dyDescent="0.2"/>
    <row r="718" ht="12.75" x14ac:dyDescent="0.2"/>
    <row r="719" ht="12.75" x14ac:dyDescent="0.2"/>
    <row r="720" ht="12.75" x14ac:dyDescent="0.2"/>
    <row r="721" ht="12.75" x14ac:dyDescent="0.2"/>
    <row r="722" ht="12.75" x14ac:dyDescent="0.2"/>
    <row r="723" ht="12.75" x14ac:dyDescent="0.2"/>
    <row r="724" ht="12.75" x14ac:dyDescent="0.2"/>
    <row r="725" ht="12.75" x14ac:dyDescent="0.2"/>
    <row r="726" ht="12.75" x14ac:dyDescent="0.2"/>
    <row r="727" ht="12.75" x14ac:dyDescent="0.2"/>
    <row r="728" ht="12.75" x14ac:dyDescent="0.2"/>
    <row r="729" ht="12.75" x14ac:dyDescent="0.2"/>
    <row r="730" ht="12.75" x14ac:dyDescent="0.2"/>
    <row r="731" ht="12.75" x14ac:dyDescent="0.2"/>
    <row r="732" ht="12.75" x14ac:dyDescent="0.2"/>
    <row r="733" ht="12.75" x14ac:dyDescent="0.2"/>
    <row r="734" ht="12.75" x14ac:dyDescent="0.2"/>
    <row r="735" ht="12.75" x14ac:dyDescent="0.2"/>
    <row r="736" ht="12.75" x14ac:dyDescent="0.2"/>
    <row r="737" ht="12.75" x14ac:dyDescent="0.2"/>
    <row r="738" ht="12.75" x14ac:dyDescent="0.2"/>
    <row r="739" ht="12.75" x14ac:dyDescent="0.2"/>
    <row r="740" ht="12.75" x14ac:dyDescent="0.2"/>
    <row r="741" ht="12.75" x14ac:dyDescent="0.2"/>
    <row r="742" ht="12.75" x14ac:dyDescent="0.2"/>
    <row r="743" ht="12.75" x14ac:dyDescent="0.2"/>
    <row r="744" ht="12.75" x14ac:dyDescent="0.2"/>
    <row r="745" ht="12.75" x14ac:dyDescent="0.2"/>
    <row r="746" ht="12.75" x14ac:dyDescent="0.2"/>
    <row r="747" ht="12.75" x14ac:dyDescent="0.2"/>
    <row r="748" ht="12.75" x14ac:dyDescent="0.2"/>
    <row r="749" ht="12.75" x14ac:dyDescent="0.2"/>
    <row r="750" ht="12.75" x14ac:dyDescent="0.2"/>
    <row r="751" ht="12.75" x14ac:dyDescent="0.2"/>
    <row r="752" ht="12.75" x14ac:dyDescent="0.2"/>
    <row r="753" ht="12.75" x14ac:dyDescent="0.2"/>
    <row r="754" ht="12.75" x14ac:dyDescent="0.2"/>
    <row r="755" ht="12.75" x14ac:dyDescent="0.2"/>
    <row r="756" ht="12.75" x14ac:dyDescent="0.2"/>
    <row r="757" ht="12.75" x14ac:dyDescent="0.2"/>
    <row r="758" ht="12.75" x14ac:dyDescent="0.2"/>
    <row r="759" ht="12.75" x14ac:dyDescent="0.2"/>
    <row r="760" ht="12.75" x14ac:dyDescent="0.2"/>
    <row r="761" ht="12.75" x14ac:dyDescent="0.2"/>
    <row r="762" ht="12.75" x14ac:dyDescent="0.2"/>
    <row r="763" ht="12.75" x14ac:dyDescent="0.2"/>
    <row r="764" ht="12.75" x14ac:dyDescent="0.2"/>
    <row r="765" ht="12.75" x14ac:dyDescent="0.2"/>
    <row r="766" ht="12.75" x14ac:dyDescent="0.2"/>
    <row r="767" ht="12.75" x14ac:dyDescent="0.2"/>
    <row r="768" ht="12.75" x14ac:dyDescent="0.2"/>
    <row r="769" ht="12.75" x14ac:dyDescent="0.2"/>
    <row r="770" ht="12.75" x14ac:dyDescent="0.2"/>
    <row r="771" ht="12.75" x14ac:dyDescent="0.2"/>
    <row r="772" ht="12.75" x14ac:dyDescent="0.2"/>
    <row r="773" ht="12.75" x14ac:dyDescent="0.2"/>
    <row r="774" ht="12.75" x14ac:dyDescent="0.2"/>
    <row r="775" ht="12.75" x14ac:dyDescent="0.2"/>
    <row r="776" ht="12.75" x14ac:dyDescent="0.2"/>
    <row r="777" ht="12.75" x14ac:dyDescent="0.2"/>
    <row r="778" ht="12.75" x14ac:dyDescent="0.2"/>
    <row r="779" ht="12.75" x14ac:dyDescent="0.2"/>
    <row r="780" ht="12.75" x14ac:dyDescent="0.2"/>
    <row r="781" ht="12.75" x14ac:dyDescent="0.2"/>
    <row r="782" ht="12.75" x14ac:dyDescent="0.2"/>
    <row r="783" ht="12.75" x14ac:dyDescent="0.2"/>
    <row r="784" ht="12.75" x14ac:dyDescent="0.2"/>
    <row r="785" ht="12.75" x14ac:dyDescent="0.2"/>
    <row r="786" ht="12.75" x14ac:dyDescent="0.2"/>
    <row r="787" ht="12.75" x14ac:dyDescent="0.2"/>
    <row r="788" ht="12.75" x14ac:dyDescent="0.2"/>
    <row r="789" ht="12.75" x14ac:dyDescent="0.2"/>
    <row r="790" ht="12.75" x14ac:dyDescent="0.2"/>
    <row r="791" ht="12.75" x14ac:dyDescent="0.2"/>
    <row r="792" ht="12.75" x14ac:dyDescent="0.2"/>
    <row r="793" ht="12.75" x14ac:dyDescent="0.2"/>
    <row r="794" ht="12.75" x14ac:dyDescent="0.2"/>
    <row r="795" ht="12.75" x14ac:dyDescent="0.2"/>
    <row r="796" ht="12.75" x14ac:dyDescent="0.2"/>
    <row r="797" ht="12.75" x14ac:dyDescent="0.2"/>
    <row r="798" ht="12.75" x14ac:dyDescent="0.2"/>
    <row r="799" ht="12.75" x14ac:dyDescent="0.2"/>
    <row r="800" ht="12.75" x14ac:dyDescent="0.2"/>
    <row r="801" ht="12.75" x14ac:dyDescent="0.2"/>
    <row r="802" ht="12.75" x14ac:dyDescent="0.2"/>
    <row r="803" ht="12.75" x14ac:dyDescent="0.2"/>
    <row r="804" ht="12.75" x14ac:dyDescent="0.2"/>
    <row r="805" ht="12.75" x14ac:dyDescent="0.2"/>
    <row r="806" ht="12.75" x14ac:dyDescent="0.2"/>
    <row r="807" ht="12.75" x14ac:dyDescent="0.2"/>
    <row r="808" ht="12.75" x14ac:dyDescent="0.2"/>
    <row r="809" ht="12.75" x14ac:dyDescent="0.2"/>
    <row r="810" ht="12.75" x14ac:dyDescent="0.2"/>
    <row r="811" ht="12.75" x14ac:dyDescent="0.2"/>
    <row r="812" ht="12.75" x14ac:dyDescent="0.2"/>
    <row r="813" ht="12.75" x14ac:dyDescent="0.2"/>
    <row r="814" ht="12.75" x14ac:dyDescent="0.2"/>
    <row r="815" ht="12.75" x14ac:dyDescent="0.2"/>
    <row r="816" ht="12.75" x14ac:dyDescent="0.2"/>
    <row r="817" ht="12.75" x14ac:dyDescent="0.2"/>
    <row r="818" ht="12.75" x14ac:dyDescent="0.2"/>
    <row r="819" ht="12.75" x14ac:dyDescent="0.2"/>
    <row r="820" ht="12.75" x14ac:dyDescent="0.2"/>
    <row r="821" ht="12.75" x14ac:dyDescent="0.2"/>
    <row r="822" ht="12.75" x14ac:dyDescent="0.2"/>
    <row r="823" ht="12.75" x14ac:dyDescent="0.2"/>
    <row r="824" ht="12.75" x14ac:dyDescent="0.2"/>
    <row r="825" ht="12.75" x14ac:dyDescent="0.2"/>
    <row r="826" ht="12.75" x14ac:dyDescent="0.2"/>
    <row r="827" ht="12.75" x14ac:dyDescent="0.2"/>
    <row r="828" ht="12.75" x14ac:dyDescent="0.2"/>
    <row r="829" ht="12.75" x14ac:dyDescent="0.2"/>
    <row r="830" ht="12.75" x14ac:dyDescent="0.2"/>
    <row r="831" ht="12.75" x14ac:dyDescent="0.2"/>
    <row r="832" ht="12.75" x14ac:dyDescent="0.2"/>
    <row r="833" ht="12.75" x14ac:dyDescent="0.2"/>
    <row r="834" ht="12.75" x14ac:dyDescent="0.2"/>
    <row r="835" ht="12.75" x14ac:dyDescent="0.2"/>
    <row r="836" ht="12.75" x14ac:dyDescent="0.2"/>
    <row r="837" ht="12.75" x14ac:dyDescent="0.2"/>
    <row r="838" ht="12.75" x14ac:dyDescent="0.2"/>
    <row r="839" ht="12.75" x14ac:dyDescent="0.2"/>
    <row r="840" ht="12.75" x14ac:dyDescent="0.2"/>
    <row r="841" ht="12.75" x14ac:dyDescent="0.2"/>
    <row r="842" ht="12.75" x14ac:dyDescent="0.2"/>
    <row r="843" ht="12.75" x14ac:dyDescent="0.2"/>
    <row r="844" ht="12.75" x14ac:dyDescent="0.2"/>
    <row r="845" ht="12.75" x14ac:dyDescent="0.2"/>
    <row r="846" ht="12.75" x14ac:dyDescent="0.2"/>
    <row r="847" ht="12.75" x14ac:dyDescent="0.2"/>
    <row r="848" ht="12.75" x14ac:dyDescent="0.2"/>
    <row r="849" ht="12.75" x14ac:dyDescent="0.2"/>
    <row r="850" ht="12.75" x14ac:dyDescent="0.2"/>
    <row r="851" ht="12.75" x14ac:dyDescent="0.2"/>
    <row r="852" ht="12.75" x14ac:dyDescent="0.2"/>
    <row r="853" ht="12.75" x14ac:dyDescent="0.2"/>
    <row r="854" ht="12.75" x14ac:dyDescent="0.2"/>
    <row r="855" ht="12.75" x14ac:dyDescent="0.2"/>
    <row r="856" ht="12.75" x14ac:dyDescent="0.2"/>
    <row r="857" ht="12.75" x14ac:dyDescent="0.2"/>
    <row r="858" ht="12.75" x14ac:dyDescent="0.2"/>
    <row r="859" ht="12.75" x14ac:dyDescent="0.2"/>
    <row r="860" ht="12.75" x14ac:dyDescent="0.2"/>
    <row r="861" ht="12.75" x14ac:dyDescent="0.2"/>
    <row r="862" ht="12.75" x14ac:dyDescent="0.2"/>
    <row r="863" ht="12.75" x14ac:dyDescent="0.2"/>
    <row r="864" ht="12.75" x14ac:dyDescent="0.2"/>
    <row r="865" ht="12.75" x14ac:dyDescent="0.2"/>
    <row r="866" ht="12.75" x14ac:dyDescent="0.2"/>
    <row r="867" ht="12.75" x14ac:dyDescent="0.2"/>
    <row r="868" ht="12.75" x14ac:dyDescent="0.2"/>
    <row r="869" ht="12.75" x14ac:dyDescent="0.2"/>
    <row r="870" ht="12.75" x14ac:dyDescent="0.2"/>
    <row r="871" ht="12.75" x14ac:dyDescent="0.2"/>
    <row r="872" ht="12.75" x14ac:dyDescent="0.2"/>
    <row r="873" ht="12.75" x14ac:dyDescent="0.2"/>
    <row r="874" ht="12.75" x14ac:dyDescent="0.2"/>
    <row r="875" ht="12.75" x14ac:dyDescent="0.2"/>
    <row r="876" ht="12.75" x14ac:dyDescent="0.2"/>
    <row r="877" ht="12.75" x14ac:dyDescent="0.2"/>
    <row r="878" ht="12.75" x14ac:dyDescent="0.2"/>
    <row r="879" ht="12.75" x14ac:dyDescent="0.2"/>
    <row r="880" ht="12.75" x14ac:dyDescent="0.2"/>
    <row r="881" ht="12.75" x14ac:dyDescent="0.2"/>
    <row r="882" ht="12.75" x14ac:dyDescent="0.2"/>
    <row r="883" ht="12.75" x14ac:dyDescent="0.2"/>
    <row r="884" ht="12.75" x14ac:dyDescent="0.2"/>
    <row r="885" ht="12.75" x14ac:dyDescent="0.2"/>
    <row r="886" ht="12.75" x14ac:dyDescent="0.2"/>
    <row r="887" ht="12.75" x14ac:dyDescent="0.2"/>
    <row r="888" ht="12.75" x14ac:dyDescent="0.2"/>
    <row r="889" ht="12.75" x14ac:dyDescent="0.2"/>
    <row r="890" ht="12.75" x14ac:dyDescent="0.2"/>
    <row r="891" ht="12.75" x14ac:dyDescent="0.2"/>
    <row r="892" ht="12.75" x14ac:dyDescent="0.2"/>
    <row r="893" ht="12.75" x14ac:dyDescent="0.2"/>
    <row r="894" ht="12.75" x14ac:dyDescent="0.2"/>
    <row r="895" ht="12.75" x14ac:dyDescent="0.2"/>
    <row r="896" ht="12.75" x14ac:dyDescent="0.2"/>
    <row r="897" ht="12.75" x14ac:dyDescent="0.2"/>
    <row r="898" ht="12.75" x14ac:dyDescent="0.2"/>
    <row r="899" ht="12.75" x14ac:dyDescent="0.2"/>
    <row r="900" ht="12.75" x14ac:dyDescent="0.2"/>
    <row r="901" ht="12.75" x14ac:dyDescent="0.2"/>
    <row r="902" ht="12.75" x14ac:dyDescent="0.2"/>
    <row r="903" ht="12.75" x14ac:dyDescent="0.2"/>
    <row r="904" ht="12.75" x14ac:dyDescent="0.2"/>
    <row r="905" ht="12.75" x14ac:dyDescent="0.2"/>
    <row r="906" ht="12.75" x14ac:dyDescent="0.2"/>
    <row r="907" ht="12.75" x14ac:dyDescent="0.2"/>
    <row r="908" ht="12.75" x14ac:dyDescent="0.2"/>
    <row r="909" ht="12.75" x14ac:dyDescent="0.2"/>
    <row r="910" ht="12.75" x14ac:dyDescent="0.2"/>
    <row r="911" ht="12.75" x14ac:dyDescent="0.2"/>
    <row r="912" ht="12.75" x14ac:dyDescent="0.2"/>
    <row r="913" ht="12.75" x14ac:dyDescent="0.2"/>
    <row r="914" ht="12.75" x14ac:dyDescent="0.2"/>
    <row r="915" ht="12.75" x14ac:dyDescent="0.2"/>
    <row r="916" ht="12.75" x14ac:dyDescent="0.2"/>
    <row r="917" ht="12.75" x14ac:dyDescent="0.2"/>
    <row r="918" ht="12.75" x14ac:dyDescent="0.2"/>
    <row r="919" ht="12.75" x14ac:dyDescent="0.2"/>
    <row r="920" ht="12.75" x14ac:dyDescent="0.2"/>
    <row r="921" ht="12.75" x14ac:dyDescent="0.2"/>
    <row r="922" ht="12.75" x14ac:dyDescent="0.2"/>
    <row r="923" ht="12.75" x14ac:dyDescent="0.2"/>
    <row r="924" ht="12.75" x14ac:dyDescent="0.2"/>
    <row r="925" ht="12.75" x14ac:dyDescent="0.2"/>
    <row r="926" ht="12.75" x14ac:dyDescent="0.2"/>
    <row r="927" ht="12.75" x14ac:dyDescent="0.2"/>
    <row r="928" ht="12.75" x14ac:dyDescent="0.2"/>
    <row r="929" ht="12.75" x14ac:dyDescent="0.2"/>
    <row r="930" ht="12.75" x14ac:dyDescent="0.2"/>
    <row r="931" ht="12.75" x14ac:dyDescent="0.2"/>
    <row r="932" ht="12.75" x14ac:dyDescent="0.2"/>
    <row r="933" ht="12.75" x14ac:dyDescent="0.2"/>
    <row r="934" ht="12.75" x14ac:dyDescent="0.2"/>
    <row r="935" ht="12.75" x14ac:dyDescent="0.2"/>
    <row r="936" ht="12.75" x14ac:dyDescent="0.2"/>
    <row r="937" ht="12.75" x14ac:dyDescent="0.2"/>
    <row r="938" ht="12.75" x14ac:dyDescent="0.2"/>
    <row r="939" ht="12.75" x14ac:dyDescent="0.2"/>
    <row r="940" ht="12.75" x14ac:dyDescent="0.2"/>
    <row r="941" ht="12.75" x14ac:dyDescent="0.2"/>
    <row r="942" ht="12.75" x14ac:dyDescent="0.2"/>
    <row r="943" ht="12.75" x14ac:dyDescent="0.2"/>
    <row r="944" ht="12.75" x14ac:dyDescent="0.2"/>
    <row r="945" ht="12.75" x14ac:dyDescent="0.2"/>
    <row r="946" ht="12.75" x14ac:dyDescent="0.2"/>
    <row r="947" ht="12.75" x14ac:dyDescent="0.2"/>
    <row r="948" ht="12.75" x14ac:dyDescent="0.2"/>
    <row r="949" ht="12.75" x14ac:dyDescent="0.2"/>
    <row r="950" ht="12.75" x14ac:dyDescent="0.2"/>
    <row r="951" ht="12.75" x14ac:dyDescent="0.2"/>
    <row r="952" ht="12.75" x14ac:dyDescent="0.2"/>
    <row r="953" ht="12.75" x14ac:dyDescent="0.2"/>
    <row r="954" ht="12.75" x14ac:dyDescent="0.2"/>
    <row r="955" ht="12.75" x14ac:dyDescent="0.2"/>
    <row r="956" ht="12.75" x14ac:dyDescent="0.2"/>
    <row r="957" ht="12.75" x14ac:dyDescent="0.2"/>
    <row r="958" ht="12.75" x14ac:dyDescent="0.2"/>
    <row r="959" ht="12.75" x14ac:dyDescent="0.2"/>
    <row r="960" ht="12.75" x14ac:dyDescent="0.2"/>
    <row r="961" ht="12.75" x14ac:dyDescent="0.2"/>
    <row r="962" ht="12.75" x14ac:dyDescent="0.2"/>
    <row r="963" ht="12.75" x14ac:dyDescent="0.2"/>
    <row r="964" ht="12.75" x14ac:dyDescent="0.2"/>
    <row r="965" ht="12.75" x14ac:dyDescent="0.2"/>
    <row r="966" ht="12.75" x14ac:dyDescent="0.2"/>
    <row r="967" ht="12.75" x14ac:dyDescent="0.2"/>
    <row r="968" ht="12.75" x14ac:dyDescent="0.2"/>
    <row r="969" ht="12.75" x14ac:dyDescent="0.2"/>
    <row r="970" ht="12.75" x14ac:dyDescent="0.2"/>
    <row r="971" ht="12.75" x14ac:dyDescent="0.2"/>
    <row r="972" ht="12.75" x14ac:dyDescent="0.2"/>
    <row r="973" ht="12.75" x14ac:dyDescent="0.2"/>
    <row r="974" ht="12.75" x14ac:dyDescent="0.2"/>
    <row r="975" ht="12.75" x14ac:dyDescent="0.2"/>
    <row r="976" ht="12.75" x14ac:dyDescent="0.2"/>
    <row r="977" ht="12.75" x14ac:dyDescent="0.2"/>
    <row r="978" ht="12.75" x14ac:dyDescent="0.2"/>
    <row r="979" ht="12.75" x14ac:dyDescent="0.2"/>
    <row r="980" ht="12.75" x14ac:dyDescent="0.2"/>
    <row r="981" ht="12.75" x14ac:dyDescent="0.2"/>
    <row r="982" ht="12.75" x14ac:dyDescent="0.2"/>
    <row r="983" ht="12.75" x14ac:dyDescent="0.2"/>
    <row r="984" ht="12.75" x14ac:dyDescent="0.2"/>
    <row r="985" ht="12.75" x14ac:dyDescent="0.2"/>
    <row r="986" ht="12.75" x14ac:dyDescent="0.2"/>
    <row r="987" ht="12.75" x14ac:dyDescent="0.2"/>
    <row r="988" ht="12.75" x14ac:dyDescent="0.2"/>
    <row r="989" ht="12.75" x14ac:dyDescent="0.2"/>
    <row r="990" ht="12.75" x14ac:dyDescent="0.2"/>
    <row r="991" ht="12.75" x14ac:dyDescent="0.2"/>
    <row r="992" ht="12.75" x14ac:dyDescent="0.2"/>
    <row r="993" ht="12.75" x14ac:dyDescent="0.2"/>
    <row r="994" ht="12.75" x14ac:dyDescent="0.2"/>
    <row r="995" ht="12.75" x14ac:dyDescent="0.2"/>
    <row r="996" ht="12.75" x14ac:dyDescent="0.2"/>
    <row r="997" ht="12.75" x14ac:dyDescent="0.2"/>
    <row r="998" ht="12.75" x14ac:dyDescent="0.2"/>
    <row r="999" ht="12.75" x14ac:dyDescent="0.2"/>
    <row r="1000" ht="12.75" x14ac:dyDescent="0.2"/>
  </sheetData>
  <mergeCells count="145">
    <mergeCell ref="A124:E124"/>
    <mergeCell ref="A105:F105"/>
    <mergeCell ref="B106:E106"/>
    <mergeCell ref="B107:E107"/>
    <mergeCell ref="B108:E108"/>
    <mergeCell ref="B109:E109"/>
    <mergeCell ref="B110:E110"/>
    <mergeCell ref="A111:E111"/>
    <mergeCell ref="A53:C53"/>
    <mergeCell ref="D53:E53"/>
    <mergeCell ref="A54:F54"/>
    <mergeCell ref="B56:E56"/>
    <mergeCell ref="B57:E57"/>
    <mergeCell ref="A61:E61"/>
    <mergeCell ref="A62:F62"/>
    <mergeCell ref="B76:E76"/>
    <mergeCell ref="B77:E77"/>
    <mergeCell ref="B39:E39"/>
    <mergeCell ref="B40:E40"/>
    <mergeCell ref="B41:E41"/>
    <mergeCell ref="A42:E42"/>
    <mergeCell ref="B44:C44"/>
    <mergeCell ref="D44:E44"/>
    <mergeCell ref="B51:C51"/>
    <mergeCell ref="D51:E51"/>
    <mergeCell ref="B52:C52"/>
    <mergeCell ref="D52:E52"/>
    <mergeCell ref="A18:E18"/>
    <mergeCell ref="A19:F19"/>
    <mergeCell ref="B20:E20"/>
    <mergeCell ref="B21:E21"/>
    <mergeCell ref="B33:E33"/>
    <mergeCell ref="B34:E34"/>
    <mergeCell ref="B35:E35"/>
    <mergeCell ref="A36:E36"/>
    <mergeCell ref="A38:F38"/>
    <mergeCell ref="B11:E11"/>
    <mergeCell ref="B12:E12"/>
    <mergeCell ref="B13:E13"/>
    <mergeCell ref="A14:F14"/>
    <mergeCell ref="A15:F15"/>
    <mergeCell ref="A16:B16"/>
    <mergeCell ref="C16:E16"/>
    <mergeCell ref="A17:B17"/>
    <mergeCell ref="C17:E17"/>
    <mergeCell ref="A1:F1"/>
    <mergeCell ref="A3:F3"/>
    <mergeCell ref="A4:F4"/>
    <mergeCell ref="A5:F5"/>
    <mergeCell ref="A6:E6"/>
    <mergeCell ref="A7:E7"/>
    <mergeCell ref="A8:F8"/>
    <mergeCell ref="A9:F9"/>
    <mergeCell ref="B10:E10"/>
    <mergeCell ref="B28:E28"/>
    <mergeCell ref="B29:E29"/>
    <mergeCell ref="B30:E30"/>
    <mergeCell ref="B31:E31"/>
    <mergeCell ref="B32:E32"/>
    <mergeCell ref="B22:E22"/>
    <mergeCell ref="B23:E23"/>
    <mergeCell ref="B24:E24"/>
    <mergeCell ref="A25:F26"/>
    <mergeCell ref="A27:F27"/>
    <mergeCell ref="B48:C48"/>
    <mergeCell ref="D48:E48"/>
    <mergeCell ref="B49:C49"/>
    <mergeCell ref="D49:E49"/>
    <mergeCell ref="B50:C50"/>
    <mergeCell ref="D50:E50"/>
    <mergeCell ref="B45:C45"/>
    <mergeCell ref="D45:E45"/>
    <mergeCell ref="B46:C46"/>
    <mergeCell ref="D46:E46"/>
    <mergeCell ref="B47:C47"/>
    <mergeCell ref="D47:E47"/>
    <mergeCell ref="A65:F65"/>
    <mergeCell ref="B66:E66"/>
    <mergeCell ref="B67:E67"/>
    <mergeCell ref="B68:E68"/>
    <mergeCell ref="B69:E69"/>
    <mergeCell ref="G57:I57"/>
    <mergeCell ref="B58:E58"/>
    <mergeCell ref="G58:I58"/>
    <mergeCell ref="B59:E59"/>
    <mergeCell ref="B60:E60"/>
    <mergeCell ref="G60:I60"/>
    <mergeCell ref="A94:F94"/>
    <mergeCell ref="B95:E95"/>
    <mergeCell ref="B96:E96"/>
    <mergeCell ref="A97:E97"/>
    <mergeCell ref="A98:F98"/>
    <mergeCell ref="A70:E70"/>
    <mergeCell ref="A72:F72"/>
    <mergeCell ref="B73:E73"/>
    <mergeCell ref="B74:E74"/>
    <mergeCell ref="B75:E75"/>
    <mergeCell ref="B78:E78"/>
    <mergeCell ref="B79:E79"/>
    <mergeCell ref="A80:E80"/>
    <mergeCell ref="A82:F82"/>
    <mergeCell ref="A83:F83"/>
    <mergeCell ref="A84:F84"/>
    <mergeCell ref="B85:E85"/>
    <mergeCell ref="B86:E86"/>
    <mergeCell ref="B87:E87"/>
    <mergeCell ref="B88:E88"/>
    <mergeCell ref="B89:E89"/>
    <mergeCell ref="B90:E90"/>
    <mergeCell ref="B91:E91"/>
    <mergeCell ref="A92:E92"/>
    <mergeCell ref="A113:F113"/>
    <mergeCell ref="B114:C114"/>
    <mergeCell ref="D114:E114"/>
    <mergeCell ref="B115:C115"/>
    <mergeCell ref="D115:E115"/>
    <mergeCell ref="A99:F99"/>
    <mergeCell ref="B100:E100"/>
    <mergeCell ref="B101:E101"/>
    <mergeCell ref="B102:E102"/>
    <mergeCell ref="A103:E103"/>
    <mergeCell ref="B119:C119"/>
    <mergeCell ref="D119:E119"/>
    <mergeCell ref="B120:C120"/>
    <mergeCell ref="D120:E120"/>
    <mergeCell ref="A121:C121"/>
    <mergeCell ref="D121:E121"/>
    <mergeCell ref="B116:C116"/>
    <mergeCell ref="D116:E116"/>
    <mergeCell ref="B117:C117"/>
    <mergeCell ref="D117:E117"/>
    <mergeCell ref="B118:C118"/>
    <mergeCell ref="D118:E118"/>
    <mergeCell ref="A135:E135"/>
    <mergeCell ref="A136:E136"/>
    <mergeCell ref="B130:E130"/>
    <mergeCell ref="B131:E131"/>
    <mergeCell ref="A132:E132"/>
    <mergeCell ref="B133:E133"/>
    <mergeCell ref="A134:E134"/>
    <mergeCell ref="A125:F125"/>
    <mergeCell ref="A126:E126"/>
    <mergeCell ref="B127:E127"/>
    <mergeCell ref="B128:E128"/>
    <mergeCell ref="B129:E129"/>
  </mergeCells>
  <pageMargins left="0.511811024" right="0.511811024" top="0.78740157499999996" bottom="0.78740157499999996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26</vt:i4>
      </vt:variant>
    </vt:vector>
  </HeadingPairs>
  <TitlesOfParts>
    <vt:vector size="26" baseType="lpstr">
      <vt:lpstr>1 - Proposta Comercial</vt:lpstr>
      <vt:lpstr>2 - Composição de custos</vt:lpstr>
      <vt:lpstr>3 - Equipamentos e mobiliarios</vt:lpstr>
      <vt:lpstr>4 - Utensílios</vt:lpstr>
      <vt:lpstr>5 - mobiliario de refeitório</vt:lpstr>
      <vt:lpstr>6 - Resumo RH</vt:lpstr>
      <vt:lpstr>AUX. ADM</vt:lpstr>
      <vt:lpstr>NUTRICIONISTA - RT</vt:lpstr>
      <vt:lpstr>NUTRICIONISTA - QUADRO TÉCNICO</vt:lpstr>
      <vt:lpstr>TÉCNICO DE NUTRIÇÃO</vt:lpstr>
      <vt:lpstr>ESTOQUISTA</vt:lpstr>
      <vt:lpstr>AUXILIAR ESTOQUE</vt:lpstr>
      <vt:lpstr>MAGAREFE</vt:lpstr>
      <vt:lpstr>AUXILIAR MAGAREFE</vt:lpstr>
      <vt:lpstr>COPEIRO-PRE PREPARO</vt:lpstr>
      <vt:lpstr>COZINHEIRO LIDER</vt:lpstr>
      <vt:lpstr>COZINHEIRO</vt:lpstr>
      <vt:lpstr>AJUDANTE DE COZINHA</vt:lpstr>
      <vt:lpstr>COPEIRO - DISTRIBUIÇÃO</vt:lpstr>
      <vt:lpstr>AUXILIAR DE LIMPEZA</vt:lpstr>
      <vt:lpstr>CAIXA</vt:lpstr>
      <vt:lpstr>ORDENADOR DE FILA</vt:lpstr>
      <vt:lpstr>MOTORISTA</vt:lpstr>
      <vt:lpstr>AJUDANTE DE MOTORISTA</vt:lpstr>
      <vt:lpstr>VIGILANTE DIURNO</vt:lpstr>
      <vt:lpstr>VIGILANTE NOTURNO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Cristiane Weneck de Sa Rego</dc:creator>
  <cp:lastModifiedBy>Suellen Toscano de Barros</cp:lastModifiedBy>
  <dcterms:created xsi:type="dcterms:W3CDTF">2023-09-28T19:29:35Z</dcterms:created>
  <dcterms:modified xsi:type="dcterms:W3CDTF">2024-11-14T13:40:38Z</dcterms:modified>
</cp:coreProperties>
</file>