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Cyan\projetos\OBRAS 2026\CÓRREGO CADAVAL READEQUAÇÃO\READEQUAÇÃO DO CADAVAL\6. Cronograma\"/>
    </mc:Choice>
  </mc:AlternateContent>
  <xr:revisionPtr revIDLastSave="0" documentId="8_{87E984F3-24E4-4B80-99F2-9042BA47F47F}" xr6:coauthVersionLast="47" xr6:coauthVersionMax="47" xr10:uidLastSave="{00000000-0000-0000-0000-000000000000}"/>
  <bookViews>
    <workbookView xWindow="-120" yWindow="-120" windowWidth="29040" windowHeight="15840" xr2:uid="{C3874D9F-1FAE-42DE-9110-7842470A2A4E}"/>
  </bookViews>
  <sheets>
    <sheet name="CRONOGRAMA" sheetId="3" r:id="rId1"/>
  </sheets>
  <externalReferences>
    <externalReference r:id="rId2"/>
  </externalReferences>
  <definedNames>
    <definedName name="CRONO.Lista.AdmLocal" hidden="1">[1]CRONO!$A$13:$A$71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3" l="1"/>
  <c r="G32" i="3" s="1"/>
  <c r="H32" i="3" s="1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F27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F23" i="3"/>
  <c r="F28" i="3" s="1"/>
  <c r="AD23" i="3" l="1"/>
  <c r="G28" i="3"/>
  <c r="H28" i="3" s="1"/>
  <c r="I28" i="3" s="1"/>
  <c r="J28" i="3" s="1"/>
  <c r="K28" i="3" s="1"/>
  <c r="L28" i="3" s="1"/>
  <c r="M28" i="3" s="1"/>
  <c r="N28" i="3" s="1"/>
  <c r="O28" i="3" s="1"/>
  <c r="P28" i="3" s="1"/>
  <c r="Q28" i="3" s="1"/>
  <c r="R28" i="3" s="1"/>
  <c r="S28" i="3" s="1"/>
  <c r="T28" i="3" s="1"/>
  <c r="U28" i="3" s="1"/>
  <c r="V28" i="3" s="1"/>
  <c r="W28" i="3" s="1"/>
  <c r="X28" i="3" s="1"/>
  <c r="Y28" i="3" s="1"/>
  <c r="Z28" i="3" s="1"/>
  <c r="AA28" i="3" s="1"/>
  <c r="AB28" i="3" s="1"/>
  <c r="AC28" i="3" s="1"/>
  <c r="I32" i="3"/>
  <c r="J32" i="3" s="1"/>
  <c r="K32" i="3" s="1"/>
  <c r="L32" i="3" s="1"/>
  <c r="M32" i="3" s="1"/>
  <c r="N32" i="3" s="1"/>
  <c r="O32" i="3" s="1"/>
  <c r="P32" i="3" s="1"/>
  <c r="Q32" i="3" s="1"/>
  <c r="R32" i="3" s="1"/>
  <c r="S32" i="3" s="1"/>
  <c r="T32" i="3" s="1"/>
  <c r="U32" i="3" s="1"/>
  <c r="V32" i="3" s="1"/>
  <c r="W32" i="3" s="1"/>
  <c r="X32" i="3" s="1"/>
  <c r="Y32" i="3" s="1"/>
  <c r="Z32" i="3" s="1"/>
  <c r="AA32" i="3" s="1"/>
  <c r="AB32" i="3" s="1"/>
  <c r="AC32" i="3" s="1"/>
</calcChain>
</file>

<file path=xl/sharedStrings.xml><?xml version="1.0" encoding="utf-8"?>
<sst xmlns="http://schemas.openxmlformats.org/spreadsheetml/2006/main" count="74" uniqueCount="51">
  <si>
    <t>Item</t>
  </si>
  <si>
    <t>Descrição</t>
  </si>
  <si>
    <t>1.</t>
  </si>
  <si>
    <t>READEQUAÇÃO DO CÓRREGO CADAVAL</t>
  </si>
  <si>
    <t>Valor (R$)</t>
  </si>
  <si>
    <t>Parcelas:</t>
  </si>
  <si>
    <t>% Período:</t>
  </si>
  <si>
    <t>1.1.</t>
  </si>
  <si>
    <t>PLACA DA OBRA</t>
  </si>
  <si>
    <t>1.2.</t>
  </si>
  <si>
    <t>PROJETO BÁSICOS E EXECUTIVOS</t>
  </si>
  <si>
    <t>1.3.</t>
  </si>
  <si>
    <t>MANUAIS  E AS BUILT - CADASTRO TÉCNICO)</t>
  </si>
  <si>
    <t>1.4.</t>
  </si>
  <si>
    <t>CANTEIRO DE OBRA</t>
  </si>
  <si>
    <t>1.5.</t>
  </si>
  <si>
    <t>ADMINISTRAÇÃO LOCAL</t>
  </si>
  <si>
    <t>1.6.</t>
  </si>
  <si>
    <t>CANALIZAÇÃO - TERRAPLANAGEM</t>
  </si>
  <si>
    <t>1.7.</t>
  </si>
  <si>
    <t>CANALIZAÇÃO - DEMOLIÇÕES</t>
  </si>
  <si>
    <t>1.8.</t>
  </si>
  <si>
    <t>CANALIZAÇÃO - GALERIA DE REFORÇO</t>
  </si>
  <si>
    <t>1.9.</t>
  </si>
  <si>
    <t>CANALIZAÇÃO - TUNNEL LINER</t>
  </si>
  <si>
    <t>1.10.</t>
  </si>
  <si>
    <t>GALERIA EM TUBOS</t>
  </si>
  <si>
    <t>1.11.</t>
  </si>
  <si>
    <t>PAVIMENTAÇÃO - DEMOLIÇÕES</t>
  </si>
  <si>
    <t>1.12.</t>
  </si>
  <si>
    <t>PAVIMENTAÇÃO - BASE DE PAVIMENTO DO VIÁRIO</t>
  </si>
  <si>
    <t>1.13.</t>
  </si>
  <si>
    <t>PAVIMENTAÇÃO - GUIA E SARJETA</t>
  </si>
  <si>
    <t>1.14.</t>
  </si>
  <si>
    <t>PAVIMENTAÇÃO - CAMADA DE ROLAMENTO DO VIÁRIO</t>
  </si>
  <si>
    <t>1.15.</t>
  </si>
  <si>
    <t>PAVIMENTAÇÃO - CALÇADA</t>
  </si>
  <si>
    <t>1.16.</t>
  </si>
  <si>
    <t>ACESSIBILIDADE - SERVIÇOS PRELIMINARES E DEMOLIÇÕES</t>
  </si>
  <si>
    <t>1.17.</t>
  </si>
  <si>
    <t>ACESSIBILIDADE - IMPLANTAÇÃO DOS ELEMENTOS DE ACESSIBILIDADE</t>
  </si>
  <si>
    <t>1.18.</t>
  </si>
  <si>
    <t>CONTROLE TECNOLOGICO</t>
  </si>
  <si>
    <t>Total:    R$ 71.233.102,91</t>
  </si>
  <si>
    <t>Período:</t>
  </si>
  <si>
    <t>Acumulado:</t>
  </si>
  <si>
    <t>%:</t>
  </si>
  <si>
    <t>Repasse:</t>
  </si>
  <si>
    <t>Contrapartida:</t>
  </si>
  <si>
    <t>Outros:</t>
  </si>
  <si>
    <t>Investimento: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</si>
</sst>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\."/>
    <numFmt numFmtId="165" formatCode="_-* #,##0.00_-;\-* #,##0.00_-;_-* \-??_-;_-@_-"/>
    <numFmt numFmtId="167" formatCode="_(\ #,##0.00_);_(&quot; (&quot;#,##0.00\);_(&quot; -&quot;??_);_(@_)"/>
    <numFmt numFmtId="168" formatCode="mm/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lightUp">
        <fgColor indexed="22"/>
      </patternFill>
    </fill>
    <fill>
      <patternFill patternType="solid">
        <fgColor indexed="22"/>
        <bgColor indexed="44"/>
      </patternFill>
    </fill>
    <fill>
      <patternFill patternType="solid">
        <fgColor rgb="FFC0C0C0"/>
        <bgColor indexed="64"/>
      </patternFill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5" fillId="0" borderId="0" applyFill="0" applyBorder="0" applyAlignment="0" applyProtection="0"/>
    <xf numFmtId="9" fontId="5" fillId="0" borderId="0" applyFill="0" applyBorder="0" applyAlignment="0" applyProtection="0"/>
  </cellStyleXfs>
  <cellXfs count="47">
    <xf numFmtId="0" fontId="0" fillId="0" borderId="0" xfId="0"/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left" vertical="center" wrapText="1"/>
    </xf>
    <xf numFmtId="0" fontId="4" fillId="0" borderId="4" xfId="2" applyFont="1" applyBorder="1" applyAlignment="1">
      <alignment horizontal="left" vertical="center" wrapText="1"/>
    </xf>
    <xf numFmtId="0" fontId="4" fillId="0" borderId="5" xfId="2" applyFont="1" applyBorder="1" applyAlignment="1">
      <alignment horizontal="left" vertical="center" wrapText="1"/>
    </xf>
    <xf numFmtId="164" fontId="3" fillId="0" borderId="7" xfId="2" applyNumberFormat="1" applyFont="1" applyBorder="1" applyAlignment="1">
      <alignment horizontal="left"/>
    </xf>
    <xf numFmtId="10" fontId="3" fillId="0" borderId="8" xfId="2" applyNumberFormat="1" applyFont="1" applyBorder="1" applyAlignment="1">
      <alignment horizontal="left"/>
    </xf>
    <xf numFmtId="165" fontId="6" fillId="0" borderId="9" xfId="3" applyFont="1" applyFill="1" applyBorder="1" applyAlignment="1" applyProtection="1">
      <alignment horizontal="center" vertical="center" wrapText="1"/>
    </xf>
    <xf numFmtId="167" fontId="6" fillId="0" borderId="1" xfId="1" applyNumberFormat="1" applyFont="1" applyFill="1" applyBorder="1" applyAlignment="1" applyProtection="1">
      <alignment horizontal="center" vertical="center"/>
    </xf>
    <xf numFmtId="0" fontId="4" fillId="0" borderId="10" xfId="2" applyFont="1" applyBorder="1" applyAlignment="1" applyProtection="1">
      <alignment horizontal="center"/>
      <protection locked="0"/>
    </xf>
    <xf numFmtId="0" fontId="4" fillId="0" borderId="11" xfId="2" applyFont="1" applyBorder="1" applyAlignment="1">
      <alignment horizontal="center"/>
    </xf>
    <xf numFmtId="0" fontId="4" fillId="0" borderId="12" xfId="2" applyFont="1" applyBorder="1" applyAlignment="1">
      <alignment horizontal="center"/>
    </xf>
    <xf numFmtId="168" fontId="4" fillId="0" borderId="13" xfId="2" applyNumberFormat="1" applyFont="1" applyBorder="1" applyAlignment="1" applyProtection="1">
      <alignment horizontal="center"/>
      <protection locked="0"/>
    </xf>
    <xf numFmtId="168" fontId="4" fillId="0" borderId="14" xfId="2" applyNumberFormat="1" applyFont="1" applyBorder="1" applyAlignment="1">
      <alignment horizontal="center"/>
    </xf>
    <xf numFmtId="168" fontId="4" fillId="0" borderId="15" xfId="2" applyNumberFormat="1" applyFont="1" applyBorder="1" applyAlignment="1">
      <alignment horizontal="center"/>
    </xf>
    <xf numFmtId="167" fontId="1" fillId="0" borderId="16" xfId="1" applyNumberFormat="1" applyFill="1" applyBorder="1" applyAlignment="1" applyProtection="1">
      <alignment horizontal="right" shrinkToFit="1"/>
    </xf>
    <xf numFmtId="167" fontId="0" fillId="0" borderId="6" xfId="1" applyNumberFormat="1" applyFont="1" applyFill="1" applyBorder="1" applyAlignment="1" applyProtection="1">
      <alignment horizontal="center" vertical="center"/>
    </xf>
    <xf numFmtId="10" fontId="7" fillId="0" borderId="17" xfId="4" applyNumberFormat="1" applyFont="1" applyFill="1" applyBorder="1" applyAlignment="1" applyProtection="1">
      <alignment horizontal="center"/>
    </xf>
    <xf numFmtId="0" fontId="3" fillId="2" borderId="2" xfId="2" applyFont="1" applyFill="1" applyBorder="1"/>
    <xf numFmtId="0" fontId="3" fillId="2" borderId="3" xfId="2" applyFont="1" applyFill="1" applyBorder="1"/>
    <xf numFmtId="0" fontId="8" fillId="0" borderId="18" xfId="2" applyFont="1" applyBorder="1" applyAlignment="1">
      <alignment horizontal="left" vertical="top"/>
    </xf>
    <xf numFmtId="0" fontId="3" fillId="3" borderId="6" xfId="2" applyFont="1" applyFill="1" applyBorder="1"/>
    <xf numFmtId="0" fontId="3" fillId="3" borderId="19" xfId="2" applyFont="1" applyFill="1" applyBorder="1"/>
    <xf numFmtId="0" fontId="4" fillId="0" borderId="0" xfId="2" applyFont="1" applyAlignment="1">
      <alignment horizontal="left"/>
    </xf>
    <xf numFmtId="0" fontId="3" fillId="0" borderId="0" xfId="2" applyFont="1"/>
    <xf numFmtId="0" fontId="3" fillId="3" borderId="19" xfId="2" applyFont="1" applyFill="1" applyBorder="1" applyAlignment="1">
      <alignment horizontal="center"/>
    </xf>
    <xf numFmtId="0" fontId="3" fillId="3" borderId="20" xfId="2" applyFont="1" applyFill="1" applyBorder="1"/>
    <xf numFmtId="165" fontId="0" fillId="2" borderId="3" xfId="3" applyFont="1" applyFill="1" applyBorder="1" applyAlignment="1" applyProtection="1">
      <alignment horizontal="center"/>
    </xf>
    <xf numFmtId="165" fontId="0" fillId="3" borderId="21" xfId="3" applyFont="1" applyFill="1" applyBorder="1" applyAlignment="1" applyProtection="1">
      <alignment horizontal="center"/>
    </xf>
    <xf numFmtId="165" fontId="0" fillId="3" borderId="22" xfId="3" applyFont="1" applyFill="1" applyBorder="1" applyAlignment="1" applyProtection="1">
      <alignment horizontal="right"/>
    </xf>
    <xf numFmtId="10" fontId="0" fillId="4" borderId="23" xfId="4" applyNumberFormat="1" applyFont="1" applyFill="1" applyBorder="1" applyAlignment="1" applyProtection="1"/>
    <xf numFmtId="10" fontId="0" fillId="4" borderId="24" xfId="4" applyNumberFormat="1" applyFont="1" applyFill="1" applyBorder="1" applyAlignment="1" applyProtection="1"/>
    <xf numFmtId="165" fontId="0" fillId="0" borderId="25" xfId="3" applyFont="1" applyFill="1" applyBorder="1" applyAlignment="1" applyProtection="1">
      <alignment horizontal="center"/>
    </xf>
    <xf numFmtId="165" fontId="0" fillId="0" borderId="26" xfId="3" applyFont="1" applyFill="1" applyBorder="1" applyAlignment="1" applyProtection="1">
      <alignment horizontal="right"/>
    </xf>
    <xf numFmtId="43" fontId="1" fillId="0" borderId="27" xfId="1" applyFill="1" applyBorder="1" applyAlignment="1" applyProtection="1">
      <alignment shrinkToFit="1"/>
    </xf>
    <xf numFmtId="165" fontId="0" fillId="3" borderId="25" xfId="3" applyFont="1" applyFill="1" applyBorder="1" applyAlignment="1" applyProtection="1">
      <alignment horizontal="center"/>
    </xf>
    <xf numFmtId="165" fontId="0" fillId="3" borderId="26" xfId="3" applyFont="1" applyFill="1" applyBorder="1" applyAlignment="1" applyProtection="1">
      <alignment horizontal="right"/>
    </xf>
    <xf numFmtId="43" fontId="1" fillId="4" borderId="27" xfId="1" applyFill="1" applyBorder="1" applyAlignment="1" applyProtection="1">
      <alignment shrinkToFit="1"/>
    </xf>
    <xf numFmtId="165" fontId="0" fillId="0" borderId="7" xfId="3" applyFont="1" applyFill="1" applyBorder="1" applyAlignment="1" applyProtection="1">
      <alignment horizontal="center"/>
    </xf>
    <xf numFmtId="165" fontId="0" fillId="0" borderId="16" xfId="3" applyFont="1" applyFill="1" applyBorder="1" applyAlignment="1" applyProtection="1">
      <alignment horizontal="right"/>
    </xf>
    <xf numFmtId="43" fontId="1" fillId="0" borderId="28" xfId="1" applyFill="1" applyBorder="1" applyAlignment="1" applyProtection="1">
      <alignment shrinkToFit="1"/>
    </xf>
    <xf numFmtId="165" fontId="6" fillId="3" borderId="29" xfId="3" applyFont="1" applyFill="1" applyBorder="1" applyAlignment="1" applyProtection="1">
      <alignment horizontal="center"/>
    </xf>
    <xf numFmtId="165" fontId="6" fillId="3" borderId="30" xfId="3" applyFont="1" applyFill="1" applyBorder="1" applyAlignment="1" applyProtection="1">
      <alignment horizontal="right"/>
    </xf>
    <xf numFmtId="165" fontId="6" fillId="4" borderId="31" xfId="3" applyFont="1" applyFill="1" applyBorder="1" applyAlignment="1" applyProtection="1">
      <alignment shrinkToFit="1"/>
    </xf>
    <xf numFmtId="165" fontId="6" fillId="3" borderId="32" xfId="3" applyFont="1" applyFill="1" applyBorder="1" applyAlignment="1" applyProtection="1">
      <alignment horizontal="right"/>
    </xf>
    <xf numFmtId="43" fontId="6" fillId="4" borderId="33" xfId="1" applyFont="1" applyFill="1" applyBorder="1" applyAlignment="1" applyProtection="1">
      <alignment shrinkToFit="1"/>
    </xf>
    <xf numFmtId="43" fontId="6" fillId="4" borderId="8" xfId="1" applyFont="1" applyFill="1" applyBorder="1" applyAlignment="1" applyProtection="1">
      <alignment shrinkToFit="1"/>
    </xf>
  </cellXfs>
  <cellStyles count="5">
    <cellStyle name="Normal" xfId="0" builtinId="0"/>
    <cellStyle name="Normal 3" xfId="2" xr:uid="{A71A0EC2-8315-44DB-9AFA-3A566D318B64}"/>
    <cellStyle name="Porcentagem 2" xfId="4" xr:uid="{79B72F4F-66C6-4684-B13F-CB0AA7BAD093}"/>
    <cellStyle name="Vírgula" xfId="1" builtinId="3"/>
    <cellStyle name="Vírgula 2" xfId="3" xr:uid="{F237C288-A405-4EE1-B89C-6FCD1DA61DBF}"/>
  </cellStyles>
  <dxfs count="13"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</dxf>
    <dxf>
      <font>
        <color rgb="FFC0C0C0"/>
      </font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ill>
        <patternFill patternType="solid">
          <fgColor indexed="26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yan\projetos\OBRAS%202026\C&#211;RREGO%20CADAVAL%20READEQUA&#199;&#195;O\READEQUA&#199;&#195;O%20DO%20CADAVAL\3.%20Or&#231;amento\3.2%20PLANILHA%20OR&#199;AMENTARIA.xlsm" TargetMode="External"/><Relationship Id="rId1" Type="http://schemas.openxmlformats.org/officeDocument/2006/relationships/externalLinkPath" Target="/OBRAS%202026/C&#211;RREGO%20CADAVAL%20READEQUA&#199;&#195;O/READEQUA&#199;&#195;O%20DO%20CADAVAL/3.%20Or&#231;amento/3.2%20PLANILHA%20OR&#199;AMENTARI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4">
          <cell r="A14" t="str">
            <v/>
          </cell>
        </row>
        <row r="17">
          <cell r="A17" t="e">
            <v>#NAME?</v>
          </cell>
        </row>
        <row r="20">
          <cell r="A20" t="e">
            <v>#NAME?</v>
          </cell>
        </row>
        <row r="23">
          <cell r="A23" t="e">
            <v>#NAME?</v>
          </cell>
        </row>
        <row r="26">
          <cell r="A26" t="e">
            <v>#NAME?</v>
          </cell>
        </row>
        <row r="29">
          <cell r="A29" t="e">
            <v>#NAME?</v>
          </cell>
        </row>
        <row r="32">
          <cell r="A32" t="e">
            <v>#NAME?</v>
          </cell>
        </row>
        <row r="35">
          <cell r="A35" t="e">
            <v>#NAME?</v>
          </cell>
        </row>
        <row r="38">
          <cell r="A38" t="e">
            <v>#NAME?</v>
          </cell>
        </row>
        <row r="41">
          <cell r="A41" t="e">
            <v>#NAME?</v>
          </cell>
        </row>
        <row r="44">
          <cell r="A44" t="e">
            <v>#NAME?</v>
          </cell>
        </row>
        <row r="47">
          <cell r="A47" t="e">
            <v>#NAME?</v>
          </cell>
        </row>
        <row r="50">
          <cell r="A50" t="e">
            <v>#NAME?</v>
          </cell>
        </row>
        <row r="53">
          <cell r="A53" t="e">
            <v>#NAME?</v>
          </cell>
        </row>
        <row r="56">
          <cell r="A56" t="e">
            <v>#NAME?</v>
          </cell>
        </row>
        <row r="59">
          <cell r="A59" t="e">
            <v>#NAME?</v>
          </cell>
        </row>
        <row r="62">
          <cell r="A62" t="e">
            <v>#NAME?</v>
          </cell>
        </row>
        <row r="65">
          <cell r="A65" t="e">
            <v>#NAME?</v>
          </cell>
        </row>
        <row r="68">
          <cell r="A68" t="e">
            <v>#NAME?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397B-0740-42FA-B738-B0109815B74C}">
  <sheetPr>
    <pageSetUpPr fitToPage="1"/>
  </sheetPr>
  <dimension ref="A1:AD32"/>
  <sheetViews>
    <sheetView tabSelected="1" topLeftCell="E1" workbookViewId="0">
      <selection activeCell="F37" sqref="F37"/>
    </sheetView>
  </sheetViews>
  <sheetFormatPr defaultRowHeight="15" x14ac:dyDescent="0.25"/>
  <cols>
    <col min="1" max="1" width="5.140625" bestFit="1" customWidth="1"/>
    <col min="2" max="2" width="68.42578125" bestFit="1" customWidth="1"/>
    <col min="3" max="3" width="10.85546875" bestFit="1" customWidth="1"/>
    <col min="4" max="4" width="14.7109375" bestFit="1" customWidth="1"/>
    <col min="5" max="5" width="19.85546875" bestFit="1" customWidth="1"/>
    <col min="6" max="7" width="13.28515625" bestFit="1" customWidth="1"/>
    <col min="8" max="8" width="14" bestFit="1" customWidth="1"/>
    <col min="9" max="30" width="14.28515625" bestFit="1" customWidth="1"/>
  </cols>
  <sheetData>
    <row r="1" spans="1:29" x14ac:dyDescent="0.25">
      <c r="A1" s="1" t="s">
        <v>0</v>
      </c>
      <c r="B1" s="2" t="s">
        <v>1</v>
      </c>
      <c r="C1" s="3"/>
      <c r="D1" s="7" t="s">
        <v>4</v>
      </c>
      <c r="E1" s="8" t="s">
        <v>5</v>
      </c>
      <c r="F1" s="9">
        <v>1</v>
      </c>
      <c r="G1" s="10">
        <v>2</v>
      </c>
      <c r="H1" s="10">
        <v>3</v>
      </c>
      <c r="I1" s="10">
        <v>4</v>
      </c>
      <c r="J1" s="10">
        <v>5</v>
      </c>
      <c r="K1" s="10">
        <v>6</v>
      </c>
      <c r="L1" s="10">
        <v>7</v>
      </c>
      <c r="M1" s="10">
        <v>8</v>
      </c>
      <c r="N1" s="10">
        <v>9</v>
      </c>
      <c r="O1" s="10">
        <v>10</v>
      </c>
      <c r="P1" s="10">
        <v>11</v>
      </c>
      <c r="Q1" s="11">
        <v>12</v>
      </c>
      <c r="R1" s="9">
        <v>13</v>
      </c>
      <c r="S1" s="10">
        <v>14</v>
      </c>
      <c r="T1" s="10">
        <v>15</v>
      </c>
      <c r="U1" s="10">
        <v>16</v>
      </c>
      <c r="V1" s="10">
        <v>17</v>
      </c>
      <c r="W1" s="10">
        <v>18</v>
      </c>
      <c r="X1" s="10">
        <v>19</v>
      </c>
      <c r="Y1" s="10">
        <v>20</v>
      </c>
      <c r="Z1" s="10">
        <v>21</v>
      </c>
      <c r="AA1" s="10">
        <v>22</v>
      </c>
      <c r="AB1" s="10">
        <v>23</v>
      </c>
      <c r="AC1" s="11">
        <v>24</v>
      </c>
    </row>
    <row r="2" spans="1:29" x14ac:dyDescent="0.25">
      <c r="A2" s="1"/>
      <c r="B2" s="2"/>
      <c r="C2" s="4"/>
      <c r="D2" s="7"/>
      <c r="E2" s="8"/>
      <c r="F2" s="12">
        <v>46327</v>
      </c>
      <c r="G2" s="13">
        <v>46357</v>
      </c>
      <c r="H2" s="13">
        <v>46388</v>
      </c>
      <c r="I2" s="13">
        <v>46419</v>
      </c>
      <c r="J2" s="13">
        <v>46447</v>
      </c>
      <c r="K2" s="13">
        <v>46478</v>
      </c>
      <c r="L2" s="13">
        <v>46508</v>
      </c>
      <c r="M2" s="13">
        <v>46539</v>
      </c>
      <c r="N2" s="13">
        <v>46569</v>
      </c>
      <c r="O2" s="13">
        <v>46600</v>
      </c>
      <c r="P2" s="13">
        <v>46631</v>
      </c>
      <c r="Q2" s="14">
        <v>46661</v>
      </c>
      <c r="R2" s="12">
        <v>46692</v>
      </c>
      <c r="S2" s="13">
        <v>46722</v>
      </c>
      <c r="T2" s="13">
        <v>46753</v>
      </c>
      <c r="U2" s="13">
        <v>46784</v>
      </c>
      <c r="V2" s="13">
        <v>46813</v>
      </c>
      <c r="W2" s="13">
        <v>46844</v>
      </c>
      <c r="X2" s="13">
        <v>46874</v>
      </c>
      <c r="Y2" s="13">
        <v>46905</v>
      </c>
      <c r="Z2" s="13">
        <v>46935</v>
      </c>
      <c r="AA2" s="13">
        <v>46966</v>
      </c>
      <c r="AB2" s="13">
        <v>46997</v>
      </c>
      <c r="AC2" s="14">
        <v>47027</v>
      </c>
    </row>
    <row r="3" spans="1:29" x14ac:dyDescent="0.25">
      <c r="A3" s="5" t="s">
        <v>2</v>
      </c>
      <c r="B3" s="6" t="s">
        <v>3</v>
      </c>
      <c r="C3" s="6"/>
      <c r="D3" s="15">
        <v>71233102.909999996</v>
      </c>
      <c r="E3" s="16" t="s">
        <v>6</v>
      </c>
      <c r="F3" s="17">
        <v>7.4220220010348545E-2</v>
      </c>
      <c r="G3" s="17">
        <v>4.1664065704813763E-2</v>
      </c>
      <c r="H3" s="17">
        <v>4.1664065704813763E-2</v>
      </c>
      <c r="I3" s="17">
        <v>4.1664065704813763E-2</v>
      </c>
      <c r="J3" s="17">
        <v>4.1664065704813763E-2</v>
      </c>
      <c r="K3" s="17">
        <v>4.1664065704813763E-2</v>
      </c>
      <c r="L3" s="17">
        <v>4.1664065704813763E-2</v>
      </c>
      <c r="M3" s="17">
        <v>4.1664065704813763E-2</v>
      </c>
      <c r="N3" s="17">
        <v>4.1664065704813763E-2</v>
      </c>
      <c r="O3" s="17">
        <v>4.1664065704813763E-2</v>
      </c>
      <c r="P3" s="17">
        <v>4.1664065704813763E-2</v>
      </c>
      <c r="Q3" s="17">
        <v>4.1664068512497154E-2</v>
      </c>
      <c r="R3" s="17">
        <v>4.1664065704813763E-2</v>
      </c>
      <c r="S3" s="17">
        <v>4.1664065704813763E-2</v>
      </c>
      <c r="T3" s="17">
        <v>4.1664065704813763E-2</v>
      </c>
      <c r="U3" s="17">
        <v>6.2496098557220617E-2</v>
      </c>
      <c r="V3" s="17">
        <v>4.1664065704813763E-2</v>
      </c>
      <c r="W3" s="17">
        <v>6.2496098557220617E-2</v>
      </c>
      <c r="X3" s="17">
        <v>4.1664065704813763E-2</v>
      </c>
      <c r="Y3" s="17">
        <v>4.1664065704813763E-2</v>
      </c>
      <c r="Z3" s="17">
        <v>2.0832032852406871E-2</v>
      </c>
      <c r="AA3" s="17">
        <v>2.0832032852406871E-2</v>
      </c>
      <c r="AB3" s="17">
        <v>2.0832032852406871E-2</v>
      </c>
      <c r="AC3" s="17">
        <v>3.0002364528472287E-2</v>
      </c>
    </row>
    <row r="4" spans="1:29" x14ac:dyDescent="0.25">
      <c r="A4" s="5" t="s">
        <v>7</v>
      </c>
      <c r="B4" s="6" t="s">
        <v>8</v>
      </c>
      <c r="C4" s="6"/>
      <c r="D4" s="15">
        <v>20224.32</v>
      </c>
      <c r="E4" s="16" t="s">
        <v>6</v>
      </c>
      <c r="F4" s="17">
        <v>1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7">
        <v>0</v>
      </c>
      <c r="O4" s="17">
        <v>0</v>
      </c>
      <c r="P4" s="17">
        <v>0</v>
      </c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7">
        <v>0</v>
      </c>
      <c r="X4" s="17">
        <v>0</v>
      </c>
      <c r="Y4" s="17">
        <v>0</v>
      </c>
      <c r="Z4" s="17">
        <v>0</v>
      </c>
      <c r="AA4" s="17">
        <v>0</v>
      </c>
      <c r="AB4" s="17">
        <v>0</v>
      </c>
      <c r="AC4" s="17">
        <v>0</v>
      </c>
    </row>
    <row r="5" spans="1:29" x14ac:dyDescent="0.25">
      <c r="A5" s="5" t="s">
        <v>9</v>
      </c>
      <c r="B5" s="6" t="s">
        <v>10</v>
      </c>
      <c r="C5" s="6"/>
      <c r="D5" s="15">
        <v>1994466.29</v>
      </c>
      <c r="E5" s="16" t="s">
        <v>6</v>
      </c>
      <c r="F5" s="17">
        <v>1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</row>
    <row r="6" spans="1:29" x14ac:dyDescent="0.25">
      <c r="A6" s="5" t="s">
        <v>11</v>
      </c>
      <c r="B6" s="6" t="s">
        <v>12</v>
      </c>
      <c r="C6" s="6"/>
      <c r="D6" s="15">
        <v>218514.6</v>
      </c>
      <c r="E6" s="16" t="s">
        <v>6</v>
      </c>
      <c r="F6" s="17">
        <v>1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</row>
    <row r="7" spans="1:29" x14ac:dyDescent="0.25">
      <c r="A7" s="5" t="s">
        <v>13</v>
      </c>
      <c r="B7" s="6" t="s">
        <v>14</v>
      </c>
      <c r="C7" s="6"/>
      <c r="D7" s="15">
        <v>350998.18</v>
      </c>
      <c r="E7" s="16" t="s">
        <v>6</v>
      </c>
      <c r="F7" s="17">
        <v>0.15221996307787125</v>
      </c>
      <c r="G7" s="17">
        <v>3.767911275209461E-2</v>
      </c>
      <c r="H7" s="17">
        <v>3.767911275209461E-2</v>
      </c>
      <c r="I7" s="17">
        <v>3.767911275209461E-2</v>
      </c>
      <c r="J7" s="17">
        <v>3.767911275209461E-2</v>
      </c>
      <c r="K7" s="17">
        <v>3.767911275209461E-2</v>
      </c>
      <c r="L7" s="17">
        <v>3.767911275209461E-2</v>
      </c>
      <c r="M7" s="17">
        <v>3.767911275209461E-2</v>
      </c>
      <c r="N7" s="17">
        <v>3.767911275209461E-2</v>
      </c>
      <c r="O7" s="17">
        <v>3.767911275209461E-2</v>
      </c>
      <c r="P7" s="17">
        <v>3.767911275209461E-2</v>
      </c>
      <c r="Q7" s="17">
        <v>3.767911275209461E-2</v>
      </c>
      <c r="R7" s="17">
        <v>3.767911275209461E-2</v>
      </c>
      <c r="S7" s="17">
        <v>3.767911275209461E-2</v>
      </c>
      <c r="T7" s="17">
        <v>3.767911275209461E-2</v>
      </c>
      <c r="U7" s="17">
        <v>5.6518669128141914E-2</v>
      </c>
      <c r="V7" s="17">
        <v>3.767911275209461E-2</v>
      </c>
      <c r="W7" s="17">
        <v>5.6518669128141914E-2</v>
      </c>
      <c r="X7" s="17">
        <v>3.767911275209461E-2</v>
      </c>
      <c r="Y7" s="17">
        <v>3.767911275209461E-2</v>
      </c>
      <c r="Z7" s="17">
        <v>1.8839556376047308E-2</v>
      </c>
      <c r="AA7" s="17">
        <v>1.8839556376047308E-2</v>
      </c>
      <c r="AB7" s="17">
        <v>1.8839556376047308E-2</v>
      </c>
      <c r="AC7" s="17">
        <v>3.7679112752094616E-2</v>
      </c>
    </row>
    <row r="8" spans="1:29" x14ac:dyDescent="0.25">
      <c r="A8" s="5" t="s">
        <v>15</v>
      </c>
      <c r="B8" s="6" t="s">
        <v>16</v>
      </c>
      <c r="C8" s="6"/>
      <c r="D8" s="15">
        <v>1774876.49</v>
      </c>
      <c r="E8" s="16" t="s">
        <v>6</v>
      </c>
      <c r="F8" s="17">
        <v>6.0000000338051689E-2</v>
      </c>
      <c r="G8" s="17">
        <v>4.0000000225367795E-2</v>
      </c>
      <c r="H8" s="17">
        <v>4.0000000225367795E-2</v>
      </c>
      <c r="I8" s="17">
        <v>4.0000000225367795E-2</v>
      </c>
      <c r="J8" s="17">
        <v>4.0000000225367795E-2</v>
      </c>
      <c r="K8" s="17">
        <v>4.0000000225367795E-2</v>
      </c>
      <c r="L8" s="17">
        <v>4.0000000225367795E-2</v>
      </c>
      <c r="M8" s="17">
        <v>4.0000000225367795E-2</v>
      </c>
      <c r="N8" s="17">
        <v>4.0000000225367795E-2</v>
      </c>
      <c r="O8" s="17">
        <v>4.0000000225367795E-2</v>
      </c>
      <c r="P8" s="17">
        <v>4.0000000225367795E-2</v>
      </c>
      <c r="Q8" s="17">
        <v>4.0000000225367795E-2</v>
      </c>
      <c r="R8" s="17">
        <v>4.0000000225367795E-2</v>
      </c>
      <c r="S8" s="17">
        <v>4.0000000225367795E-2</v>
      </c>
      <c r="T8" s="17">
        <v>4.0000000225367795E-2</v>
      </c>
      <c r="U8" s="17">
        <v>6.0000000338051689E-2</v>
      </c>
      <c r="V8" s="17">
        <v>4.0000000225367795E-2</v>
      </c>
      <c r="W8" s="17">
        <v>6.0000000338051689E-2</v>
      </c>
      <c r="X8" s="17">
        <v>4.0000000225367795E-2</v>
      </c>
      <c r="Y8" s="17">
        <v>4.0000000225367795E-2</v>
      </c>
      <c r="Z8" s="17">
        <v>2.0000000112683897E-2</v>
      </c>
      <c r="AA8" s="17">
        <v>2.0000000112683897E-2</v>
      </c>
      <c r="AB8" s="17">
        <v>2.0000000112683897E-2</v>
      </c>
      <c r="AC8" s="17">
        <v>7.9999994816540715E-2</v>
      </c>
    </row>
    <row r="9" spans="1:29" x14ac:dyDescent="0.25">
      <c r="A9" s="5" t="s">
        <v>17</v>
      </c>
      <c r="B9" s="6" t="s">
        <v>18</v>
      </c>
      <c r="C9" s="6"/>
      <c r="D9" s="15">
        <v>11580341.91</v>
      </c>
      <c r="E9" s="16" t="s">
        <v>6</v>
      </c>
      <c r="F9" s="17">
        <v>4.3479413122094947E-2</v>
      </c>
      <c r="G9" s="17">
        <v>4.3478208494450228E-2</v>
      </c>
      <c r="H9" s="17">
        <v>4.3478208494450228E-2</v>
      </c>
      <c r="I9" s="17">
        <v>4.3478208494450228E-2</v>
      </c>
      <c r="J9" s="17">
        <v>4.3478208494450228E-2</v>
      </c>
      <c r="K9" s="17">
        <v>4.3478208494450228E-2</v>
      </c>
      <c r="L9" s="17">
        <v>4.3478208494450228E-2</v>
      </c>
      <c r="M9" s="17">
        <v>4.3478208494450228E-2</v>
      </c>
      <c r="N9" s="17">
        <v>4.3478208494450228E-2</v>
      </c>
      <c r="O9" s="17">
        <v>4.3478208494450228E-2</v>
      </c>
      <c r="P9" s="17">
        <v>4.3478208494450228E-2</v>
      </c>
      <c r="Q9" s="17">
        <v>4.3478208494450228E-2</v>
      </c>
      <c r="R9" s="17">
        <v>4.3478208494450228E-2</v>
      </c>
      <c r="S9" s="17">
        <v>4.3478208494450228E-2</v>
      </c>
      <c r="T9" s="17">
        <v>4.3478208494450228E-2</v>
      </c>
      <c r="U9" s="17">
        <v>6.521731274167536E-2</v>
      </c>
      <c r="V9" s="17">
        <v>4.3478208494450228E-2</v>
      </c>
      <c r="W9" s="17">
        <v>6.521731274167536E-2</v>
      </c>
      <c r="X9" s="17">
        <v>4.3478208494450228E-2</v>
      </c>
      <c r="Y9" s="17">
        <v>4.3478208494450228E-2</v>
      </c>
      <c r="Z9" s="17">
        <v>2.1739104247225118E-2</v>
      </c>
      <c r="AA9" s="17">
        <v>2.1739104247225118E-2</v>
      </c>
      <c r="AB9" s="17">
        <v>2.1739104247225118E-2</v>
      </c>
      <c r="AC9" s="17">
        <v>2.1739104247225118E-2</v>
      </c>
    </row>
    <row r="10" spans="1:29" x14ac:dyDescent="0.25">
      <c r="A10" s="5" t="s">
        <v>19</v>
      </c>
      <c r="B10" s="6" t="s">
        <v>20</v>
      </c>
      <c r="C10" s="6"/>
      <c r="D10" s="15">
        <v>2000279.71</v>
      </c>
      <c r="E10" s="16" t="s">
        <v>6</v>
      </c>
      <c r="F10" s="17">
        <v>4.2590598491847917E-2</v>
      </c>
      <c r="G10" s="17">
        <v>4.2551528955917864E-2</v>
      </c>
      <c r="H10" s="17">
        <v>4.2551528955917864E-2</v>
      </c>
      <c r="I10" s="17">
        <v>4.2551528955917864E-2</v>
      </c>
      <c r="J10" s="17">
        <v>4.2551528955917864E-2</v>
      </c>
      <c r="K10" s="17">
        <v>4.2551528955917864E-2</v>
      </c>
      <c r="L10" s="17">
        <v>4.2551528955917864E-2</v>
      </c>
      <c r="M10" s="17">
        <v>4.2551528955917864E-2</v>
      </c>
      <c r="N10" s="17">
        <v>4.2551528955917864E-2</v>
      </c>
      <c r="O10" s="17">
        <v>4.2551528955917864E-2</v>
      </c>
      <c r="P10" s="17">
        <v>4.2551528955917864E-2</v>
      </c>
      <c r="Q10" s="17">
        <v>4.2551528955917864E-2</v>
      </c>
      <c r="R10" s="17">
        <v>4.2551528955917864E-2</v>
      </c>
      <c r="S10" s="17">
        <v>4.2551528955917864E-2</v>
      </c>
      <c r="T10" s="17">
        <v>4.2551528955917864E-2</v>
      </c>
      <c r="U10" s="17">
        <v>6.3827293433876817E-2</v>
      </c>
      <c r="V10" s="17">
        <v>4.2551528955917864E-2</v>
      </c>
      <c r="W10" s="17">
        <v>6.3827293433876817E-2</v>
      </c>
      <c r="X10" s="17">
        <v>4.2551528955917864E-2</v>
      </c>
      <c r="Y10" s="17">
        <v>4.2551528955917864E-2</v>
      </c>
      <c r="Z10" s="17">
        <v>2.1275764477958932E-2</v>
      </c>
      <c r="AA10" s="17">
        <v>2.1275764477958932E-2</v>
      </c>
      <c r="AB10" s="17">
        <v>2.1275764477958932E-2</v>
      </c>
      <c r="AC10" s="17">
        <v>4.2551528955917864E-2</v>
      </c>
    </row>
    <row r="11" spans="1:29" x14ac:dyDescent="0.25">
      <c r="A11" s="5" t="s">
        <v>21</v>
      </c>
      <c r="B11" s="6" t="s">
        <v>22</v>
      </c>
      <c r="C11" s="6"/>
      <c r="D11" s="15">
        <v>33492821.5</v>
      </c>
      <c r="E11" s="16" t="s">
        <v>6</v>
      </c>
      <c r="F11" s="17">
        <v>4.3913036409906521E-2</v>
      </c>
      <c r="G11" s="17">
        <v>4.3450634339659927E-2</v>
      </c>
      <c r="H11" s="17">
        <v>4.3450634339659927E-2</v>
      </c>
      <c r="I11" s="17">
        <v>4.3450634339659927E-2</v>
      </c>
      <c r="J11" s="17">
        <v>4.3450634339659927E-2</v>
      </c>
      <c r="K11" s="17">
        <v>4.3450634339659927E-2</v>
      </c>
      <c r="L11" s="17">
        <v>4.3450634339659927E-2</v>
      </c>
      <c r="M11" s="17">
        <v>4.3450634339659927E-2</v>
      </c>
      <c r="N11" s="17">
        <v>4.3450634339659927E-2</v>
      </c>
      <c r="O11" s="17">
        <v>4.3450634339659927E-2</v>
      </c>
      <c r="P11" s="17">
        <v>4.3450634339659927E-2</v>
      </c>
      <c r="Q11" s="17">
        <v>4.3450634339659927E-2</v>
      </c>
      <c r="R11" s="17">
        <v>4.3450634339659927E-2</v>
      </c>
      <c r="S11" s="17">
        <v>4.3450634339659927E-2</v>
      </c>
      <c r="T11" s="17">
        <v>4.3450634339659927E-2</v>
      </c>
      <c r="U11" s="17">
        <v>6.5175951509489877E-2</v>
      </c>
      <c r="V11" s="17">
        <v>4.3450634339659927E-2</v>
      </c>
      <c r="W11" s="17">
        <v>6.5175951509489877E-2</v>
      </c>
      <c r="X11" s="17">
        <v>4.3450634339659927E-2</v>
      </c>
      <c r="Y11" s="17">
        <v>4.3450634339659927E-2</v>
      </c>
      <c r="Z11" s="17">
        <v>2.1725317169829957E-2</v>
      </c>
      <c r="AA11" s="17">
        <v>2.1725317169829957E-2</v>
      </c>
      <c r="AB11" s="17">
        <v>2.1725317169829957E-2</v>
      </c>
      <c r="AC11" s="17">
        <v>2.1898325287405245E-2</v>
      </c>
    </row>
    <row r="12" spans="1:29" x14ac:dyDescent="0.25">
      <c r="A12" s="5" t="s">
        <v>23</v>
      </c>
      <c r="B12" s="6" t="s">
        <v>24</v>
      </c>
      <c r="C12" s="6"/>
      <c r="D12" s="15">
        <v>2792468.04</v>
      </c>
      <c r="E12" s="16" t="s">
        <v>6</v>
      </c>
      <c r="F12" s="17">
        <v>4.0777899108918714E-2</v>
      </c>
      <c r="G12" s="17">
        <v>4.2632094009570118E-2</v>
      </c>
      <c r="H12" s="17">
        <v>4.2632094009570118E-2</v>
      </c>
      <c r="I12" s="17">
        <v>4.2632094009570118E-2</v>
      </c>
      <c r="J12" s="17">
        <v>4.2632094009570118E-2</v>
      </c>
      <c r="K12" s="17">
        <v>4.2632094009570118E-2</v>
      </c>
      <c r="L12" s="17">
        <v>4.2632094009570118E-2</v>
      </c>
      <c r="M12" s="17">
        <v>4.2632094009570118E-2</v>
      </c>
      <c r="N12" s="17">
        <v>4.2632094009570118E-2</v>
      </c>
      <c r="O12" s="17">
        <v>4.2632094009570118E-2</v>
      </c>
      <c r="P12" s="17">
        <v>4.2632094009570118E-2</v>
      </c>
      <c r="Q12" s="17">
        <v>4.2632094009570118E-2</v>
      </c>
      <c r="R12" s="17">
        <v>4.2632094009570118E-2</v>
      </c>
      <c r="S12" s="17">
        <v>4.2632094009570118E-2</v>
      </c>
      <c r="T12" s="17">
        <v>4.2632094009570118E-2</v>
      </c>
      <c r="U12" s="17">
        <v>6.3948141014355156E-2</v>
      </c>
      <c r="V12" s="17">
        <v>4.2632094009570118E-2</v>
      </c>
      <c r="W12" s="17">
        <v>6.3948141014355156E-2</v>
      </c>
      <c r="X12" s="17">
        <v>4.2632094009570118E-2</v>
      </c>
      <c r="Y12" s="17">
        <v>4.2632094009570118E-2</v>
      </c>
      <c r="Z12" s="17">
        <v>2.1316047004785059E-2</v>
      </c>
      <c r="AA12" s="17">
        <v>2.1316047004785059E-2</v>
      </c>
      <c r="AB12" s="17">
        <v>2.1316047004785059E-2</v>
      </c>
      <c r="AC12" s="17">
        <v>4.2632079685323822E-2</v>
      </c>
    </row>
    <row r="13" spans="1:29" x14ac:dyDescent="0.25">
      <c r="A13" s="5" t="s">
        <v>25</v>
      </c>
      <c r="B13" s="6" t="s">
        <v>26</v>
      </c>
      <c r="C13" s="6"/>
      <c r="D13" s="15">
        <v>858275.87</v>
      </c>
      <c r="E13" s="16" t="s">
        <v>6</v>
      </c>
      <c r="F13" s="17">
        <v>4.2169355174811095E-2</v>
      </c>
      <c r="G13" s="17">
        <v>4.290627441267806E-2</v>
      </c>
      <c r="H13" s="17">
        <v>4.290627441267806E-2</v>
      </c>
      <c r="I13" s="17">
        <v>4.290627441267806E-2</v>
      </c>
      <c r="J13" s="17">
        <v>4.290627441267806E-2</v>
      </c>
      <c r="K13" s="17">
        <v>4.290627441267806E-2</v>
      </c>
      <c r="L13" s="17">
        <v>4.290627441267806E-2</v>
      </c>
      <c r="M13" s="17">
        <v>4.290627441267806E-2</v>
      </c>
      <c r="N13" s="17">
        <v>4.290627441267806E-2</v>
      </c>
      <c r="O13" s="17">
        <v>4.290627441267806E-2</v>
      </c>
      <c r="P13" s="17">
        <v>4.290627441267806E-2</v>
      </c>
      <c r="Q13" s="17">
        <v>4.290627441267806E-2</v>
      </c>
      <c r="R13" s="17">
        <v>4.290627441267806E-2</v>
      </c>
      <c r="S13" s="17">
        <v>4.290627441267806E-2</v>
      </c>
      <c r="T13" s="17">
        <v>4.290627441267806E-2</v>
      </c>
      <c r="U13" s="17">
        <v>6.4359411619017107E-2</v>
      </c>
      <c r="V13" s="17">
        <v>4.290627441267806E-2</v>
      </c>
      <c r="W13" s="17">
        <v>6.4359411619017107E-2</v>
      </c>
      <c r="X13" s="17">
        <v>4.290627441267806E-2</v>
      </c>
      <c r="Y13" s="17">
        <v>4.290627441267806E-2</v>
      </c>
      <c r="Z13" s="17">
        <v>2.1453137206339023E-2</v>
      </c>
      <c r="AA13" s="17">
        <v>2.1453137206339023E-2</v>
      </c>
      <c r="AB13" s="17">
        <v>2.1453137206339023E-2</v>
      </c>
      <c r="AC13" s="17">
        <v>3.5345744952610628E-2</v>
      </c>
    </row>
    <row r="14" spans="1:29" x14ac:dyDescent="0.25">
      <c r="A14" s="5" t="s">
        <v>27</v>
      </c>
      <c r="B14" s="6" t="s">
        <v>28</v>
      </c>
      <c r="C14" s="6"/>
      <c r="D14" s="15">
        <v>1314319.6100000001</v>
      </c>
      <c r="E14" s="16" t="s">
        <v>6</v>
      </c>
      <c r="F14" s="17">
        <v>4.2538755090171715E-2</v>
      </c>
      <c r="G14" s="17">
        <v>4.2569097785887855E-2</v>
      </c>
      <c r="H14" s="17">
        <v>4.2569097785887855E-2</v>
      </c>
      <c r="I14" s="17">
        <v>4.2569097785887855E-2</v>
      </c>
      <c r="J14" s="17">
        <v>4.2569097785887855E-2</v>
      </c>
      <c r="K14" s="17">
        <v>4.2569097785887855E-2</v>
      </c>
      <c r="L14" s="17">
        <v>4.2569097785887855E-2</v>
      </c>
      <c r="M14" s="17">
        <v>4.2569097785887855E-2</v>
      </c>
      <c r="N14" s="17">
        <v>4.2569097785887855E-2</v>
      </c>
      <c r="O14" s="17">
        <v>4.2569097785887855E-2</v>
      </c>
      <c r="P14" s="17">
        <v>4.2569097785887855E-2</v>
      </c>
      <c r="Q14" s="17">
        <v>4.2569097785887855E-2</v>
      </c>
      <c r="R14" s="17">
        <v>4.2569097785887855E-2</v>
      </c>
      <c r="S14" s="17">
        <v>4.2569097785887855E-2</v>
      </c>
      <c r="T14" s="17">
        <v>4.2569097785887855E-2</v>
      </c>
      <c r="U14" s="17">
        <v>6.3853646678831782E-2</v>
      </c>
      <c r="V14" s="17">
        <v>4.2569097785887855E-2</v>
      </c>
      <c r="W14" s="17">
        <v>6.3853646678831782E-2</v>
      </c>
      <c r="X14" s="17">
        <v>4.2569097785887855E-2</v>
      </c>
      <c r="Y14" s="17">
        <v>4.2569097785887855E-2</v>
      </c>
      <c r="Z14" s="17">
        <v>2.1284548892943931E-2</v>
      </c>
      <c r="AA14" s="17">
        <v>2.1284548892943931E-2</v>
      </c>
      <c r="AB14" s="17">
        <v>2.1284548892943931E-2</v>
      </c>
      <c r="AC14" s="17">
        <v>4.2225642513239216E-2</v>
      </c>
    </row>
    <row r="15" spans="1:29" x14ac:dyDescent="0.25">
      <c r="A15" s="5" t="s">
        <v>29</v>
      </c>
      <c r="B15" s="6" t="s">
        <v>30</v>
      </c>
      <c r="C15" s="6"/>
      <c r="D15" s="15">
        <v>4528305.8</v>
      </c>
      <c r="E15" s="16" t="s">
        <v>6</v>
      </c>
      <c r="F15" s="17">
        <v>4.2985997102934173E-2</v>
      </c>
      <c r="G15" s="17">
        <v>4.3001296423046349E-2</v>
      </c>
      <c r="H15" s="17">
        <v>4.3001296423046349E-2</v>
      </c>
      <c r="I15" s="17">
        <v>4.3001296423046349E-2</v>
      </c>
      <c r="J15" s="17">
        <v>4.3001296423046349E-2</v>
      </c>
      <c r="K15" s="17">
        <v>4.3001296423046349E-2</v>
      </c>
      <c r="L15" s="17">
        <v>4.3001296423046349E-2</v>
      </c>
      <c r="M15" s="17">
        <v>4.3001296423046349E-2</v>
      </c>
      <c r="N15" s="17">
        <v>4.3001296423046349E-2</v>
      </c>
      <c r="O15" s="17">
        <v>4.3001296423046349E-2</v>
      </c>
      <c r="P15" s="17">
        <v>4.3001296423046349E-2</v>
      </c>
      <c r="Q15" s="17">
        <v>4.300134058967485E-2</v>
      </c>
      <c r="R15" s="17">
        <v>4.3001296423046349E-2</v>
      </c>
      <c r="S15" s="17">
        <v>4.3001296423046349E-2</v>
      </c>
      <c r="T15" s="17">
        <v>4.3001296423046349E-2</v>
      </c>
      <c r="U15" s="17">
        <v>6.4501944634569514E-2</v>
      </c>
      <c r="V15" s="17">
        <v>4.3001296423046349E-2</v>
      </c>
      <c r="W15" s="17">
        <v>6.4501944634569514E-2</v>
      </c>
      <c r="X15" s="17">
        <v>4.3001296423046349E-2</v>
      </c>
      <c r="Y15" s="17">
        <v>4.3001296423046349E-2</v>
      </c>
      <c r="Z15" s="17">
        <v>2.1500648211523175E-2</v>
      </c>
      <c r="AA15" s="17">
        <v>2.1500648211523175E-2</v>
      </c>
      <c r="AB15" s="17">
        <v>2.1500648211523175E-2</v>
      </c>
      <c r="AC15" s="17">
        <v>3.2486085634941E-2</v>
      </c>
    </row>
    <row r="16" spans="1:29" x14ac:dyDescent="0.25">
      <c r="A16" s="5" t="s">
        <v>31</v>
      </c>
      <c r="B16" s="6" t="s">
        <v>32</v>
      </c>
      <c r="C16" s="6"/>
      <c r="D16" s="15">
        <v>4036103.43</v>
      </c>
      <c r="E16" s="16" t="s">
        <v>6</v>
      </c>
      <c r="F16" s="17">
        <v>4.2560874115161122E-2</v>
      </c>
      <c r="G16" s="17">
        <v>4.2566119273112886E-2</v>
      </c>
      <c r="H16" s="17">
        <v>4.2566119273112886E-2</v>
      </c>
      <c r="I16" s="17">
        <v>4.2566119273112886E-2</v>
      </c>
      <c r="J16" s="17">
        <v>4.2566119273112886E-2</v>
      </c>
      <c r="K16" s="17">
        <v>4.2566119273112886E-2</v>
      </c>
      <c r="L16" s="17">
        <v>4.2566119273112886E-2</v>
      </c>
      <c r="M16" s="17">
        <v>4.2566119273112886E-2</v>
      </c>
      <c r="N16" s="17">
        <v>4.2566119273112886E-2</v>
      </c>
      <c r="O16" s="17">
        <v>4.2566119273112886E-2</v>
      </c>
      <c r="P16" s="17">
        <v>4.2566119273112886E-2</v>
      </c>
      <c r="Q16" s="17">
        <v>4.2566119273112886E-2</v>
      </c>
      <c r="R16" s="17">
        <v>4.2566119273112886E-2</v>
      </c>
      <c r="S16" s="17">
        <v>4.2566119273112886E-2</v>
      </c>
      <c r="T16" s="17">
        <v>4.2566119273112886E-2</v>
      </c>
      <c r="U16" s="17">
        <v>6.3849178909669319E-2</v>
      </c>
      <c r="V16" s="17">
        <v>4.2566119273112886E-2</v>
      </c>
      <c r="W16" s="17">
        <v>6.3849178909669319E-2</v>
      </c>
      <c r="X16" s="17">
        <v>4.2566119273112886E-2</v>
      </c>
      <c r="Y16" s="17">
        <v>4.2566119273112886E-2</v>
      </c>
      <c r="Z16" s="17">
        <v>2.1283059636556436E-2</v>
      </c>
      <c r="AA16" s="17">
        <v>2.1283059636556436E-2</v>
      </c>
      <c r="AB16" s="17">
        <v>2.1283059636556436E-2</v>
      </c>
      <c r="AC16" s="17">
        <v>4.2267561512911972E-2</v>
      </c>
    </row>
    <row r="17" spans="1:30" x14ac:dyDescent="0.25">
      <c r="A17" s="5" t="s">
        <v>33</v>
      </c>
      <c r="B17" s="6" t="s">
        <v>34</v>
      </c>
      <c r="C17" s="6"/>
      <c r="D17" s="15">
        <v>4687975.3099999996</v>
      </c>
      <c r="E17" s="16" t="s">
        <v>6</v>
      </c>
      <c r="F17" s="17">
        <v>4.2647475035443395E-2</v>
      </c>
      <c r="G17" s="17">
        <v>4.255647839578746E-2</v>
      </c>
      <c r="H17" s="17">
        <v>4.255647839578746E-2</v>
      </c>
      <c r="I17" s="17">
        <v>4.255647839578746E-2</v>
      </c>
      <c r="J17" s="17">
        <v>4.255647839578746E-2</v>
      </c>
      <c r="K17" s="17">
        <v>4.255647839578746E-2</v>
      </c>
      <c r="L17" s="17">
        <v>4.255647839578746E-2</v>
      </c>
      <c r="M17" s="17">
        <v>4.255647839578746E-2</v>
      </c>
      <c r="N17" s="17">
        <v>4.255647839578746E-2</v>
      </c>
      <c r="O17" s="17">
        <v>4.255647839578746E-2</v>
      </c>
      <c r="P17" s="17">
        <v>4.255647839578746E-2</v>
      </c>
      <c r="Q17" s="17">
        <v>4.255647839578746E-2</v>
      </c>
      <c r="R17" s="17">
        <v>4.255647839578746E-2</v>
      </c>
      <c r="S17" s="17">
        <v>4.255647839578746E-2</v>
      </c>
      <c r="T17" s="17">
        <v>4.255647839578746E-2</v>
      </c>
      <c r="U17" s="17">
        <v>6.3834717593681187E-2</v>
      </c>
      <c r="V17" s="17">
        <v>4.255647839578746E-2</v>
      </c>
      <c r="W17" s="17">
        <v>6.3834717593681187E-2</v>
      </c>
      <c r="X17" s="17">
        <v>4.255647839578746E-2</v>
      </c>
      <c r="Y17" s="17">
        <v>4.255647839578746E-2</v>
      </c>
      <c r="Z17" s="17">
        <v>2.127823919789373E-2</v>
      </c>
      <c r="AA17" s="17">
        <v>2.127823919789373E-2</v>
      </c>
      <c r="AB17" s="17">
        <v>2.127823919789373E-2</v>
      </c>
      <c r="AC17" s="17">
        <v>4.2388239455126313E-2</v>
      </c>
    </row>
    <row r="18" spans="1:30" x14ac:dyDescent="0.25">
      <c r="A18" s="5" t="s">
        <v>35</v>
      </c>
      <c r="B18" s="6" t="s">
        <v>36</v>
      </c>
      <c r="C18" s="6"/>
      <c r="D18" s="15">
        <v>693532.24</v>
      </c>
      <c r="E18" s="16" t="s">
        <v>6</v>
      </c>
      <c r="F18" s="17">
        <v>4.2415317274940245E-2</v>
      </c>
      <c r="G18" s="17">
        <v>4.2559319232224883E-2</v>
      </c>
      <c r="H18" s="17">
        <v>4.2559319232224883E-2</v>
      </c>
      <c r="I18" s="17">
        <v>4.2559319232224883E-2</v>
      </c>
      <c r="J18" s="17">
        <v>4.2559319232224883E-2</v>
      </c>
      <c r="K18" s="17">
        <v>4.2559319232224883E-2</v>
      </c>
      <c r="L18" s="17">
        <v>4.2559319232224883E-2</v>
      </c>
      <c r="M18" s="17">
        <v>4.2559319232224883E-2</v>
      </c>
      <c r="N18" s="17">
        <v>4.2559319232224883E-2</v>
      </c>
      <c r="O18" s="17">
        <v>4.2559319232224883E-2</v>
      </c>
      <c r="P18" s="17">
        <v>4.2559319232224883E-2</v>
      </c>
      <c r="Q18" s="17">
        <v>4.2559319232224883E-2</v>
      </c>
      <c r="R18" s="17">
        <v>4.2559319232224883E-2</v>
      </c>
      <c r="S18" s="17">
        <v>4.2559319232224883E-2</v>
      </c>
      <c r="T18" s="17">
        <v>4.2559319232224883E-2</v>
      </c>
      <c r="U18" s="17">
        <v>6.3838978848337322E-2</v>
      </c>
      <c r="V18" s="17">
        <v>4.2559319232224883E-2</v>
      </c>
      <c r="W18" s="17">
        <v>6.3838978848337322E-2</v>
      </c>
      <c r="X18" s="17">
        <v>4.2559319232224883E-2</v>
      </c>
      <c r="Y18" s="17">
        <v>4.2559319232224883E-2</v>
      </c>
      <c r="Z18" s="17">
        <v>2.1279659616112442E-2</v>
      </c>
      <c r="AA18" s="17">
        <v>2.1279659616112442E-2</v>
      </c>
      <c r="AB18" s="17">
        <v>2.1279659616112442E-2</v>
      </c>
      <c r="AC18" s="17">
        <v>4.2559319232224876E-2</v>
      </c>
    </row>
    <row r="19" spans="1:30" x14ac:dyDescent="0.25">
      <c r="A19" s="5" t="s">
        <v>37</v>
      </c>
      <c r="B19" s="6" t="s">
        <v>38</v>
      </c>
      <c r="C19" s="6"/>
      <c r="D19" s="15">
        <v>354561.9</v>
      </c>
      <c r="E19" s="16" t="s">
        <v>6</v>
      </c>
      <c r="F19" s="17">
        <v>4.264363993988074E-2</v>
      </c>
      <c r="G19" s="17">
        <v>4.2704137133741667E-2</v>
      </c>
      <c r="H19" s="17">
        <v>4.2704137133741667E-2</v>
      </c>
      <c r="I19" s="17">
        <v>4.2704137133741667E-2</v>
      </c>
      <c r="J19" s="17">
        <v>4.2704137133741667E-2</v>
      </c>
      <c r="K19" s="17">
        <v>4.2704137133741667E-2</v>
      </c>
      <c r="L19" s="17">
        <v>4.2704137133741667E-2</v>
      </c>
      <c r="M19" s="17">
        <v>4.2704137133741667E-2</v>
      </c>
      <c r="N19" s="17">
        <v>4.2704137133741667E-2</v>
      </c>
      <c r="O19" s="17">
        <v>4.2704137133741667E-2</v>
      </c>
      <c r="P19" s="17">
        <v>4.2704137133741667E-2</v>
      </c>
      <c r="Q19" s="17">
        <v>4.2704137133741667E-2</v>
      </c>
      <c r="R19" s="17">
        <v>4.2704137133741667E-2</v>
      </c>
      <c r="S19" s="17">
        <v>4.2704137133741667E-2</v>
      </c>
      <c r="T19" s="17">
        <v>4.2704137133741667E-2</v>
      </c>
      <c r="U19" s="17">
        <v>6.4056205700612504E-2</v>
      </c>
      <c r="V19" s="17">
        <v>4.2704137133741667E-2</v>
      </c>
      <c r="W19" s="17">
        <v>6.4056205700612504E-2</v>
      </c>
      <c r="X19" s="17">
        <v>4.2704137133741667E-2</v>
      </c>
      <c r="Y19" s="17">
        <v>4.2704137133741667E-2</v>
      </c>
      <c r="Z19" s="17">
        <v>2.135206856687083E-2</v>
      </c>
      <c r="AA19" s="17">
        <v>2.135206856687083E-2</v>
      </c>
      <c r="AB19" s="17">
        <v>2.135206856687083E-2</v>
      </c>
      <c r="AC19" s="17">
        <v>3.9217411684673395E-2</v>
      </c>
    </row>
    <row r="20" spans="1:30" x14ac:dyDescent="0.25">
      <c r="A20" s="5" t="s">
        <v>39</v>
      </c>
      <c r="B20" s="6" t="s">
        <v>40</v>
      </c>
      <c r="C20" s="6"/>
      <c r="D20" s="15">
        <v>404546.19</v>
      </c>
      <c r="E20" s="16" t="s">
        <v>6</v>
      </c>
      <c r="F20" s="17">
        <v>4.3171806907883636E-2</v>
      </c>
      <c r="G20" s="17">
        <v>4.2614169719408318E-2</v>
      </c>
      <c r="H20" s="17">
        <v>4.2614169719408318E-2</v>
      </c>
      <c r="I20" s="17">
        <v>4.2614169719408318E-2</v>
      </c>
      <c r="J20" s="17">
        <v>4.2614169719408318E-2</v>
      </c>
      <c r="K20" s="17">
        <v>4.2614169719408318E-2</v>
      </c>
      <c r="L20" s="17">
        <v>4.2614169719408318E-2</v>
      </c>
      <c r="M20" s="17">
        <v>4.2614169719408318E-2</v>
      </c>
      <c r="N20" s="17">
        <v>4.2614169719408318E-2</v>
      </c>
      <c r="O20" s="17">
        <v>4.2614169719408318E-2</v>
      </c>
      <c r="P20" s="17">
        <v>4.2614169719408318E-2</v>
      </c>
      <c r="Q20" s="17">
        <v>4.2614169719408318E-2</v>
      </c>
      <c r="R20" s="17">
        <v>4.2614169719408318E-2</v>
      </c>
      <c r="S20" s="17">
        <v>4.2614169719408318E-2</v>
      </c>
      <c r="T20" s="17">
        <v>4.2614169719408318E-2</v>
      </c>
      <c r="U20" s="17">
        <v>6.3921254579112491E-2</v>
      </c>
      <c r="V20" s="17">
        <v>4.2614169719408318E-2</v>
      </c>
      <c r="W20" s="17">
        <v>6.3921254579112491E-2</v>
      </c>
      <c r="X20" s="17">
        <v>4.2614169719408318E-2</v>
      </c>
      <c r="Y20" s="17">
        <v>4.2614169719408318E-2</v>
      </c>
      <c r="Z20" s="17">
        <v>2.1307084859704152E-2</v>
      </c>
      <c r="AA20" s="17">
        <v>2.1307084859704152E-2</v>
      </c>
      <c r="AB20" s="17">
        <v>2.1307084859704152E-2</v>
      </c>
      <c r="AC20" s="17">
        <v>4.0623544124837756E-2</v>
      </c>
    </row>
    <row r="21" spans="1:30" x14ac:dyDescent="0.25">
      <c r="A21" s="5" t="s">
        <v>41</v>
      </c>
      <c r="B21" s="6" t="s">
        <v>42</v>
      </c>
      <c r="C21" s="6"/>
      <c r="D21" s="15">
        <v>130491.52</v>
      </c>
      <c r="E21" s="16" t="s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1</v>
      </c>
    </row>
    <row r="22" spans="1:30" x14ac:dyDescent="0.25">
      <c r="A22" s="18"/>
      <c r="B22" s="19"/>
      <c r="C22" s="19"/>
      <c r="D22" s="27"/>
      <c r="E22" s="27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</row>
    <row r="23" spans="1:30" x14ac:dyDescent="0.25">
      <c r="A23" s="20" t="s">
        <v>43</v>
      </c>
      <c r="B23" s="20"/>
      <c r="C23" s="21"/>
      <c r="D23" s="28"/>
      <c r="E23" s="29" t="s">
        <v>46</v>
      </c>
      <c r="F23" s="30">
        <f>SUM(F24:F25)/$AD$32</f>
        <v>5.8276449016195206E-2</v>
      </c>
      <c r="G23" s="30">
        <f t="shared" ref="G23:AC23" si="0">SUM(G24:G25)/$AD$32</f>
        <v>3.2713912841116188E-2</v>
      </c>
      <c r="H23" s="30">
        <f t="shared" si="0"/>
        <v>4.1664065704813777E-2</v>
      </c>
      <c r="I23" s="30">
        <f t="shared" si="0"/>
        <v>4.1664065704813763E-2</v>
      </c>
      <c r="J23" s="30">
        <f t="shared" si="0"/>
        <v>4.1664065704813763E-2</v>
      </c>
      <c r="K23" s="30">
        <f t="shared" si="0"/>
        <v>4.166406570481377E-2</v>
      </c>
      <c r="L23" s="30">
        <f t="shared" si="0"/>
        <v>4.1664065704813749E-2</v>
      </c>
      <c r="M23" s="30">
        <f t="shared" si="0"/>
        <v>4.1664065704813805E-2</v>
      </c>
      <c r="N23" s="30">
        <f t="shared" si="0"/>
        <v>4.1664065704813735E-2</v>
      </c>
      <c r="O23" s="30">
        <f t="shared" si="0"/>
        <v>4.1664065704813805E-2</v>
      </c>
      <c r="P23" s="30">
        <f t="shared" si="0"/>
        <v>4.1664065704813749E-2</v>
      </c>
      <c r="Q23" s="30">
        <f t="shared" si="0"/>
        <v>4.1664068512497182E-2</v>
      </c>
      <c r="R23" s="30">
        <f t="shared" si="0"/>
        <v>4.1664065704813763E-2</v>
      </c>
      <c r="S23" s="30">
        <f t="shared" si="0"/>
        <v>4.1664065704813791E-2</v>
      </c>
      <c r="T23" s="30">
        <f t="shared" si="0"/>
        <v>4.1664065704813735E-2</v>
      </c>
      <c r="U23" s="30">
        <f t="shared" si="0"/>
        <v>6.2496098557220589E-2</v>
      </c>
      <c r="V23" s="30">
        <f t="shared" si="0"/>
        <v>4.1664065704813819E-2</v>
      </c>
      <c r="W23" s="30">
        <f t="shared" si="0"/>
        <v>6.24960985572207E-2</v>
      </c>
      <c r="X23" s="30">
        <f t="shared" si="0"/>
        <v>4.1664065704813735E-2</v>
      </c>
      <c r="Y23" s="30">
        <f t="shared" si="0"/>
        <v>4.1664065704813708E-2</v>
      </c>
      <c r="Z23" s="30">
        <f t="shared" si="0"/>
        <v>2.0832032852406882E-2</v>
      </c>
      <c r="AA23" s="30">
        <f t="shared" si="0"/>
        <v>2.0832032852406961E-2</v>
      </c>
      <c r="AB23" s="30">
        <f t="shared" si="0"/>
        <v>3.6775803846560234E-2</v>
      </c>
      <c r="AC23" s="30">
        <f t="shared" si="0"/>
        <v>3.895251739216983E-2</v>
      </c>
      <c r="AD23" s="31">
        <f>SUM(F23:AC23)</f>
        <v>1.0000000000000002</v>
      </c>
    </row>
    <row r="24" spans="1:30" x14ac:dyDescent="0.25">
      <c r="A24" s="20"/>
      <c r="B24" s="20"/>
      <c r="C24" s="22"/>
      <c r="D24" s="32"/>
      <c r="E24" s="33" t="s">
        <v>47</v>
      </c>
      <c r="F24" s="34">
        <v>4151212.29</v>
      </c>
      <c r="G24" s="34">
        <v>2330313.5199999996</v>
      </c>
      <c r="H24" s="34">
        <v>2330313.5100000007</v>
      </c>
      <c r="I24" s="34">
        <v>2330313.5099999998</v>
      </c>
      <c r="J24" s="34">
        <v>2330313.5199999996</v>
      </c>
      <c r="K24" s="34">
        <v>2330313.5099999998</v>
      </c>
      <c r="L24" s="34">
        <v>2330313.5199999996</v>
      </c>
      <c r="M24" s="34">
        <v>2330313.5100000016</v>
      </c>
      <c r="N24" s="34">
        <v>2330313.5099999979</v>
      </c>
      <c r="O24" s="34">
        <v>2330313.5200000033</v>
      </c>
      <c r="P24" s="34">
        <v>2330313.5099999979</v>
      </c>
      <c r="Q24" s="34">
        <v>2330313.6700000018</v>
      </c>
      <c r="R24" s="34">
        <v>2330313.5199999996</v>
      </c>
      <c r="S24" s="34">
        <v>2330313.5100000016</v>
      </c>
      <c r="T24" s="34">
        <v>2330313.5099999979</v>
      </c>
      <c r="U24" s="34">
        <v>3495470.2699999958</v>
      </c>
      <c r="V24" s="34">
        <v>2330313.5200000033</v>
      </c>
      <c r="W24" s="34">
        <v>3495470.2700000033</v>
      </c>
      <c r="X24" s="34">
        <v>2330313.5099999979</v>
      </c>
      <c r="Y24" s="34">
        <v>2330313.5199999958</v>
      </c>
      <c r="Z24" s="34">
        <v>1165156.75</v>
      </c>
      <c r="AA24" s="34">
        <v>1165156.7600000054</v>
      </c>
      <c r="AB24" s="34">
        <v>1165156.7599999979</v>
      </c>
      <c r="AC24" s="34">
        <v>1678062.7199999988</v>
      </c>
      <c r="AD24" s="34"/>
    </row>
    <row r="25" spans="1:30" x14ac:dyDescent="0.25">
      <c r="A25" s="23"/>
      <c r="B25" s="24"/>
      <c r="C25" s="25" t="s">
        <v>44</v>
      </c>
      <c r="D25" s="35"/>
      <c r="E25" s="36" t="s">
        <v>48</v>
      </c>
      <c r="F25" s="37"/>
      <c r="G25" s="37"/>
      <c r="H25" s="37">
        <v>637547.16999999993</v>
      </c>
      <c r="I25" s="37">
        <v>637547.16999999993</v>
      </c>
      <c r="J25" s="37">
        <v>637547.16000000015</v>
      </c>
      <c r="K25" s="37">
        <v>637547.17000000039</v>
      </c>
      <c r="L25" s="37">
        <v>637547.15999999922</v>
      </c>
      <c r="M25" s="37">
        <v>637547.17000000086</v>
      </c>
      <c r="N25" s="37">
        <v>637547.16999999993</v>
      </c>
      <c r="O25" s="37">
        <v>637547.15999999922</v>
      </c>
      <c r="P25" s="37">
        <v>637547.17000000086</v>
      </c>
      <c r="Q25" s="37">
        <v>637547.21</v>
      </c>
      <c r="R25" s="37">
        <v>637547.16000000015</v>
      </c>
      <c r="S25" s="37">
        <v>637547.16999999993</v>
      </c>
      <c r="T25" s="37">
        <v>637547.16999999993</v>
      </c>
      <c r="U25" s="37">
        <v>956320.75</v>
      </c>
      <c r="V25" s="37">
        <v>637547.16000000015</v>
      </c>
      <c r="W25" s="37">
        <v>956320.75</v>
      </c>
      <c r="X25" s="37">
        <v>637547.16999999993</v>
      </c>
      <c r="Y25" s="37">
        <v>637547.16000000015</v>
      </c>
      <c r="Z25" s="37">
        <v>318773.58999999985</v>
      </c>
      <c r="AA25" s="37">
        <v>318773.58000000007</v>
      </c>
      <c r="AB25" s="37">
        <v>1454497.86</v>
      </c>
      <c r="AC25" s="37">
        <v>1096645.959999999</v>
      </c>
      <c r="AD25" s="37"/>
    </row>
    <row r="26" spans="1:30" x14ac:dyDescent="0.25">
      <c r="A26" s="23"/>
      <c r="B26" s="24"/>
      <c r="C26" s="25"/>
      <c r="D26" s="38"/>
      <c r="E26" s="39" t="s">
        <v>49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/>
    </row>
    <row r="27" spans="1:30" x14ac:dyDescent="0.25">
      <c r="A27" s="24"/>
      <c r="B27" s="24"/>
      <c r="C27" s="26"/>
      <c r="D27" s="41"/>
      <c r="E27" s="42" t="s">
        <v>50</v>
      </c>
      <c r="F27" s="43">
        <f>SUM(F24:F26)</f>
        <v>4151212.29</v>
      </c>
      <c r="G27" s="43">
        <f t="shared" ref="G27:AC27" si="1">SUM(G24:G26)</f>
        <v>2330313.5199999996</v>
      </c>
      <c r="H27" s="43">
        <f t="shared" si="1"/>
        <v>2967860.6800000006</v>
      </c>
      <c r="I27" s="43">
        <f t="shared" si="1"/>
        <v>2967860.6799999997</v>
      </c>
      <c r="J27" s="43">
        <f t="shared" si="1"/>
        <v>2967860.6799999997</v>
      </c>
      <c r="K27" s="43">
        <f t="shared" si="1"/>
        <v>2967860.68</v>
      </c>
      <c r="L27" s="43">
        <f t="shared" si="1"/>
        <v>2967860.6799999988</v>
      </c>
      <c r="M27" s="43">
        <f t="shared" si="1"/>
        <v>2967860.6800000025</v>
      </c>
      <c r="N27" s="43">
        <f t="shared" si="1"/>
        <v>2967860.6799999978</v>
      </c>
      <c r="O27" s="43">
        <f t="shared" si="1"/>
        <v>2967860.6800000025</v>
      </c>
      <c r="P27" s="43">
        <f t="shared" si="1"/>
        <v>2967860.6799999988</v>
      </c>
      <c r="Q27" s="43">
        <f t="shared" si="1"/>
        <v>2967860.8800000018</v>
      </c>
      <c r="R27" s="43">
        <f t="shared" si="1"/>
        <v>2967860.6799999997</v>
      </c>
      <c r="S27" s="43">
        <f t="shared" si="1"/>
        <v>2967860.6800000016</v>
      </c>
      <c r="T27" s="43">
        <f t="shared" si="1"/>
        <v>2967860.6799999978</v>
      </c>
      <c r="U27" s="43">
        <f t="shared" si="1"/>
        <v>4451791.0199999958</v>
      </c>
      <c r="V27" s="43">
        <f t="shared" si="1"/>
        <v>2967860.6800000034</v>
      </c>
      <c r="W27" s="43">
        <f t="shared" si="1"/>
        <v>4451791.0200000033</v>
      </c>
      <c r="X27" s="43">
        <f t="shared" si="1"/>
        <v>2967860.6799999978</v>
      </c>
      <c r="Y27" s="43">
        <f t="shared" si="1"/>
        <v>2967860.679999996</v>
      </c>
      <c r="Z27" s="43">
        <f t="shared" si="1"/>
        <v>1483930.3399999999</v>
      </c>
      <c r="AA27" s="43">
        <f t="shared" si="1"/>
        <v>1483930.3400000054</v>
      </c>
      <c r="AB27" s="43">
        <f t="shared" si="1"/>
        <v>2619654.6199999982</v>
      </c>
      <c r="AC27" s="43">
        <f t="shared" si="1"/>
        <v>2774708.6799999978</v>
      </c>
      <c r="AD27" s="43"/>
    </row>
    <row r="28" spans="1:30" x14ac:dyDescent="0.25">
      <c r="A28" s="24"/>
      <c r="B28" s="24"/>
      <c r="C28" s="21"/>
      <c r="D28" s="28"/>
      <c r="E28" s="29" t="s">
        <v>46</v>
      </c>
      <c r="F28" s="30">
        <f>F23</f>
        <v>5.8276449016195206E-2</v>
      </c>
      <c r="G28" s="30">
        <f>F28+G23</f>
        <v>9.0990361857311394E-2</v>
      </c>
      <c r="H28" s="30">
        <f t="shared" ref="H28:AC28" si="2">G28+H23</f>
        <v>0.13265442756212517</v>
      </c>
      <c r="I28" s="30">
        <f t="shared" si="2"/>
        <v>0.17431849326693893</v>
      </c>
      <c r="J28" s="30">
        <f t="shared" si="2"/>
        <v>0.2159825589717527</v>
      </c>
      <c r="K28" s="30">
        <f t="shared" si="2"/>
        <v>0.25764662467656646</v>
      </c>
      <c r="L28" s="30">
        <f t="shared" si="2"/>
        <v>0.2993106903813802</v>
      </c>
      <c r="M28" s="30">
        <f t="shared" si="2"/>
        <v>0.34097475608619399</v>
      </c>
      <c r="N28" s="30">
        <f t="shared" si="2"/>
        <v>0.38263882179100772</v>
      </c>
      <c r="O28" s="30">
        <f t="shared" si="2"/>
        <v>0.42430288749582151</v>
      </c>
      <c r="P28" s="30">
        <f t="shared" si="2"/>
        <v>0.46596695320063525</v>
      </c>
      <c r="Q28" s="30">
        <f t="shared" si="2"/>
        <v>0.50763102171313246</v>
      </c>
      <c r="R28" s="30">
        <f t="shared" si="2"/>
        <v>0.54929508741794619</v>
      </c>
      <c r="S28" s="30">
        <f t="shared" si="2"/>
        <v>0.59095915312276004</v>
      </c>
      <c r="T28" s="30">
        <f t="shared" si="2"/>
        <v>0.63262321882757377</v>
      </c>
      <c r="U28" s="30">
        <f t="shared" si="2"/>
        <v>0.69511931738479438</v>
      </c>
      <c r="V28" s="30">
        <f t="shared" si="2"/>
        <v>0.73678338308960822</v>
      </c>
      <c r="W28" s="30">
        <f t="shared" si="2"/>
        <v>0.79927948164682894</v>
      </c>
      <c r="X28" s="30">
        <f t="shared" si="2"/>
        <v>0.84094354735164267</v>
      </c>
      <c r="Y28" s="30">
        <f t="shared" si="2"/>
        <v>0.88260761305645641</v>
      </c>
      <c r="Z28" s="30">
        <f t="shared" si="2"/>
        <v>0.90343964590886328</v>
      </c>
      <c r="AA28" s="30">
        <f t="shared" si="2"/>
        <v>0.92427167876127025</v>
      </c>
      <c r="AB28" s="30">
        <f t="shared" si="2"/>
        <v>0.96104748260783046</v>
      </c>
      <c r="AC28" s="30">
        <f t="shared" si="2"/>
        <v>1.0000000000000002</v>
      </c>
      <c r="AD28" s="30">
        <v>1</v>
      </c>
    </row>
    <row r="29" spans="1:30" x14ac:dyDescent="0.25">
      <c r="A29" s="24"/>
      <c r="B29" s="24"/>
      <c r="C29" s="22"/>
      <c r="D29" s="32"/>
      <c r="E29" s="33" t="s">
        <v>47</v>
      </c>
      <c r="F29" s="34">
        <v>4151212.29</v>
      </c>
      <c r="G29" s="34">
        <v>6481525.8099999996</v>
      </c>
      <c r="H29" s="34">
        <v>8811839.3200000003</v>
      </c>
      <c r="I29" s="34">
        <v>11142152.83</v>
      </c>
      <c r="J29" s="34">
        <v>13472466.35</v>
      </c>
      <c r="K29" s="34">
        <v>15802779.859999999</v>
      </c>
      <c r="L29" s="34">
        <v>18133093.379999999</v>
      </c>
      <c r="M29" s="34">
        <v>20463406.890000001</v>
      </c>
      <c r="N29" s="34">
        <v>22793720.399999999</v>
      </c>
      <c r="O29" s="34">
        <v>25124033.920000002</v>
      </c>
      <c r="P29" s="34">
        <v>27454347.43</v>
      </c>
      <c r="Q29" s="34">
        <v>29784661.100000001</v>
      </c>
      <c r="R29" s="34">
        <v>32114974.620000001</v>
      </c>
      <c r="S29" s="34">
        <v>34445288.130000003</v>
      </c>
      <c r="T29" s="34">
        <v>36775601.640000001</v>
      </c>
      <c r="U29" s="34">
        <v>40271071.909999996</v>
      </c>
      <c r="V29" s="34">
        <v>42601385.43</v>
      </c>
      <c r="W29" s="34">
        <v>46096855.700000003</v>
      </c>
      <c r="X29" s="34">
        <v>48427169.210000001</v>
      </c>
      <c r="Y29" s="34">
        <v>50757482.729999997</v>
      </c>
      <c r="Z29" s="34">
        <v>51922639.479999997</v>
      </c>
      <c r="AA29" s="34">
        <v>53087796.240000002</v>
      </c>
      <c r="AB29" s="34">
        <v>54252953</v>
      </c>
      <c r="AC29" s="34">
        <v>55931015.719999999</v>
      </c>
      <c r="AD29" s="34">
        <v>55931015.719999999</v>
      </c>
    </row>
    <row r="30" spans="1:30" x14ac:dyDescent="0.25">
      <c r="A30" s="24"/>
      <c r="B30" s="24"/>
      <c r="C30" s="25" t="s">
        <v>45</v>
      </c>
      <c r="D30" s="35"/>
      <c r="E30" s="36" t="s">
        <v>48</v>
      </c>
      <c r="F30" s="37"/>
      <c r="G30" s="37"/>
      <c r="H30" s="37">
        <v>2410818.6100692335</v>
      </c>
      <c r="I30" s="37">
        <v>3048365.7761741821</v>
      </c>
      <c r="J30" s="37">
        <v>3685912.9422791312</v>
      </c>
      <c r="K30" s="37">
        <v>4323460.1083840802</v>
      </c>
      <c r="L30" s="37">
        <v>4961007.2744890293</v>
      </c>
      <c r="M30" s="37">
        <v>5598554.4405939784</v>
      </c>
      <c r="N30" s="37">
        <v>6236101.6066989275</v>
      </c>
      <c r="O30" s="37">
        <v>6873648.7728038765</v>
      </c>
      <c r="P30" s="37">
        <v>7511195.9389088256</v>
      </c>
      <c r="Q30" s="37">
        <v>8148743.1479771901</v>
      </c>
      <c r="R30" s="37">
        <v>8786290.3140821382</v>
      </c>
      <c r="S30" s="37">
        <v>9423837.4801870864</v>
      </c>
      <c r="T30" s="37">
        <v>10061384.646292035</v>
      </c>
      <c r="U30" s="37">
        <v>11017705.395449458</v>
      </c>
      <c r="V30" s="37">
        <v>11655252.561554406</v>
      </c>
      <c r="W30" s="37">
        <v>12611573.310711829</v>
      </c>
      <c r="X30" s="37">
        <v>13249120.476816777</v>
      </c>
      <c r="Y30" s="37">
        <v>13886667.642921725</v>
      </c>
      <c r="Z30" s="37">
        <v>14205441.2259742</v>
      </c>
      <c r="AA30" s="37">
        <v>14524214.809026675</v>
      </c>
      <c r="AB30" s="37">
        <v>14842988.39207915</v>
      </c>
      <c r="AC30" s="37">
        <v>15302087.189999996</v>
      </c>
      <c r="AD30" s="37">
        <v>15302087.189999996</v>
      </c>
    </row>
    <row r="31" spans="1:30" x14ac:dyDescent="0.25">
      <c r="A31" s="24"/>
      <c r="B31" s="24"/>
      <c r="C31" s="25"/>
      <c r="D31" s="38"/>
      <c r="E31" s="39" t="s">
        <v>49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</row>
    <row r="32" spans="1:30" x14ac:dyDescent="0.25">
      <c r="B32" s="24"/>
      <c r="C32" s="25"/>
      <c r="D32" s="35"/>
      <c r="E32" s="44" t="s">
        <v>50</v>
      </c>
      <c r="F32" s="45">
        <f>SUM(F29:F30)</f>
        <v>4151212.29</v>
      </c>
      <c r="G32" s="45">
        <f>F32+G27</f>
        <v>6481525.8099999996</v>
      </c>
      <c r="H32" s="45">
        <f t="shared" ref="H32:AC32" si="3">G32+H27</f>
        <v>9449386.4900000002</v>
      </c>
      <c r="I32" s="45">
        <f t="shared" si="3"/>
        <v>12417247.17</v>
      </c>
      <c r="J32" s="45">
        <f t="shared" si="3"/>
        <v>15385107.85</v>
      </c>
      <c r="K32" s="45">
        <f t="shared" si="3"/>
        <v>18352968.530000001</v>
      </c>
      <c r="L32" s="45">
        <f t="shared" si="3"/>
        <v>21320829.210000001</v>
      </c>
      <c r="M32" s="45">
        <f t="shared" si="3"/>
        <v>24288689.890000004</v>
      </c>
      <c r="N32" s="45">
        <f t="shared" si="3"/>
        <v>27256550.57</v>
      </c>
      <c r="O32" s="45">
        <f t="shared" si="3"/>
        <v>30224411.250000004</v>
      </c>
      <c r="P32" s="45">
        <f t="shared" si="3"/>
        <v>33192271.930000003</v>
      </c>
      <c r="Q32" s="45">
        <f t="shared" si="3"/>
        <v>36160132.810000002</v>
      </c>
      <c r="R32" s="45">
        <f t="shared" si="3"/>
        <v>39127993.490000002</v>
      </c>
      <c r="S32" s="45">
        <f t="shared" si="3"/>
        <v>42095854.170000002</v>
      </c>
      <c r="T32" s="45">
        <f t="shared" si="3"/>
        <v>45063714.850000001</v>
      </c>
      <c r="U32" s="45">
        <f t="shared" si="3"/>
        <v>49515505.869999997</v>
      </c>
      <c r="V32" s="45">
        <f t="shared" si="3"/>
        <v>52483366.549999997</v>
      </c>
      <c r="W32" s="45">
        <f t="shared" si="3"/>
        <v>56935157.57</v>
      </c>
      <c r="X32" s="45">
        <f t="shared" si="3"/>
        <v>59903018.25</v>
      </c>
      <c r="Y32" s="45">
        <f t="shared" si="3"/>
        <v>62870878.929999992</v>
      </c>
      <c r="Z32" s="45">
        <f t="shared" si="3"/>
        <v>64354809.269999996</v>
      </c>
      <c r="AA32" s="45">
        <f t="shared" si="3"/>
        <v>65838739.609999999</v>
      </c>
      <c r="AB32" s="45">
        <f t="shared" si="3"/>
        <v>68458394.230000004</v>
      </c>
      <c r="AC32" s="45">
        <f t="shared" si="3"/>
        <v>71233102.909999996</v>
      </c>
      <c r="AD32" s="46">
        <v>71233102.909999982</v>
      </c>
    </row>
  </sheetData>
  <mergeCells count="5">
    <mergeCell ref="A1:A2"/>
    <mergeCell ref="B1:B2"/>
    <mergeCell ref="D1:D2"/>
    <mergeCell ref="E1:E2"/>
    <mergeCell ref="A23:B24"/>
  </mergeCells>
  <conditionalFormatting sqref="F1:F2">
    <cfRule type="expression" dxfId="12" priority="31" stopIfTrue="1">
      <formula>NOT(ISNUMBER(E$12))</formula>
    </cfRule>
  </conditionalFormatting>
  <conditionalFormatting sqref="F3:AC5">
    <cfRule type="expression" dxfId="11" priority="30" stopIfTrue="1">
      <formula>F3&lt;&gt;0</formula>
    </cfRule>
  </conditionalFormatting>
  <conditionalFormatting sqref="R1:R2">
    <cfRule type="expression" dxfId="10" priority="29" stopIfTrue="1">
      <formula>NOT(ISNUMBER(Q$12))</formula>
    </cfRule>
  </conditionalFormatting>
  <conditionalFormatting sqref="F6:AC8">
    <cfRule type="expression" dxfId="9" priority="25" stopIfTrue="1">
      <formula>F6&lt;&gt;0</formula>
    </cfRule>
  </conditionalFormatting>
  <conditionalFormatting sqref="F9:AC11">
    <cfRule type="expression" dxfId="8" priority="21" stopIfTrue="1">
      <formula>F9&lt;&gt;0</formula>
    </cfRule>
  </conditionalFormatting>
  <conditionalFormatting sqref="F12:AC14">
    <cfRule type="expression" dxfId="7" priority="17" stopIfTrue="1">
      <formula>F12&lt;&gt;0</formula>
    </cfRule>
  </conditionalFormatting>
  <conditionalFormatting sqref="F15:AC17">
    <cfRule type="expression" dxfId="6" priority="13" stopIfTrue="1">
      <formula>F15&lt;&gt;0</formula>
    </cfRule>
  </conditionalFormatting>
  <conditionalFormatting sqref="F18:AC20">
    <cfRule type="expression" dxfId="5" priority="9" stopIfTrue="1">
      <formula>F18&lt;&gt;0</formula>
    </cfRule>
  </conditionalFormatting>
  <conditionalFormatting sqref="F21:AC21">
    <cfRule type="expression" dxfId="4" priority="5" stopIfTrue="1">
      <formula>F21&lt;&gt;0</formula>
    </cfRule>
  </conditionalFormatting>
  <conditionalFormatting sqref="F25:AD25 F30:AD30 F23:AD23 F27:AD28 F32:AD32">
    <cfRule type="expression" dxfId="3" priority="2" stopIfTrue="1">
      <formula>E$76=1</formula>
    </cfRule>
  </conditionalFormatting>
  <conditionalFormatting sqref="F24:AD24 F26:AD26 F29:AD29 F31:AD31">
    <cfRule type="expression" dxfId="2" priority="3" stopIfTrue="1">
      <formula>E$76=1</formula>
    </cfRule>
  </conditionalFormatting>
  <conditionalFormatting sqref="A3:D21">
    <cfRule type="expression" dxfId="1" priority="35" stopIfTrue="1">
      <formula>$K3=2</formula>
    </cfRule>
    <cfRule type="expression" dxfId="0" priority="36" stopIfTrue="1">
      <formula>AND($K3=1,$Q3&lt;&gt;"")</formula>
    </cfRule>
  </conditionalFormatting>
  <dataValidations count="3">
    <dataValidation allowBlank="1" showInputMessage="1" showErrorMessage="1" prompt="Preencha na célula de baixo. Se o acompanhamento for PLE, preencha no botão PREENCHIMENTO POR EVENTOS, acima." sqref="F3:AC21" xr:uid="{AC427239-F9CB-4A76-85FC-F778390F20B6}"/>
    <dataValidation type="date" operator="greaterThan" allowBlank="1" showInputMessage="1" showErrorMessage="1" errorTitle="Erro" error="Digite somente datas." sqref="F2 R2" xr:uid="{759F562F-AF28-414B-8C32-66D34B953C78}">
      <formula1>36526</formula1>
    </dataValidation>
    <dataValidation type="whole" operator="greaterThan" allowBlank="1" showErrorMessage="1" sqref="F1 R1" xr:uid="{0EB4DB09-FCAA-4DE8-92E4-8E84F241FE44}">
      <formula1>0</formula1>
      <formula2>0</formula2>
    </dataValidation>
  </dataValidations>
  <pageMargins left="0.511811024" right="0.511811024" top="0.78740157499999996" bottom="0.78740157499999996" header="0.31496062000000002" footer="0.31496062000000002"/>
  <pageSetup paperSize="66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 Vieira de Moraies</dc:creator>
  <cp:lastModifiedBy>Renato Vieira de Moraies</cp:lastModifiedBy>
  <cp:lastPrinted>2026-09-04T19:01:02Z</cp:lastPrinted>
  <dcterms:created xsi:type="dcterms:W3CDTF">2026-09-04T18:03:47Z</dcterms:created>
  <dcterms:modified xsi:type="dcterms:W3CDTF">2026-09-04T19:02:47Z</dcterms:modified>
</cp:coreProperties>
</file>