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6" yWindow="300" windowWidth="19176" windowHeight="11688"/>
  </bookViews>
  <sheets>
    <sheet name="PLANILHA RESERVATÓRIO" sheetId="6" r:id="rId1"/>
  </sheets>
  <definedNames>
    <definedName name="_xlnm.Print_Area" localSheetId="0">'PLANILHA RESERVATÓRIO'!$A$1:$G$31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6"/>
  <c r="G9"/>
  <c r="G10" s="1"/>
  <c r="G18"/>
  <c r="G19"/>
  <c r="G20"/>
  <c r="G12"/>
  <c r="G22" l="1"/>
  <c r="G13"/>
  <c r="G14" l="1"/>
  <c r="G16" l="1"/>
  <c r="G24" s="1"/>
  <c r="G25" s="1"/>
</calcChain>
</file>

<file path=xl/sharedStrings.xml><?xml version="1.0" encoding="utf-8"?>
<sst xmlns="http://schemas.openxmlformats.org/spreadsheetml/2006/main" count="59" uniqueCount="45">
  <si>
    <t>OBRA:</t>
  </si>
  <si>
    <t>DESCRIÇÃO</t>
  </si>
  <si>
    <t>UNID.</t>
  </si>
  <si>
    <t>QUANT.</t>
  </si>
  <si>
    <t>FONTE:</t>
  </si>
  <si>
    <t xml:space="preserve">                         Prefeitura do Município de Itajobi</t>
  </si>
  <si>
    <r>
      <t xml:space="preserve">                                                                  ESTADO DE SÃO PAULO     </t>
    </r>
    <r>
      <rPr>
        <b/>
        <sz val="11"/>
        <color theme="1"/>
        <rFont val="Lucida Sans Unicode"/>
        <family val="2"/>
      </rPr>
      <t xml:space="preserve">- </t>
    </r>
    <r>
      <rPr>
        <b/>
        <sz val="11"/>
        <color theme="1"/>
        <rFont val="Arial"/>
        <family val="2"/>
      </rPr>
      <t xml:space="preserve">     CNPJ 45.126.851/0001-13</t>
    </r>
  </si>
  <si>
    <t>MUNICÍPIO :</t>
  </si>
  <si>
    <t>FONTE</t>
  </si>
  <si>
    <t xml:space="preserve">CÓDIGO </t>
  </si>
  <si>
    <t>PR.UNIT.</t>
  </si>
  <si>
    <t xml:space="preserve">PR.TOTAL </t>
  </si>
  <si>
    <t xml:space="preserve">VALOR GLOBAL </t>
  </si>
  <si>
    <t>SIDIOMAR UJAQUE</t>
  </si>
  <si>
    <t>PREFEITO DO MUNICÍPIO DE ITAJOBI</t>
  </si>
  <si>
    <t>WANDERSON FREITAS DE SARRO</t>
  </si>
  <si>
    <t>CREA N° 5069650745</t>
  </si>
  <si>
    <t>CDHU</t>
  </si>
  <si>
    <t>ENGENHEIRO CIVIL</t>
  </si>
  <si>
    <t xml:space="preserve">VALOR GLOBAL COM BDI </t>
  </si>
  <si>
    <t>M3</t>
  </si>
  <si>
    <t>12.01.041</t>
  </si>
  <si>
    <t>M</t>
  </si>
  <si>
    <t>11.01.130</t>
  </si>
  <si>
    <t>10.01.040</t>
  </si>
  <si>
    <t>KG</t>
  </si>
  <si>
    <t>10.01.060</t>
  </si>
  <si>
    <t>M2</t>
  </si>
  <si>
    <t>09.01.020</t>
  </si>
  <si>
    <t>Armadura em barra de aço CA-50 (A ou B) fyk = 500 Mpa (10 mm colunas)</t>
  </si>
  <si>
    <t>03.08.200</t>
  </si>
  <si>
    <t>Armadura em barra de aço CA-60 (A ou B) fyk = 600 Mpa ( estribo 5 mm colunas)</t>
  </si>
  <si>
    <t>SERVIÇOS PRELIMINARES</t>
  </si>
  <si>
    <t>BAIRRO VILA ESPLANADA, ITAJOBI - SP</t>
  </si>
  <si>
    <t>Reservatório metálico 150,00 m³ - 14,00 metros de altura, 3,70 metros de diâmetro.</t>
  </si>
  <si>
    <t>INFRAESTRUTURA BROCAS</t>
  </si>
  <si>
    <t>ORÇAMENTO</t>
  </si>
  <si>
    <t>INFRAESTRUTURA BASE</t>
  </si>
  <si>
    <t xml:space="preserve">Armadura em barra de aço CA-50 (A ou B) fyk = 500 Mpa 12,50 mm </t>
  </si>
  <si>
    <t xml:space="preserve">Armadura em barra de aço CA-60 (A ou B) fyk = 600 Mpa estribo 6,3mm </t>
  </si>
  <si>
    <t xml:space="preserve">Forma em madeira comum para fundação </t>
  </si>
  <si>
    <t>Concreto usinado, fck = 25 Mpa base e vigas</t>
  </si>
  <si>
    <t>RESERVATÓRIO METÁLICO DE ABASTECIMENTO DE ÁGUA COM CAPACIDADE DE 150.000,00 LITROS</t>
  </si>
  <si>
    <t>VERSÃO 195 - 16/09/2024   COM DESONERAÇÃO         BDI: 10%</t>
  </si>
  <si>
    <t>Broca em concreto armado diâmetro de 25 cm - completa x30 unid.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</si>
</sst>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Lucida Sans Unicode"/>
      <family val="2"/>
    </font>
    <font>
      <shadow/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10"/>
      <color rgb="FF33333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76">
    <xf numFmtId="0" fontId="0" fillId="0" borderId="0" xfId="0"/>
    <xf numFmtId="44" fontId="3" fillId="0" borderId="0" xfId="4" applyFont="1" applyAlignment="1"/>
    <xf numFmtId="0" fontId="0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/>
    <xf numFmtId="0" fontId="0" fillId="3" borderId="0" xfId="0" applyFill="1"/>
    <xf numFmtId="0" fontId="0" fillId="0" borderId="0" xfId="0" applyAlignment="1">
      <alignment vertical="center"/>
    </xf>
    <xf numFmtId="0" fontId="8" fillId="0" borderId="2" xfId="0" applyFont="1" applyBorder="1"/>
    <xf numFmtId="44" fontId="9" fillId="0" borderId="2" xfId="4" applyFont="1" applyFill="1" applyBorder="1" applyAlignment="1">
      <alignment horizontal="center" vertical="top" wrapText="1"/>
    </xf>
    <xf numFmtId="14" fontId="9" fillId="0" borderId="2" xfId="0" applyNumberFormat="1" applyFont="1" applyFill="1" applyBorder="1" applyAlignment="1">
      <alignment horizontal="center" vertical="center" wrapText="1"/>
    </xf>
    <xf numFmtId="43" fontId="2" fillId="0" borderId="2" xfId="3" applyFont="1" applyFill="1" applyBorder="1" applyAlignment="1">
      <alignment horizontal="center" vertical="center" wrapText="1"/>
    </xf>
    <xf numFmtId="44" fontId="2" fillId="0" borderId="2" xfId="4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vertical="center" wrapText="1"/>
    </xf>
    <xf numFmtId="44" fontId="10" fillId="0" borderId="2" xfId="4" applyFont="1" applyFill="1" applyBorder="1" applyAlignment="1">
      <alignment horizontal="center" vertical="top" wrapText="1"/>
    </xf>
    <xf numFmtId="0" fontId="11" fillId="0" borderId="2" xfId="0" applyFont="1" applyBorder="1"/>
    <xf numFmtId="0" fontId="1" fillId="0" borderId="3" xfId="0" applyFont="1" applyBorder="1" applyAlignment="1"/>
    <xf numFmtId="0" fontId="0" fillId="0" borderId="4" xfId="0" applyFont="1" applyBorder="1"/>
    <xf numFmtId="0" fontId="0" fillId="0" borderId="4" xfId="0" applyBorder="1"/>
    <xf numFmtId="44" fontId="3" fillId="0" borderId="4" xfId="4" applyFont="1" applyBorder="1" applyAlignment="1"/>
    <xf numFmtId="0" fontId="0" fillId="0" borderId="4" xfId="0" applyBorder="1" applyAlignment="1">
      <alignment horizontal="right"/>
    </xf>
    <xf numFmtId="0" fontId="0" fillId="0" borderId="5" xfId="0" applyBorder="1"/>
    <xf numFmtId="0" fontId="1" fillId="0" borderId="1" xfId="0" applyFont="1" applyBorder="1" applyAlignment="1"/>
    <xf numFmtId="0" fontId="0" fillId="0" borderId="0" xfId="0" applyFont="1" applyBorder="1"/>
    <xf numFmtId="0" fontId="6" fillId="0" borderId="0" xfId="0" applyFont="1" applyBorder="1" applyAlignment="1"/>
    <xf numFmtId="0" fontId="7" fillId="0" borderId="0" xfId="0" applyFont="1" applyBorder="1" applyAlignment="1"/>
    <xf numFmtId="44" fontId="7" fillId="0" borderId="0" xfId="4" applyFont="1" applyBorder="1" applyAlignment="1"/>
    <xf numFmtId="0" fontId="7" fillId="0" borderId="0" xfId="0" applyFont="1" applyBorder="1" applyAlignment="1">
      <alignment horizontal="right"/>
    </xf>
    <xf numFmtId="0" fontId="0" fillId="0" borderId="6" xfId="0" applyBorder="1"/>
    <xf numFmtId="0" fontId="4" fillId="0" borderId="0" xfId="0" applyFont="1" applyBorder="1" applyAlignment="1"/>
    <xf numFmtId="0" fontId="0" fillId="0" borderId="0" xfId="0" applyFont="1" applyBorder="1" applyAlignment="1"/>
    <xf numFmtId="44" fontId="3" fillId="0" borderId="0" xfId="4" applyFont="1" applyBorder="1" applyAlignment="1"/>
    <xf numFmtId="0" fontId="4" fillId="0" borderId="0" xfId="0" applyFont="1" applyBorder="1" applyAlignment="1">
      <alignment horizontal="right"/>
    </xf>
    <xf numFmtId="0" fontId="11" fillId="2" borderId="2" xfId="1" applyFont="1" applyFill="1" applyBorder="1" applyAlignment="1"/>
    <xf numFmtId="0" fontId="9" fillId="0" borderId="2" xfId="0" applyFont="1" applyBorder="1"/>
    <xf numFmtId="0" fontId="2" fillId="2" borderId="2" xfId="1" applyFont="1" applyFill="1" applyBorder="1" applyAlignment="1">
      <alignment horizontal="center"/>
    </xf>
    <xf numFmtId="0" fontId="11" fillId="2" borderId="2" xfId="1" applyFont="1" applyFill="1" applyBorder="1"/>
    <xf numFmtId="0" fontId="12" fillId="0" borderId="2" xfId="1" applyFont="1" applyBorder="1" applyAlignment="1"/>
    <xf numFmtId="0" fontId="10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14" fontId="10" fillId="0" borderId="2" xfId="0" applyNumberFormat="1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right" vertical="center" wrapText="1"/>
    </xf>
    <xf numFmtId="0" fontId="11" fillId="3" borderId="2" xfId="1" applyFont="1" applyFill="1" applyBorder="1"/>
    <xf numFmtId="0" fontId="12" fillId="3" borderId="2" xfId="1" applyFont="1" applyFill="1" applyBorder="1" applyAlignment="1"/>
    <xf numFmtId="43" fontId="2" fillId="0" borderId="2" xfId="3" applyFont="1" applyFill="1" applyBorder="1" applyAlignment="1">
      <alignment horizontal="right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44" fontId="10" fillId="0" borderId="0" xfId="4" applyFont="1" applyFill="1" applyBorder="1" applyAlignment="1">
      <alignment horizontal="center" vertical="top" wrapText="1"/>
    </xf>
    <xf numFmtId="44" fontId="10" fillId="0" borderId="2" xfId="4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44" fontId="9" fillId="0" borderId="2" xfId="4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vertical="center"/>
    </xf>
    <xf numFmtId="0" fontId="1" fillId="0" borderId="2" xfId="0" applyFont="1" applyBorder="1" applyAlignment="1"/>
    <xf numFmtId="0" fontId="13" fillId="0" borderId="2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left" vertical="top" wrapText="1"/>
    </xf>
    <xf numFmtId="0" fontId="13" fillId="0" borderId="2" xfId="1" applyFont="1" applyBorder="1" applyAlignment="1">
      <alignment horizontal="center" wrapText="1"/>
    </xf>
    <xf numFmtId="4" fontId="13" fillId="0" borderId="2" xfId="1" applyNumberFormat="1" applyFont="1" applyBorder="1" applyAlignment="1">
      <alignment horizontal="right" vertical="center"/>
    </xf>
    <xf numFmtId="164" fontId="2" fillId="0" borderId="2" xfId="4" applyNumberFormat="1" applyFont="1" applyBorder="1" applyAlignment="1">
      <alignment horizontal="right"/>
    </xf>
    <xf numFmtId="0" fontId="11" fillId="2" borderId="2" xfId="1" applyFont="1" applyFill="1" applyBorder="1" applyAlignment="1">
      <alignment vertical="center" wrapText="1"/>
    </xf>
    <xf numFmtId="14" fontId="10" fillId="4" borderId="2" xfId="0" applyNumberFormat="1" applyFont="1" applyFill="1" applyBorder="1" applyAlignment="1">
      <alignment horizontal="right" vertical="center" wrapText="1"/>
    </xf>
    <xf numFmtId="44" fontId="10" fillId="4" borderId="2" xfId="4" applyFont="1" applyFill="1" applyBorder="1" applyAlignment="1">
      <alignment horizontal="center" vertical="top" wrapText="1"/>
    </xf>
    <xf numFmtId="0" fontId="10" fillId="5" borderId="2" xfId="0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/>
    </xf>
    <xf numFmtId="14" fontId="9" fillId="0" borderId="2" xfId="0" applyNumberFormat="1" applyFont="1" applyBorder="1"/>
    <xf numFmtId="43" fontId="11" fillId="0" borderId="2" xfId="3" applyFont="1" applyFill="1" applyBorder="1" applyAlignment="1">
      <alignment horizontal="center" vertical="center" wrapText="1"/>
    </xf>
    <xf numFmtId="0" fontId="0" fillId="0" borderId="2" xfId="0" applyBorder="1"/>
    <xf numFmtId="14" fontId="9" fillId="0" borderId="3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43" fontId="11" fillId="0" borderId="7" xfId="3" applyFont="1" applyFill="1" applyBorder="1" applyAlignment="1">
      <alignment horizontal="center" vertical="center" wrapText="1"/>
    </xf>
    <xf numFmtId="43" fontId="11" fillId="0" borderId="8" xfId="3" applyFont="1" applyFill="1" applyBorder="1" applyAlignment="1">
      <alignment horizontal="center" vertical="center" wrapText="1"/>
    </xf>
    <xf numFmtId="43" fontId="11" fillId="0" borderId="9" xfId="3" applyFont="1" applyFill="1" applyBorder="1" applyAlignment="1">
      <alignment horizontal="center" vertical="center" wrapText="1"/>
    </xf>
  </cellXfs>
  <cellStyles count="5">
    <cellStyle name="Moeda" xfId="4" builtinId="4"/>
    <cellStyle name="Normal" xfId="0" builtinId="0"/>
    <cellStyle name="Normal 2" xfId="1"/>
    <cellStyle name="Separador de milhares" xfId="3" builtinId="3"/>
    <cellStyle name="Vírgula 2" xfId="2"/>
  </cellStyles>
  <dxfs count="10"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 patternType="solid">
          <fgColor theme="0"/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914400</xdr:colOff>
      <xdr:row>1</xdr:row>
      <xdr:rowOff>38100</xdr:rowOff>
    </xdr:to>
    <xdr:sp macro="" textlink="">
      <xdr:nvSpPr>
        <xdr:cNvPr id="8193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4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5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6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7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8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8199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oneCellAnchor>
    <xdr:from>
      <xdr:col>2</xdr:col>
      <xdr:colOff>0</xdr:colOff>
      <xdr:row>0</xdr:row>
      <xdr:rowOff>0</xdr:rowOff>
    </xdr:from>
    <xdr:ext cx="914400" cy="228600"/>
    <xdr:sp macro="" textlink="">
      <xdr:nvSpPr>
        <xdr:cNvPr id="17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18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19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0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1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2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3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0</xdr:row>
      <xdr:rowOff>0</xdr:rowOff>
    </xdr:from>
    <xdr:ext cx="914400" cy="228600"/>
    <xdr:sp macro="" textlink="">
      <xdr:nvSpPr>
        <xdr:cNvPr id="24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5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6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7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8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29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0</xdr:row>
      <xdr:rowOff>0</xdr:rowOff>
    </xdr:from>
    <xdr:ext cx="914400" cy="228600"/>
    <xdr:sp macro="" textlink="">
      <xdr:nvSpPr>
        <xdr:cNvPr id="30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41367075"/>
          <a:ext cx="914400" cy="228600"/>
        </a:xfrm>
        <a:prstGeom prst="rect">
          <a:avLst/>
        </a:prstGeom>
      </xdr:spPr>
    </xdr:sp>
    <xdr:clientData/>
  </xdr:oneCellAnchor>
  <xdr:twoCellAnchor editAs="oneCell">
    <xdr:from>
      <xdr:col>2</xdr:col>
      <xdr:colOff>0</xdr:colOff>
      <xdr:row>0</xdr:row>
      <xdr:rowOff>0</xdr:rowOff>
    </xdr:from>
    <xdr:to>
      <xdr:col>2</xdr:col>
      <xdr:colOff>914400</xdr:colOff>
      <xdr:row>1</xdr:row>
      <xdr:rowOff>0</xdr:rowOff>
    </xdr:to>
    <xdr:sp macro="" textlink="">
      <xdr:nvSpPr>
        <xdr:cNvPr id="31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2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3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4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5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6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0</xdr:rowOff>
    </xdr:to>
    <xdr:sp macro="" textlink="">
      <xdr:nvSpPr>
        <xdr:cNvPr id="37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15459075"/>
          <a:ext cx="914400" cy="228600"/>
        </a:xfrm>
        <a:prstGeom prst="rect">
          <a:avLst/>
        </a:prstGeom>
      </xdr:spPr>
    </xdr:sp>
    <xdr:clientData/>
  </xdr:twoCellAnchor>
  <xdr:oneCellAnchor>
    <xdr:from>
      <xdr:col>2</xdr:col>
      <xdr:colOff>0</xdr:colOff>
      <xdr:row>4</xdr:row>
      <xdr:rowOff>0</xdr:rowOff>
    </xdr:from>
    <xdr:ext cx="914400" cy="228600"/>
    <xdr:sp macro="" textlink="">
      <xdr:nvSpPr>
        <xdr:cNvPr id="39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0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1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2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3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4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5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4</xdr:row>
      <xdr:rowOff>0</xdr:rowOff>
    </xdr:from>
    <xdr:ext cx="914400" cy="228600"/>
    <xdr:sp macro="" textlink="">
      <xdr:nvSpPr>
        <xdr:cNvPr id="46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7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8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49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50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51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4</xdr:row>
      <xdr:rowOff>0</xdr:rowOff>
    </xdr:from>
    <xdr:ext cx="914400" cy="228600"/>
    <xdr:sp macro="" textlink="">
      <xdr:nvSpPr>
        <xdr:cNvPr id="52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18754725"/>
          <a:ext cx="914400" cy="228600"/>
        </a:xfrm>
        <a:prstGeom prst="rect">
          <a:avLst/>
        </a:prstGeom>
      </xdr:spPr>
    </xdr:sp>
    <xdr:clientData/>
  </xdr:one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3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4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5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6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7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8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70167</xdr:colOff>
      <xdr:row>25</xdr:row>
      <xdr:rowOff>184150</xdr:rowOff>
    </xdr:to>
    <xdr:sp macro="" textlink="">
      <xdr:nvSpPr>
        <xdr:cNvPr id="59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7324725" y="33385125"/>
          <a:ext cx="914400" cy="190500"/>
        </a:xfrm>
        <a:prstGeom prst="rect">
          <a:avLst/>
        </a:prstGeom>
      </xdr:spPr>
    </xdr:sp>
    <xdr:clientData/>
  </xdr:twoCellAnchor>
  <xdr:twoCellAnchor>
    <xdr:from>
      <xdr:col>0</xdr:col>
      <xdr:colOff>180975</xdr:colOff>
      <xdr:row>0</xdr:row>
      <xdr:rowOff>28575</xdr:rowOff>
    </xdr:from>
    <xdr:to>
      <xdr:col>1</xdr:col>
      <xdr:colOff>352425</xdr:colOff>
      <xdr:row>2</xdr:row>
      <xdr:rowOff>190500</xdr:rowOff>
    </xdr:to>
    <xdr:pic>
      <xdr:nvPicPr>
        <xdr:cNvPr id="60" name="Imagem 59" descr="Brazao Itajobi 100dpi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575"/>
          <a:ext cx="9810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sp macro="" textlink="">
      <xdr:nvSpPr>
        <xdr:cNvPr id="4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" name="Object 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4590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" name="Object 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4590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" name="Object 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4590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8" name="Object 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4590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304801</xdr:colOff>
      <xdr:row>1</xdr:row>
      <xdr:rowOff>38100</xdr:rowOff>
    </xdr:to>
    <xdr:pic>
      <xdr:nvPicPr>
        <xdr:cNvPr id="9" name="Object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649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0" name="Object 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4725" y="156495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pic>
      <xdr:nvPicPr>
        <xdr:cNvPr id="11" name="Object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8775" y="15649575"/>
          <a:ext cx="9525" cy="952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2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3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4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5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6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7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8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69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70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71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72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2</xdr:row>
      <xdr:rowOff>0</xdr:rowOff>
    </xdr:from>
    <xdr:ext cx="914400" cy="228600"/>
    <xdr:sp macro="" textlink="">
      <xdr:nvSpPr>
        <xdr:cNvPr id="73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4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5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6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7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8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79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0" name="Control 2" hidden="1">
          <a:extLst>
            <a:ext uri="{63B3BB69-23CF-44E3-9099-C40C66FF867C}">
              <a14:compatExt xmlns:a14="http://schemas.microsoft.com/office/drawing/2010/main" xmlns="" spid="_x0000_s8194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1" name="Control 3" hidden="1">
          <a:extLst>
            <a:ext uri="{63B3BB69-23CF-44E3-9099-C40C66FF867C}">
              <a14:compatExt xmlns:a14="http://schemas.microsoft.com/office/drawing/2010/main" xmlns="" spid="_x0000_s8195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2" name="Control 4" hidden="1">
          <a:extLst>
            <a:ext uri="{63B3BB69-23CF-44E3-9099-C40C66FF867C}">
              <a14:compatExt xmlns:a14="http://schemas.microsoft.com/office/drawing/2010/main" xmlns="" spid="_x0000_s8196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3" name="Control 5" hidden="1">
          <a:extLst>
            <a:ext uri="{63B3BB69-23CF-44E3-9099-C40C66FF867C}">
              <a14:compatExt xmlns:a14="http://schemas.microsoft.com/office/drawing/2010/main" xmlns="" spid="_x0000_s8197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4" name="Control 6" hidden="1">
          <a:extLst>
            <a:ext uri="{63B3BB69-23CF-44E3-9099-C40C66FF867C}">
              <a14:compatExt xmlns:a14="http://schemas.microsoft.com/office/drawing/2010/main" xmlns="" spid="_x0000_s8198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  <xdr:oneCellAnchor>
    <xdr:from>
      <xdr:col>3</xdr:col>
      <xdr:colOff>0</xdr:colOff>
      <xdr:row>3</xdr:row>
      <xdr:rowOff>0</xdr:rowOff>
    </xdr:from>
    <xdr:ext cx="914400" cy="228600"/>
    <xdr:sp macro="" textlink="">
      <xdr:nvSpPr>
        <xdr:cNvPr id="85" name="Control 7" hidden="1">
          <a:extLst>
            <a:ext uri="{63B3BB69-23CF-44E3-9099-C40C66FF867C}">
              <a14:compatExt xmlns:a14="http://schemas.microsoft.com/office/drawing/2010/main" xmlns="" spid="_x0000_s8199"/>
            </a:ext>
          </a:extLst>
        </xdr:cNvPr>
        <xdr:cNvSpPr/>
      </xdr:nvSpPr>
      <xdr:spPr>
        <a:xfrm>
          <a:off x="5230813" y="1031875"/>
          <a:ext cx="914400" cy="228600"/>
        </a:xfrm>
        <a:prstGeom prst="rect">
          <a:avLst/>
        </a:prstGeom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>
    <pageSetUpPr fitToPage="1"/>
  </sheetPr>
  <dimension ref="A1:H123"/>
  <sheetViews>
    <sheetView tabSelected="1" workbookViewId="0">
      <selection activeCell="F9" sqref="F9"/>
    </sheetView>
  </sheetViews>
  <sheetFormatPr defaultRowHeight="14.4"/>
  <cols>
    <col min="1" max="1" width="12.6640625" style="4" customWidth="1"/>
    <col min="2" max="2" width="9.109375" style="2" bestFit="1" customWidth="1"/>
    <col min="3" max="3" width="58.5546875" customWidth="1"/>
    <col min="4" max="4" width="9.109375" style="2"/>
    <col min="5" max="5" width="11.88671875" style="1" customWidth="1"/>
    <col min="6" max="6" width="17" style="3" customWidth="1"/>
    <col min="7" max="7" width="19.44140625" customWidth="1"/>
    <col min="8" max="8" width="11.5546875" customWidth="1"/>
    <col min="9" max="9" width="13.88671875" bestFit="1" customWidth="1"/>
    <col min="10" max="12" width="9.109375" customWidth="1"/>
  </cols>
  <sheetData>
    <row r="1" spans="1:7">
      <c r="A1" s="15"/>
      <c r="B1" s="16"/>
      <c r="C1" s="17"/>
      <c r="D1" s="16"/>
      <c r="E1" s="18"/>
      <c r="F1" s="19"/>
      <c r="G1" s="20"/>
    </row>
    <row r="2" spans="1:7" ht="36.6">
      <c r="A2" s="21"/>
      <c r="B2" s="22"/>
      <c r="C2" s="23" t="s">
        <v>5</v>
      </c>
      <c r="D2" s="24"/>
      <c r="E2" s="25"/>
      <c r="F2" s="26"/>
      <c r="G2" s="27"/>
    </row>
    <row r="3" spans="1:7" ht="32.25" customHeight="1">
      <c r="A3" s="21"/>
      <c r="B3" s="22"/>
      <c r="C3" s="28" t="s">
        <v>6</v>
      </c>
      <c r="D3" s="29"/>
      <c r="E3" s="30"/>
      <c r="F3" s="31"/>
      <c r="G3" s="27"/>
    </row>
    <row r="4" spans="1:7">
      <c r="A4" s="32" t="s">
        <v>0</v>
      </c>
      <c r="B4" s="34"/>
      <c r="C4" s="42" t="s">
        <v>42</v>
      </c>
      <c r="D4" s="43"/>
      <c r="E4" s="43"/>
      <c r="F4" s="43"/>
      <c r="G4" s="63">
        <v>45597</v>
      </c>
    </row>
    <row r="5" spans="1:7">
      <c r="A5" s="32" t="s">
        <v>7</v>
      </c>
      <c r="B5" s="34"/>
      <c r="C5" s="35" t="s">
        <v>33</v>
      </c>
      <c r="D5" s="36"/>
      <c r="E5" s="36"/>
      <c r="F5" s="36"/>
      <c r="G5" s="33"/>
    </row>
    <row r="6" spans="1:7" ht="30.75" customHeight="1">
      <c r="A6" s="51" t="s">
        <v>4</v>
      </c>
      <c r="B6" s="62" t="s">
        <v>17</v>
      </c>
      <c r="C6" s="58" t="s">
        <v>43</v>
      </c>
      <c r="D6" s="72"/>
      <c r="E6" s="72"/>
      <c r="F6" s="72"/>
      <c r="G6" s="72"/>
    </row>
    <row r="7" spans="1:7" s="6" customFormat="1" ht="16.5" customHeight="1">
      <c r="A7" s="4" t="s">
        <v>8</v>
      </c>
      <c r="B7" s="52" t="s">
        <v>9</v>
      </c>
      <c r="C7" s="37" t="s">
        <v>1</v>
      </c>
      <c r="D7" s="37" t="s">
        <v>2</v>
      </c>
      <c r="E7" s="38" t="s">
        <v>3</v>
      </c>
      <c r="F7" s="38" t="s">
        <v>10</v>
      </c>
      <c r="G7" s="37" t="s">
        <v>11</v>
      </c>
    </row>
    <row r="8" spans="1:7">
      <c r="A8" s="61"/>
      <c r="B8" s="61"/>
      <c r="C8" s="61" t="s">
        <v>32</v>
      </c>
      <c r="D8" s="61"/>
      <c r="E8" s="61"/>
      <c r="F8" s="61"/>
      <c r="G8" s="61"/>
    </row>
    <row r="9" spans="1:7" ht="26.4">
      <c r="A9" s="39" t="s">
        <v>36</v>
      </c>
      <c r="B9" s="53" t="s">
        <v>30</v>
      </c>
      <c r="C9" s="54" t="s">
        <v>34</v>
      </c>
      <c r="D9" s="55" t="s">
        <v>2</v>
      </c>
      <c r="E9" s="56">
        <v>1</v>
      </c>
      <c r="F9" s="57">
        <v>203366.44</v>
      </c>
      <c r="G9" s="50">
        <f t="shared" ref="G9:G13" si="0">E9*F9</f>
        <v>203366.44</v>
      </c>
    </row>
    <row r="10" spans="1:7">
      <c r="A10" s="39"/>
      <c r="B10" s="53"/>
      <c r="C10" s="54"/>
      <c r="D10" s="55"/>
      <c r="E10" s="56"/>
      <c r="F10" s="57"/>
      <c r="G10" s="48">
        <f>SUM(G9)</f>
        <v>203366.44</v>
      </c>
    </row>
    <row r="11" spans="1:7">
      <c r="A11" s="61"/>
      <c r="B11" s="61"/>
      <c r="C11" s="61" t="s">
        <v>35</v>
      </c>
      <c r="D11" s="61"/>
      <c r="E11" s="61"/>
      <c r="F11" s="61"/>
      <c r="G11" s="61"/>
    </row>
    <row r="12" spans="1:7">
      <c r="A12" s="39" t="s">
        <v>17</v>
      </c>
      <c r="B12" s="53" t="s">
        <v>21</v>
      </c>
      <c r="C12" s="54" t="s">
        <v>44</v>
      </c>
      <c r="D12" s="55" t="s">
        <v>22</v>
      </c>
      <c r="E12" s="56">
        <v>180</v>
      </c>
      <c r="F12" s="57">
        <v>75.17</v>
      </c>
      <c r="G12" s="50">
        <f>E12*F12</f>
        <v>13530.6</v>
      </c>
    </row>
    <row r="13" spans="1:7">
      <c r="A13" s="39" t="s">
        <v>17</v>
      </c>
      <c r="B13" s="53" t="s">
        <v>24</v>
      </c>
      <c r="C13" s="54" t="s">
        <v>38</v>
      </c>
      <c r="D13" s="55" t="s">
        <v>25</v>
      </c>
      <c r="E13" s="56">
        <v>1386.72</v>
      </c>
      <c r="F13" s="57">
        <v>10.130000000000001</v>
      </c>
      <c r="G13" s="50">
        <f t="shared" si="0"/>
        <v>14047.473600000001</v>
      </c>
    </row>
    <row r="14" spans="1:7" ht="26.4">
      <c r="A14" s="39" t="s">
        <v>17</v>
      </c>
      <c r="B14" s="53" t="s">
        <v>26</v>
      </c>
      <c r="C14" s="54" t="s">
        <v>39</v>
      </c>
      <c r="D14" s="55" t="s">
        <v>25</v>
      </c>
      <c r="E14" s="56">
        <v>141.12</v>
      </c>
      <c r="F14" s="57">
        <v>10.17</v>
      </c>
      <c r="G14" s="50">
        <f>E14*F14</f>
        <v>1435.1904</v>
      </c>
    </row>
    <row r="15" spans="1:7">
      <c r="A15" s="39" t="s">
        <v>17</v>
      </c>
      <c r="B15" s="53"/>
      <c r="C15" s="54"/>
      <c r="D15" s="55"/>
      <c r="E15" s="56"/>
      <c r="F15" s="57"/>
      <c r="G15" s="50"/>
    </row>
    <row r="16" spans="1:7">
      <c r="A16" s="39"/>
      <c r="B16" s="53"/>
      <c r="C16" s="54"/>
      <c r="D16" s="55"/>
      <c r="E16" s="56"/>
      <c r="F16" s="57"/>
      <c r="G16" s="48">
        <f>SUM(G12:G15)</f>
        <v>29013.264000000003</v>
      </c>
    </row>
    <row r="17" spans="1:8">
      <c r="A17" s="61"/>
      <c r="B17" s="61"/>
      <c r="C17" s="61" t="s">
        <v>37</v>
      </c>
      <c r="D17" s="61"/>
      <c r="E17" s="61"/>
      <c r="F17" s="61"/>
      <c r="G17" s="61"/>
    </row>
    <row r="18" spans="1:8">
      <c r="A18" s="39" t="s">
        <v>17</v>
      </c>
      <c r="B18" s="53" t="s">
        <v>28</v>
      </c>
      <c r="C18" s="54" t="s">
        <v>40</v>
      </c>
      <c r="D18" s="55" t="s">
        <v>27</v>
      </c>
      <c r="E18" s="56">
        <v>54.32</v>
      </c>
      <c r="F18" s="57">
        <v>96.29</v>
      </c>
      <c r="G18" s="50">
        <f t="shared" ref="G18:G21" si="1">E18*F18</f>
        <v>5230.4728000000005</v>
      </c>
    </row>
    <row r="19" spans="1:8" ht="26.4">
      <c r="A19" s="39" t="s">
        <v>17</v>
      </c>
      <c r="B19" s="53" t="s">
        <v>24</v>
      </c>
      <c r="C19" s="54" t="s">
        <v>29</v>
      </c>
      <c r="D19" s="55" t="s">
        <v>25</v>
      </c>
      <c r="E19" s="56">
        <v>191.51</v>
      </c>
      <c r="F19" s="57">
        <v>10.130000000000001</v>
      </c>
      <c r="G19" s="50">
        <f t="shared" si="1"/>
        <v>1939.9963</v>
      </c>
    </row>
    <row r="20" spans="1:8" ht="26.4">
      <c r="A20" s="39" t="s">
        <v>17</v>
      </c>
      <c r="B20" s="53" t="s">
        <v>26</v>
      </c>
      <c r="C20" s="54" t="s">
        <v>31</v>
      </c>
      <c r="D20" s="55" t="s">
        <v>25</v>
      </c>
      <c r="E20" s="56">
        <v>56.77</v>
      </c>
      <c r="F20" s="57">
        <v>10.17</v>
      </c>
      <c r="G20" s="50">
        <f t="shared" si="1"/>
        <v>577.35090000000002</v>
      </c>
    </row>
    <row r="21" spans="1:8">
      <c r="A21" s="39" t="s">
        <v>17</v>
      </c>
      <c r="B21" s="53" t="s">
        <v>23</v>
      </c>
      <c r="C21" s="54" t="s">
        <v>41</v>
      </c>
      <c r="D21" s="55" t="s">
        <v>20</v>
      </c>
      <c r="E21" s="56">
        <v>19.5</v>
      </c>
      <c r="F21" s="57">
        <v>500.13</v>
      </c>
      <c r="G21" s="50">
        <f t="shared" si="1"/>
        <v>9752.5349999999999</v>
      </c>
    </row>
    <row r="22" spans="1:8">
      <c r="A22" s="39"/>
      <c r="B22" s="53"/>
      <c r="C22" s="54"/>
      <c r="D22" s="55"/>
      <c r="E22" s="56"/>
      <c r="F22" s="57"/>
      <c r="G22" s="48">
        <f>SUM(G18:G21)</f>
        <v>17500.355</v>
      </c>
    </row>
    <row r="23" spans="1:8">
      <c r="A23" s="39"/>
      <c r="B23" s="45"/>
      <c r="C23" s="50"/>
      <c r="D23" s="45"/>
      <c r="E23" s="44"/>
      <c r="F23" s="11"/>
      <c r="G23" s="8"/>
    </row>
    <row r="24" spans="1:8">
      <c r="A24" s="40"/>
      <c r="B24" s="9"/>
      <c r="C24" s="41" t="s">
        <v>12</v>
      </c>
      <c r="D24" s="12"/>
      <c r="E24" s="10"/>
      <c r="F24" s="11"/>
      <c r="G24" s="13">
        <f>G10+G16+G22</f>
        <v>249880.05900000001</v>
      </c>
      <c r="H24" s="47"/>
    </row>
    <row r="25" spans="1:8">
      <c r="A25" s="40"/>
      <c r="B25" s="46"/>
      <c r="C25" s="59" t="s">
        <v>19</v>
      </c>
      <c r="D25" s="12"/>
      <c r="E25" s="10"/>
      <c r="F25" s="11"/>
      <c r="G25" s="60">
        <f>G24*1.1</f>
        <v>274868.06490000006</v>
      </c>
      <c r="H25" s="47"/>
    </row>
    <row r="26" spans="1:8" s="5" customFormat="1" ht="15" customHeight="1">
      <c r="A26" s="7"/>
      <c r="B26" s="46"/>
      <c r="C26" s="7"/>
      <c r="D26" s="46"/>
      <c r="E26" s="10"/>
      <c r="F26" s="11"/>
      <c r="G26" s="48"/>
    </row>
    <row r="27" spans="1:8" s="5" customFormat="1" ht="15" customHeight="1">
      <c r="A27" s="66"/>
      <c r="B27" s="67"/>
      <c r="C27" s="67"/>
      <c r="D27" s="67"/>
      <c r="E27" s="67"/>
      <c r="F27" s="67"/>
      <c r="G27" s="68"/>
    </row>
    <row r="28" spans="1:8" ht="43.2" customHeight="1">
      <c r="A28" s="69"/>
      <c r="B28" s="70"/>
      <c r="C28" s="70"/>
      <c r="D28" s="70"/>
      <c r="E28" s="70"/>
      <c r="F28" s="70"/>
      <c r="G28" s="71"/>
    </row>
    <row r="29" spans="1:8">
      <c r="A29" s="9"/>
      <c r="B29" s="9"/>
      <c r="D29" s="9"/>
      <c r="E29" s="64" t="s">
        <v>15</v>
      </c>
      <c r="F29" s="65"/>
      <c r="G29" s="65"/>
    </row>
    <row r="30" spans="1:8">
      <c r="A30" s="49"/>
      <c r="B30" s="49"/>
      <c r="C30" s="14" t="s">
        <v>13</v>
      </c>
      <c r="D30" s="49"/>
      <c r="E30" s="73" t="s">
        <v>18</v>
      </c>
      <c r="F30" s="74"/>
      <c r="G30" s="75"/>
    </row>
    <row r="31" spans="1:8">
      <c r="A31" s="9"/>
      <c r="B31" s="9"/>
      <c r="C31" s="14" t="s">
        <v>14</v>
      </c>
      <c r="D31" s="9"/>
      <c r="E31" s="64" t="s">
        <v>16</v>
      </c>
      <c r="F31" s="65"/>
      <c r="G31" s="65"/>
    </row>
    <row r="53" spans="1:7" s="5" customFormat="1" ht="15" customHeight="1">
      <c r="A53" s="4"/>
      <c r="B53" s="2"/>
      <c r="C53"/>
      <c r="D53" s="2"/>
      <c r="E53" s="1"/>
      <c r="F53" s="3"/>
      <c r="G53"/>
    </row>
    <row r="122" ht="15" customHeight="1"/>
    <row r="123" ht="15" customHeight="1"/>
  </sheetData>
  <mergeCells count="5">
    <mergeCell ref="E29:G29"/>
    <mergeCell ref="E31:G31"/>
    <mergeCell ref="A27:G28"/>
    <mergeCell ref="D6:G6"/>
    <mergeCell ref="E30:G30"/>
  </mergeCells>
  <conditionalFormatting sqref="D29:E31 A29:B31 A24:A25 A27 D23:G26 B23:B26">
    <cfRule type="expression" dxfId="9" priority="105">
      <formula>$A23="X"</formula>
    </cfRule>
  </conditionalFormatting>
  <conditionalFormatting sqref="C24:C25">
    <cfRule type="expression" dxfId="8" priority="20">
      <formula>$A24="X"</formula>
    </cfRule>
  </conditionalFormatting>
  <conditionalFormatting sqref="H24:H25">
    <cfRule type="expression" dxfId="7" priority="13">
      <formula>$A24="X"</formula>
    </cfRule>
  </conditionalFormatting>
  <conditionalFormatting sqref="H24:H25">
    <cfRule type="expression" dxfId="6" priority="12">
      <formula>$A24="X"</formula>
    </cfRule>
  </conditionalFormatting>
  <conditionalFormatting sqref="D26:F26">
    <cfRule type="expression" dxfId="5" priority="9">
      <formula>$A26="X"</formula>
    </cfRule>
  </conditionalFormatting>
  <conditionalFormatting sqref="G26">
    <cfRule type="expression" dxfId="4" priority="8">
      <formula>$A26="X"</formula>
    </cfRule>
  </conditionalFormatting>
  <conditionalFormatting sqref="B26">
    <cfRule type="expression" dxfId="3" priority="7">
      <formula>$A26="X"</formula>
    </cfRule>
  </conditionalFormatting>
  <conditionalFormatting sqref="F9:F11 G8:G12 F12:G22">
    <cfRule type="expression" dxfId="2" priority="106">
      <formula>$B8="X"</formula>
    </cfRule>
  </conditionalFormatting>
  <conditionalFormatting sqref="F17">
    <cfRule type="expression" dxfId="1" priority="2">
      <formula>$B17="X"</formula>
    </cfRule>
  </conditionalFormatting>
  <conditionalFormatting sqref="C23">
    <cfRule type="expression" dxfId="0" priority="1">
      <formula>$B23="X"</formula>
    </cfRule>
  </conditionalFormatting>
  <printOptions horizontalCentered="1"/>
  <pageMargins left="0.51181102362204722" right="0.23622047244094491" top="0.31496062992125984" bottom="0.47244094488188981" header="0.31496062992125984" footer="0.19685039370078741"/>
  <pageSetup paperSize="9" scale="7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RESERVATÓRIO</vt:lpstr>
      <vt:lpstr>'PLANILHA RESERVATÓRIO'!Area_de_impressao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paco.convenios02</cp:lastModifiedBy>
  <cp:lastPrinted>2024-08-19T12:41:52Z</cp:lastPrinted>
  <dcterms:created xsi:type="dcterms:W3CDTF">2014-08-02T11:14:50Z</dcterms:created>
  <dcterms:modified xsi:type="dcterms:W3CDTF">2025-03-17T17:03:00Z</dcterms:modified>
</cp:coreProperties>
</file>