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I:\000 - 2026\01 - FEV\47 - CONTRATAÇÃO DE EMPRESA ESPECIALIZADA EM MANUTENÇÃO DE TELHADO - PE - PARA O DR. CELSO ASSINAR 02-09-2026\"/>
    </mc:Choice>
  </mc:AlternateContent>
  <xr:revisionPtr revIDLastSave="0" documentId="13_ncr:1_{D704DA4B-A805-472A-B909-CAD7A2929EFE}" xr6:coauthVersionLast="47" xr6:coauthVersionMax="47" xr10:uidLastSave="{00000000-0000-0000-0000-000000000000}"/>
  <bookViews>
    <workbookView xWindow="28680" yWindow="-120" windowWidth="29040" windowHeight="15720" activeTab="1" xr2:uid="{00000000-000D-0000-FFFF-FFFF00000000}"/>
  </bookViews>
  <sheets>
    <sheet name="TOC e Instruções" sheetId="1" r:id="rId1"/>
    <sheet name="Matriz de Risco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4" i="2" l="1"/>
  <c r="F14" i="2"/>
  <c r="H13" i="2"/>
  <c r="I13" i="2" s="1"/>
  <c r="H12" i="2"/>
  <c r="I12" i="2" s="1"/>
  <c r="H11" i="2"/>
  <c r="I11" i="2" s="1"/>
  <c r="H10" i="2"/>
  <c r="I10" i="2" s="1"/>
  <c r="H9" i="2"/>
  <c r="I9" i="2" s="1"/>
  <c r="H8" i="2"/>
  <c r="I8" i="2" s="1"/>
  <c r="H7" i="2"/>
  <c r="I7" i="2" s="1"/>
  <c r="H6" i="2"/>
  <c r="I6" i="2" s="1"/>
  <c r="H5" i="2"/>
  <c r="H14" i="2" s="1"/>
  <c r="B16" i="1"/>
  <c r="I5" i="2" l="1"/>
</calcChain>
</file>

<file path=xl/sharedStrings.xml><?xml version="1.0" encoding="utf-8"?>
<sst xmlns="http://schemas.openxmlformats.org/spreadsheetml/2006/main" count="153" uniqueCount="136">
  <si>
    <t>PLANO E MATRIZ DE GERENCIAMENTO DE RISCO</t>
  </si>
  <si>
    <t>Manutenção de Coberturas e Placas Solares - Cidade Universitária UNIFEV</t>
  </si>
  <si>
    <t>INFORMAÇÕES DO PROJETO</t>
  </si>
  <si>
    <t>Objeto:</t>
  </si>
  <si>
    <t>Localização:</t>
  </si>
  <si>
    <t>Área de Cobertura:</t>
  </si>
  <si>
    <t>Tecnologia Escolhida:</t>
  </si>
  <si>
    <t>Normas Mandatórias:</t>
  </si>
  <si>
    <t>Legislação Base:</t>
  </si>
  <si>
    <t>Gestor do Contrato:</t>
  </si>
  <si>
    <t>Prazo de Execução:</t>
  </si>
  <si>
    <t>Aba</t>
  </si>
  <si>
    <t>Nome da Planilha</t>
  </si>
  <si>
    <t>Descrição do Conteúdo</t>
  </si>
  <si>
    <t>Tab 1</t>
  </si>
  <si>
    <t>TOC e Instruções</t>
  </si>
  <si>
    <t>Apresentação do projeto, estrutura do arquivo, instruções e legenda de riscos.</t>
  </si>
  <si>
    <t>Tab 2</t>
  </si>
  <si>
    <t>Mapa interativo de gerenciamento de riscos com cálculo automático de severidade, classificação e ações mitigadoras baseadas nas normas (NRs/ABNTs).</t>
  </si>
  <si>
    <t>CRITÉRIOS DE AVALIAÇÃO DE RISCO</t>
  </si>
  <si>
    <t>Nível (P x S)</t>
  </si>
  <si>
    <t>Classificação</t>
  </si>
  <si>
    <t>Descrição / Ação Requerida</t>
  </si>
  <si>
    <t>1 a 4</t>
  </si>
  <si>
    <t>BAIXO</t>
  </si>
  <si>
    <t>Risco aceitável. Monitoramento de rotina pelas equipes. Sem ações extras requeridas.</t>
  </si>
  <si>
    <t>5 a 9</t>
  </si>
  <si>
    <t>MÉDIO</t>
  </si>
  <si>
    <t>Risco tolerável. Exige atenção da supervisão e garantia de cumprimento das normas operacionais básicas.</t>
  </si>
  <si>
    <t>10 a 14</t>
  </si>
  <si>
    <t>ALTO</t>
  </si>
  <si>
    <t>Risco significativo. Exige plano de mitigação formal, fiscalização ativa e documentada antes de liberar frentes.</t>
  </si>
  <si>
    <t>15 a 25</t>
  </si>
  <si>
    <t>CRÍTICO</t>
  </si>
  <si>
    <t>Risco intolerável. Exige aprovação especial da diretoria/engenharia. Requer plano de contingência rigoroso.</t>
  </si>
  <si>
    <t>LEGENDA DE CORES DA PLANILHA</t>
  </si>
  <si>
    <t>Cor da Célula</t>
  </si>
  <si>
    <t>Tipo de Célula</t>
  </si>
  <si>
    <t>Instrução de Uso</t>
  </si>
  <si>
    <t>Azul Claro</t>
  </si>
  <si>
    <t>Célula de Entrada (Input)</t>
  </si>
  <si>
    <t>Valores numéricos que o usuário pode alterar para simular diferentes cenários (ex: Probabilidade e Severidade).</t>
  </si>
  <si>
    <t>Verde Claro</t>
  </si>
  <si>
    <t>Célula de Fórmula (Calculado)</t>
  </si>
  <si>
    <t>Células com fórmulas travadas que calculam automaticamente os índices e classificações (Nível de Risco, etc.).</t>
  </si>
  <si>
    <t>Cinza Claro</t>
  </si>
  <si>
    <t>Dados Padrão / Zebra</t>
  </si>
  <si>
    <t>Células informativas que não devem ser alteradas.</t>
  </si>
  <si>
    <t>MATRIZ DE GERENCIAMENTO DE RISCOS OPERACIONAIS</t>
  </si>
  <si>
    <t>Manutenção Preventiva de Telhados e Calhas + Manejo Fotovoltaico (9.864,28 m² | 1.082 Placas)</t>
  </si>
  <si>
    <t>ID</t>
  </si>
  <si>
    <t>Categoria</t>
  </si>
  <si>
    <t>Descrição do Risco</t>
  </si>
  <si>
    <t>Causa Raiz</t>
  </si>
  <si>
    <t>Impacto / Consequência</t>
  </si>
  <si>
    <t>Nível</t>
  </si>
  <si>
    <t>Ações Mitigadoras Requeridas (ETP &amp; NRs)</t>
  </si>
  <si>
    <t>Normas</t>
  </si>
  <si>
    <t>Status</t>
  </si>
  <si>
    <t>R01</t>
  </si>
  <si>
    <t>Segurança do Trabalho</t>
  </si>
  <si>
    <t>Queda de altura de trabalhadores durante serviços de manutenção no telhado.</t>
  </si>
  <si>
    <t>Ausência de pontos de ancoragem adequados, não uso ou uso inadequado de EPI, falta de treinamento NR-35.</t>
  </si>
  <si>
    <t>Ambos</t>
  </si>
  <si>
    <t>Pendente</t>
  </si>
  <si>
    <t>R02</t>
  </si>
  <si>
    <t>Operacional</t>
  </si>
  <si>
    <t>Danos físicos ou quebra de placas fotovoltaicas durante manejo técnico.</t>
  </si>
  <si>
    <t>Manuseio incorreto por equipes sem treinamento técnico, queda de ferramentas sobre os módulos, flexão estrutural excessiva.</t>
  </si>
  <si>
    <t>Contratada</t>
  </si>
  <si>
    <t>R03</t>
  </si>
  <si>
    <t>Choque elétrico na desconexão e manejo técnico das placas fotovoltaicas.</t>
  </si>
  <si>
    <t>Trabalho em sistema fotovoltaico energizado, contato físico com condutores elétricos expostos ou conectores MC4 úmidos, falhas de aterramento.</t>
  </si>
  <si>
    <t>R04</t>
  </si>
  <si>
    <t>Climático / Técnico</t>
  </si>
  <si>
    <t>Infiltração grave de águas pluviais durante a execução das obras.</t>
  </si>
  <si>
    <t>R05</t>
  </si>
  <si>
    <t>Projeto / Qualidade</t>
  </si>
  <si>
    <t>Fissuras e falhas precoces na impermeabilização por dilatação térmica extrema.</t>
  </si>
  <si>
    <t>R06</t>
  </si>
  <si>
    <t>Acadêmico</t>
  </si>
  <si>
    <t>Interrupção de aulas e distúrbios logísticos devido ao ruído e obras.</t>
  </si>
  <si>
    <t>Diretriz FEV / Planejamento</t>
  </si>
  <si>
    <t>FEV</t>
  </si>
  <si>
    <t>R07</t>
  </si>
  <si>
    <t>Queda de ferramentas ou materiais da cobertura sobre transeuntes.</t>
  </si>
  <si>
    <t>Falta de amarração (tethering) de ferramentas, ausência de rodapé no perímetro da cobertura ou desorganização das frentes de trabalho.</t>
  </si>
  <si>
    <t>R08</t>
  </si>
  <si>
    <t>Rejeição de etapas executadas por inadequação de materiais ou métodos.</t>
  </si>
  <si>
    <t>R09</t>
  </si>
  <si>
    <t>Ambiental</t>
  </si>
  <si>
    <t>Poluição local ou destinação incorreta de resíduos de obra e produtos químicos.</t>
  </si>
  <si>
    <t>Armazenamento de embalagens de produtos químicos aberto, derramamento de borracha líquida, descarte de parafusos antigos no solo do campus.</t>
  </si>
  <si>
    <t>Multas de órgãos de proteção ambiental, contaminação do solo e da rede pluvial, desgaste na imagem socioambiental da instituição.</t>
  </si>
  <si>
    <t>MÉDIAS / TOTAIS</t>
  </si>
  <si>
    <t>Conferência diária prévia obrigatória das certificações NR-35 e NR-18 vigentes dos colaboradores. Uso rigoroso de EPIs adequados (cinturão de segurança tipo paraquedista com talabarte duplo, capacete com jugular). Fiscalização em tempo real pelas equipes de segurança do trabalho.</t>
  </si>
  <si>
    <t>NR-35, NR-6, NR-18</t>
  </si>
  <si>
    <t>Contratação de empresa para manutenção de coberturas, calhas, rufos e manejo de 1.082 placas solares</t>
  </si>
  <si>
    <t>Campus Cidade Universitária UNIFEV - Avenida Nasser Marão, nº 3.069, Votuporanga/SP</t>
  </si>
  <si>
    <t>9.864,28 m² (distribuídos nos Blocos 01, 02, 03, 04, 06 e Praça de Alimentação)</t>
  </si>
  <si>
    <t>Membrana de borracha líquida / acrílica flexível (alta elasticidade, aplicação a frio)</t>
  </si>
  <si>
    <t>NR-6 (EPI), NR-12 (Máquinas), NR-18 (Construção), NR-35 (Trabalho em Altura)</t>
  </si>
  <si>
    <t>Lei Federal nº 14.133/2021 (Nova Lei de Licitações) - Regime de Empreitada por Preço Global</t>
  </si>
  <si>
    <t>Departamento de Engenharia e Manutenção Predial da FEV (Eng. Edson Geraldo Casarotti)</t>
  </si>
  <si>
    <t>60 dias após a assinatura do contrato</t>
  </si>
  <si>
    <t>Prob</t>
  </si>
  <si>
    <t>Sev</t>
  </si>
  <si>
    <t>Classifi-cação</t>
  </si>
  <si>
    <t>Perda imediata de geração de energia limpa, custos elevados de reposição de ativos e atraso no cronograma de impermeabilização.</t>
  </si>
  <si>
    <t>Queimaduras elétricas de alta gravidade, parada cardíaca dos profissionais envolvidos, danos físicos a inversores e stringboxes.</t>
  </si>
  <si>
    <t>Infiltrações graves em salas de aula e Laboratórios de Informática; queima de computadores de alto valor, cancelamento de aulas.</t>
  </si>
  <si>
    <t>Perda total ou parcial do investimento, retorno precoce de infiltrações e goteiras, necessidade de manutenção corretiva não programada.</t>
  </si>
  <si>
    <t>Perda de foco, evacuação de salas de aula devido a ruídos intoleráveis, atrasos no cronograma letivo.</t>
  </si>
  <si>
    <t>Acidentes físicos graves com pedestres (alunos, professores, servidores); danos materiais a veículos ou patrimônio terrestre da FEV.</t>
  </si>
  <si>
    <t>Glosa de faturamento da contratada, não recebimento do serviço pela FEV, retrabalho custoso e aplicação de sanções administrativas.</t>
  </si>
  <si>
    <t>Aplicação de produtos sem preparação de superfície (sujeira, poeira, ferrugem), não respeito aos tempos de cura ou furos.</t>
  </si>
  <si>
    <t>Aplicação de tecnologia inadequada de alta rigidez (ex: manta asfáltica/aluminizada que falha devido à dilatação das telhas metálicas).</t>
  </si>
  <si>
    <t>Ruído extremo gerado por lavadoras de alta pressão e ferramentas elétricas adjacentes a salas de aula em período de aula.</t>
  </si>
  <si>
    <t>Ocorrência de chuva imprevista com telhado exposto (após remoção de placas solares ou abertura de emendas) ou hidrojateamento excessivo sem vedação prévia.</t>
  </si>
  <si>
    <t>Lesões graves, invalidez permanente ou morte do colaborador; embargo legal da obra;</t>
  </si>
  <si>
    <t>Respon-sável</t>
  </si>
  <si>
    <t>Desmontagem, transporte e montagem executados sob plano técnico prévio específico pelas equipes treinadas. Armazenamento temporário em local plano, seco e livre de trânsito de pessoas, protegido por tapume. Proibição de apoiar ferramentas ou pisar sobre os módulos. Uso de mão de obra altamente qualificada.</t>
  </si>
  <si>
    <t>NR-12, NR-18</t>
  </si>
  <si>
    <t>Desenergização completa do sistema fotovoltaico correspondente ao bloco antes do início do manejo. Bloqueio físico e etiquetagem dos disjuntores CA/CC. Medição obrigatória de ausência de tensão antes do toque físico. Uso de EPIs dielétricos (luvas isolantes, ferramentas manuais isoladas de 1.000V, calçados sem partes metálicas).</t>
  </si>
  <si>
    <t>NR-10, NR-12</t>
  </si>
  <si>
    <t>Monitoramento meteorológico diário obrigatório antes de iniciar qualquer abertura do telhado. Divisão das obras em pequenos setores fechados que sejam limpos, impermeabilizados e selados no mesmo dia. Disponibilidade local permanente de lonas de alta resistência para cobertura de emergência. Proteção prévia dos laboratórios internos com lonas sobre equipamentos sensíveis.</t>
  </si>
  <si>
    <t>Diretriz FEV / Projeto</t>
  </si>
  <si>
    <t>Uso estrito do sistema especificado de membrana de base acrílica ou borracha líquida flexível (alta elasticidade monolítica). Aplicação em demãos cruzadas respeitando consumo por m² e cura do fabricante. Estruturação obrigatória com tela de poliéster em emendas, rufos e parafusos. Seguir estritamente ABNT NBR 13321, 15885, 15575, 9575 e 9574.</t>
  </si>
  <si>
    <t>NBR 13321, 15885</t>
  </si>
  <si>
    <t>Programação dos serviços de hidrojateamento de superfície e remoções pesadas em horários alternativos ou nos períodos de menor fluxo acadêmico. Cronograma semanal de trabalho alinhado e aprovado previamente com a coordenação acadêmica e manutenção FEV. Uso de barreiras acústicas se aplicável.</t>
  </si>
  <si>
    <t>NR-18, NR-35</t>
  </si>
  <si>
    <t>Isolamento físico completo e sinalização visível de todas as áreas de solo sob a projeção dos serviços de cobertura com fitas e cones. Uso obrigatório de porta-ferramentas com cordões de retenção pelos operários. Instalação de redes ou telas de proteção perimetrais e rodapés metálicos nas frentes de trabalho.</t>
  </si>
  <si>
    <t>Fiscalização técnica em tempo real (Fiscais FEV) avaliando cada etapa: limpeza mecânica completa, substituição de parafusos danificados por novos com protetores, aplicação de demãos e cura total. Vistorias formais prévias para faturamento. Exigência de garantia mínima de 3 anos do serviço/produtos.</t>
  </si>
  <si>
    <t>Lei 14.133/21, NBR 9574</t>
  </si>
  <si>
    <t>Armazenamento de insumos químicos em canteiro fechado com bacia de contenção. Triagem sistemática de resíduos da obra (sucata de parafusos, latas de tinta, EPIs descartados) no próprio canteiro. Destinação de resíduos em aterros licenciados com apresentação de Manifesto de Transporte de Resíduos (MTR). Uso de produtos ecológicos conforme diretriz FEV.</t>
  </si>
  <si>
    <t>Legislação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</si>
</sst>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6"/>
      <color rgb="FFFFFFFF"/>
      <name val="Calibri"/>
    </font>
    <font>
      <i/>
      <sz val="11"/>
      <color rgb="FFFFFFFF"/>
      <name val="Calibri"/>
    </font>
    <font>
      <b/>
      <sz val="11"/>
      <name val="Calibri"/>
    </font>
    <font>
      <sz val="11"/>
      <name val="Calibri"/>
    </font>
    <font>
      <b/>
      <sz val="11"/>
      <color rgb="FFFFFFFF"/>
      <name val="Calibri"/>
    </font>
    <font>
      <b/>
      <u/>
      <sz val="11"/>
      <color rgb="FF0563C1"/>
      <name val="Calibri"/>
    </font>
    <font>
      <b/>
      <sz val="11"/>
      <color rgb="FF006100"/>
      <name val="Calibri"/>
    </font>
    <font>
      <b/>
      <sz val="11"/>
      <color rgb="FF9C6500"/>
      <name val="Calibri"/>
    </font>
    <font>
      <b/>
      <sz val="11"/>
      <color rgb="FFC65911"/>
      <name val="Calibri"/>
    </font>
    <font>
      <b/>
      <sz val="11"/>
      <color rgb="FF9C0006"/>
      <name val="Calibri"/>
    </font>
    <font>
      <sz val="11"/>
      <color rgb="FFFFFFFF"/>
      <name val="Calibri"/>
      <family val="2"/>
    </font>
  </fonts>
  <fills count="11">
    <fill>
      <patternFill patternType="none"/>
    </fill>
    <fill>
      <patternFill patternType="gray125"/>
    </fill>
    <fill>
      <patternFill patternType="solid">
        <fgColor rgb="FF1F4E78"/>
        <bgColor rgb="FF1F4E78"/>
      </patternFill>
    </fill>
    <fill>
      <patternFill patternType="solid">
        <fgColor rgb="FF2F5597"/>
        <bgColor rgb="FF2F5597"/>
      </patternFill>
    </fill>
    <fill>
      <patternFill patternType="solid">
        <fgColor rgb="FFC6EFCE"/>
        <bgColor rgb="FFC6EFCE"/>
      </patternFill>
    </fill>
    <fill>
      <patternFill patternType="solid">
        <fgColor rgb="FFFFEB9C"/>
        <bgColor rgb="FFFFEB9C"/>
      </patternFill>
    </fill>
    <fill>
      <patternFill patternType="solid">
        <fgColor rgb="FFF8CBAD"/>
        <bgColor rgb="FFF8CBAD"/>
      </patternFill>
    </fill>
    <fill>
      <patternFill patternType="solid">
        <fgColor rgb="FFFFC7CE"/>
        <bgColor rgb="FFFFC7CE"/>
      </patternFill>
    </fill>
    <fill>
      <patternFill patternType="solid">
        <fgColor rgb="FFDCE6F1"/>
        <bgColor rgb="FFDCE6F1"/>
      </patternFill>
    </fill>
    <fill>
      <patternFill patternType="solid">
        <fgColor rgb="FFE2EFDA"/>
        <bgColor rgb="FFE2EFDA"/>
      </patternFill>
    </fill>
    <fill>
      <patternFill patternType="solid">
        <fgColor rgb="FFF2F2F2"/>
        <bgColor rgb="FFF2F2F2"/>
      </patternFill>
    </fill>
  </fills>
  <borders count="6">
    <border>
      <left/>
      <right/>
      <top/>
      <bottom/>
      <diagonal/>
    </border>
    <border>
      <left style="thin">
        <color rgb="FFD9D9D9"/>
      </left>
      <right style="thin">
        <color rgb="FFD9D9D9"/>
      </right>
      <top style="thin">
        <color rgb="FFD9D9D9"/>
      </top>
      <bottom style="thin">
        <color rgb="FFD9D9D9"/>
      </bottom>
      <diagonal/>
    </border>
    <border>
      <left/>
      <right/>
      <top style="thin">
        <color rgb="FFD9D9D9"/>
      </top>
      <bottom style="thin">
        <color rgb="FFD9D9D9"/>
      </bottom>
      <diagonal/>
    </border>
    <border>
      <left/>
      <right style="thin">
        <color rgb="FFD9D9D9"/>
      </right>
      <top style="thin">
        <color rgb="FFD9D9D9"/>
      </top>
      <bottom style="thin">
        <color rgb="FFD9D9D9"/>
      </bottom>
      <diagonal/>
    </border>
    <border>
      <left/>
      <right/>
      <top/>
      <bottom style="medium">
        <color rgb="FF1F4E78"/>
      </bottom>
      <diagonal/>
    </border>
    <border>
      <left/>
      <right/>
      <top style="thin">
        <color rgb="FFD9D9D9"/>
      </top>
      <bottom style="double">
        <color rgb="FF1F4E78"/>
      </bottom>
      <diagonal/>
    </border>
  </borders>
  <cellStyleXfs count="1">
    <xf numFmtId="0" fontId="0" fillId="0" borderId="0"/>
  </cellStyleXfs>
  <cellXfs count="40">
    <xf numFmtId="0" fontId="0" fillId="0" borderId="0" xfId="0"/>
    <xf numFmtId="0" fontId="3" fillId="0" borderId="0" xfId="0" applyFont="1"/>
    <xf numFmtId="0" fontId="5" fillId="3" borderId="0" xfId="0" applyFont="1" applyFill="1"/>
    <xf numFmtId="0" fontId="4" fillId="0" borderId="1" xfId="0" applyFont="1" applyBorder="1"/>
    <xf numFmtId="0" fontId="3" fillId="0" borderId="1" xfId="0" applyFont="1" applyBorder="1"/>
    <xf numFmtId="0" fontId="7" fillId="4" borderId="1" xfId="0" applyFont="1" applyFill="1" applyBorder="1"/>
    <xf numFmtId="0" fontId="8" fillId="5" borderId="1" xfId="0" applyFont="1" applyFill="1" applyBorder="1"/>
    <xf numFmtId="0" fontId="9" fillId="6" borderId="1" xfId="0" applyFont="1" applyFill="1" applyBorder="1"/>
    <xf numFmtId="0" fontId="10" fillId="7" borderId="1" xfId="0" applyFont="1" applyFill="1" applyBorder="1"/>
    <xf numFmtId="0" fontId="5" fillId="3" borderId="1" xfId="0" applyFont="1" applyFill="1" applyBorder="1"/>
    <xf numFmtId="0" fontId="4" fillId="8" borderId="1" xfId="0" applyFont="1" applyFill="1" applyBorder="1"/>
    <xf numFmtId="0" fontId="4" fillId="9" borderId="1" xfId="0" applyFont="1" applyFill="1" applyBorder="1"/>
    <xf numFmtId="0" fontId="4" fillId="10" borderId="1" xfId="0" applyFont="1" applyFill="1" applyBorder="1"/>
    <xf numFmtId="0" fontId="5" fillId="3" borderId="4"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wrapText="1"/>
    </xf>
    <xf numFmtId="0" fontId="3" fillId="8" borderId="1" xfId="0" applyFont="1" applyFill="1" applyBorder="1" applyAlignment="1">
      <alignment horizontal="center" vertical="center"/>
    </xf>
    <xf numFmtId="0" fontId="3" fillId="9" borderId="1" xfId="0" applyFont="1" applyFill="1" applyBorder="1" applyAlignment="1">
      <alignment horizontal="center" vertical="center"/>
    </xf>
    <xf numFmtId="0" fontId="4" fillId="0" borderId="1" xfId="0" applyFont="1" applyBorder="1" applyAlignment="1">
      <alignment horizontal="center" vertical="center" wrapText="1"/>
    </xf>
    <xf numFmtId="164" fontId="3" fillId="0" borderId="5" xfId="0" applyNumberFormat="1" applyFont="1" applyBorder="1" applyAlignment="1">
      <alignment horizontal="center" vertical="center"/>
    </xf>
    <xf numFmtId="164" fontId="3" fillId="10" borderId="5" xfId="0" applyNumberFormat="1" applyFont="1" applyFill="1" applyBorder="1" applyAlignment="1">
      <alignment horizontal="center" vertical="center"/>
    </xf>
    <xf numFmtId="0" fontId="6" fillId="0" borderId="1" xfId="0" applyFont="1" applyBorder="1" applyAlignment="1">
      <alignment horizontal="left"/>
    </xf>
    <xf numFmtId="0" fontId="1" fillId="2" borderId="0" xfId="0" applyFont="1" applyFill="1" applyAlignment="1">
      <alignment horizontal="center" vertical="center"/>
    </xf>
    <xf numFmtId="0" fontId="0" fillId="0" borderId="0" xfId="0"/>
    <xf numFmtId="0" fontId="4" fillId="0" borderId="0" xfId="0" applyFont="1"/>
    <xf numFmtId="0" fontId="4" fillId="0" borderId="1" xfId="0" applyFont="1" applyBorder="1" applyAlignment="1">
      <alignment wrapText="1"/>
    </xf>
    <xf numFmtId="0" fontId="0" fillId="0" borderId="2" xfId="0" applyBorder="1" applyAlignment="1">
      <alignment wrapText="1"/>
    </xf>
    <xf numFmtId="0" fontId="0" fillId="0" borderId="3" xfId="0" applyBorder="1" applyAlignment="1">
      <alignment wrapText="1"/>
    </xf>
    <xf numFmtId="0" fontId="3" fillId="0" borderId="0" xfId="0" applyFont="1"/>
    <xf numFmtId="0" fontId="2" fillId="2" borderId="0" xfId="0" applyFont="1" applyFill="1" applyAlignment="1">
      <alignment horizontal="center" vertical="center"/>
    </xf>
    <xf numFmtId="0" fontId="5" fillId="3" borderId="0" xfId="0" applyFont="1" applyFill="1"/>
    <xf numFmtId="0" fontId="4" fillId="0" borderId="1" xfId="0" applyFont="1" applyBorder="1"/>
    <xf numFmtId="0" fontId="0" fillId="0" borderId="2" xfId="0" applyBorder="1"/>
    <xf numFmtId="0" fontId="0" fillId="0" borderId="3" xfId="0" applyBorder="1"/>
    <xf numFmtId="0" fontId="5" fillId="3" borderId="1" xfId="0" applyFont="1" applyFill="1" applyBorder="1"/>
    <xf numFmtId="0" fontId="11" fillId="2" borderId="0" xfId="0" applyFont="1" applyFill="1" applyAlignment="1">
      <alignment horizontal="center" vertical="center"/>
    </xf>
    <xf numFmtId="0" fontId="0" fillId="0" borderId="0" xfId="0" applyFont="1"/>
    <xf numFmtId="0" fontId="0" fillId="0" borderId="5" xfId="0" applyBorder="1"/>
    <xf numFmtId="0" fontId="3" fillId="10" borderId="5" xfId="0" applyFont="1" applyFill="1" applyBorder="1" applyAlignment="1">
      <alignment horizontal="right" vertical="center"/>
    </xf>
    <xf numFmtId="0" fontId="0" fillId="10" borderId="5" xfId="0" applyFill="1" applyBorder="1"/>
  </cellXfs>
  <cellStyles count="1">
    <cellStyle name="Normal" xfId="0" builtinId="0"/>
  </cellStyles>
  <dxfs count="4">
    <dxf>
      <font>
        <b/>
        <sz val="11"/>
        <color rgb="FF9C0006"/>
        <name val="Calibri"/>
      </font>
      <fill>
        <patternFill patternType="solid">
          <fgColor rgb="FFFFC7CE"/>
          <bgColor rgb="FFFFC7CE"/>
        </patternFill>
      </fill>
    </dxf>
    <dxf>
      <font>
        <b/>
        <sz val="11"/>
        <color rgb="FFC65911"/>
        <name val="Calibri"/>
      </font>
      <fill>
        <patternFill patternType="solid">
          <fgColor rgb="FFF8CBAD"/>
          <bgColor rgb="FFF8CBAD"/>
        </patternFill>
      </fill>
    </dxf>
    <dxf>
      <font>
        <b/>
        <sz val="11"/>
        <color rgb="FF9C6500"/>
        <name val="Calibri"/>
      </font>
      <fill>
        <patternFill patternType="solid">
          <fgColor rgb="FFFFEB9C"/>
          <bgColor rgb="FFFFEB9C"/>
        </patternFill>
      </fill>
    </dxf>
    <dxf>
      <font>
        <b/>
        <sz val="11"/>
        <color rgb="FF006100"/>
        <name val="Calibri"/>
      </font>
      <fill>
        <patternFill patternType="solid">
          <fgColor rgb="FFC6EFCE"/>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9"/>
  <sheetViews>
    <sheetView showGridLines="0" workbookViewId="0">
      <selection activeCell="B5" sqref="B5:G5"/>
    </sheetView>
  </sheetViews>
  <sheetFormatPr defaultRowHeight="15" x14ac:dyDescent="0.25"/>
  <cols>
    <col min="1" max="1" width="20" customWidth="1"/>
    <col min="2" max="2" width="27" customWidth="1"/>
    <col min="3" max="6" width="15" customWidth="1"/>
    <col min="7" max="7" width="21.28515625" customWidth="1"/>
  </cols>
  <sheetData>
    <row r="1" spans="1:7" ht="30" customHeight="1" x14ac:dyDescent="0.25">
      <c r="A1" s="22" t="s">
        <v>0</v>
      </c>
      <c r="B1" s="23"/>
      <c r="C1" s="23"/>
      <c r="D1" s="23"/>
      <c r="E1" s="23"/>
      <c r="F1" s="23"/>
      <c r="G1" s="23"/>
    </row>
    <row r="2" spans="1:7" ht="15" customHeight="1" x14ac:dyDescent="0.25">
      <c r="A2" s="29" t="s">
        <v>1</v>
      </c>
      <c r="B2" s="23"/>
      <c r="C2" s="23"/>
      <c r="D2" s="23"/>
      <c r="E2" s="23"/>
      <c r="F2" s="23"/>
      <c r="G2" s="23"/>
    </row>
    <row r="4" spans="1:7" x14ac:dyDescent="0.25">
      <c r="A4" s="28" t="s">
        <v>2</v>
      </c>
      <c r="B4" s="23"/>
    </row>
    <row r="5" spans="1:7" x14ac:dyDescent="0.25">
      <c r="A5" s="1" t="s">
        <v>3</v>
      </c>
      <c r="B5" s="24" t="s">
        <v>97</v>
      </c>
      <c r="C5" s="23"/>
      <c r="D5" s="23"/>
      <c r="E5" s="23"/>
      <c r="F5" s="23"/>
      <c r="G5" s="23"/>
    </row>
    <row r="6" spans="1:7" x14ac:dyDescent="0.25">
      <c r="A6" s="1" t="s">
        <v>4</v>
      </c>
      <c r="B6" s="24" t="s">
        <v>98</v>
      </c>
      <c r="C6" s="23"/>
      <c r="D6" s="23"/>
      <c r="E6" s="23"/>
      <c r="F6" s="23"/>
      <c r="G6" s="23"/>
    </row>
    <row r="7" spans="1:7" x14ac:dyDescent="0.25">
      <c r="A7" s="1" t="s">
        <v>5</v>
      </c>
      <c r="B7" s="24" t="s">
        <v>99</v>
      </c>
      <c r="C7" s="23"/>
      <c r="D7" s="23"/>
      <c r="E7" s="23"/>
      <c r="F7" s="23"/>
      <c r="G7" s="23"/>
    </row>
    <row r="8" spans="1:7" x14ac:dyDescent="0.25">
      <c r="A8" s="1" t="s">
        <v>6</v>
      </c>
      <c r="B8" s="24" t="s">
        <v>100</v>
      </c>
      <c r="C8" s="23"/>
      <c r="D8" s="23"/>
      <c r="E8" s="23"/>
      <c r="F8" s="23"/>
      <c r="G8" s="23"/>
    </row>
    <row r="9" spans="1:7" x14ac:dyDescent="0.25">
      <c r="A9" s="1" t="s">
        <v>7</v>
      </c>
      <c r="B9" s="24" t="s">
        <v>101</v>
      </c>
      <c r="C9" s="23"/>
      <c r="D9" s="23"/>
      <c r="E9" s="23"/>
      <c r="F9" s="23"/>
      <c r="G9" s="23"/>
    </row>
    <row r="10" spans="1:7" x14ac:dyDescent="0.25">
      <c r="A10" s="1" t="s">
        <v>8</v>
      </c>
      <c r="B10" s="24" t="s">
        <v>102</v>
      </c>
      <c r="C10" s="23"/>
      <c r="D10" s="23"/>
      <c r="E10" s="23"/>
      <c r="F10" s="23"/>
      <c r="G10" s="23"/>
    </row>
    <row r="11" spans="1:7" x14ac:dyDescent="0.25">
      <c r="A11" s="1" t="s">
        <v>9</v>
      </c>
      <c r="B11" s="24" t="s">
        <v>103</v>
      </c>
      <c r="C11" s="23"/>
      <c r="D11" s="23"/>
      <c r="E11" s="23"/>
      <c r="F11" s="23"/>
      <c r="G11" s="23"/>
    </row>
    <row r="12" spans="1:7" x14ac:dyDescent="0.25">
      <c r="A12" s="1" t="s">
        <v>10</v>
      </c>
      <c r="B12" s="24" t="s">
        <v>104</v>
      </c>
      <c r="C12" s="23"/>
      <c r="D12" s="23"/>
      <c r="E12" s="23"/>
      <c r="F12" s="23"/>
      <c r="G12" s="23"/>
    </row>
    <row r="13" spans="1:7" ht="9.75" customHeight="1" x14ac:dyDescent="0.25"/>
    <row r="14" spans="1:7" x14ac:dyDescent="0.25">
      <c r="A14" s="2" t="s">
        <v>11</v>
      </c>
      <c r="B14" s="2" t="s">
        <v>12</v>
      </c>
      <c r="C14" s="30" t="s">
        <v>13</v>
      </c>
      <c r="D14" s="23"/>
      <c r="E14" s="23"/>
      <c r="F14" s="23"/>
      <c r="G14" s="23"/>
    </row>
    <row r="15" spans="1:7" x14ac:dyDescent="0.25">
      <c r="A15" s="3" t="s">
        <v>14</v>
      </c>
      <c r="B15" s="4" t="s">
        <v>15</v>
      </c>
      <c r="C15" s="31" t="s">
        <v>16</v>
      </c>
      <c r="D15" s="32"/>
      <c r="E15" s="32"/>
      <c r="F15" s="32"/>
      <c r="G15" s="33"/>
    </row>
    <row r="16" spans="1:7" ht="30.75" customHeight="1" x14ac:dyDescent="0.25">
      <c r="A16" s="3" t="s">
        <v>17</v>
      </c>
      <c r="B16" s="21" t="str">
        <f>HYPERLINK("#'Matriz de Riscos'!A1", "Matriz de Riscos")</f>
        <v>Matriz de Riscos</v>
      </c>
      <c r="C16" s="25" t="s">
        <v>18</v>
      </c>
      <c r="D16" s="26"/>
      <c r="E16" s="26"/>
      <c r="F16" s="26"/>
      <c r="G16" s="27"/>
    </row>
    <row r="17" spans="1:7" ht="10.5" customHeight="1" x14ac:dyDescent="0.25"/>
    <row r="18" spans="1:7" x14ac:dyDescent="0.25">
      <c r="A18" s="28" t="s">
        <v>19</v>
      </c>
      <c r="B18" s="23"/>
      <c r="C18" s="23"/>
    </row>
    <row r="19" spans="1:7" x14ac:dyDescent="0.25">
      <c r="A19" s="2" t="s">
        <v>20</v>
      </c>
      <c r="B19" s="2" t="s">
        <v>21</v>
      </c>
      <c r="C19" s="30" t="s">
        <v>22</v>
      </c>
      <c r="D19" s="23"/>
      <c r="E19" s="23"/>
      <c r="F19" s="23"/>
      <c r="G19" s="23"/>
    </row>
    <row r="20" spans="1:7" x14ac:dyDescent="0.25">
      <c r="A20" s="3" t="s">
        <v>23</v>
      </c>
      <c r="B20" s="5" t="s">
        <v>24</v>
      </c>
      <c r="C20" s="25" t="s">
        <v>25</v>
      </c>
      <c r="D20" s="26"/>
      <c r="E20" s="26"/>
      <c r="F20" s="26"/>
      <c r="G20" s="27"/>
    </row>
    <row r="21" spans="1:7" ht="29.25" customHeight="1" x14ac:dyDescent="0.25">
      <c r="A21" s="3" t="s">
        <v>26</v>
      </c>
      <c r="B21" s="6" t="s">
        <v>27</v>
      </c>
      <c r="C21" s="25" t="s">
        <v>28</v>
      </c>
      <c r="D21" s="26"/>
      <c r="E21" s="26"/>
      <c r="F21" s="26"/>
      <c r="G21" s="27"/>
    </row>
    <row r="22" spans="1:7" ht="29.25" customHeight="1" x14ac:dyDescent="0.25">
      <c r="A22" s="3" t="s">
        <v>29</v>
      </c>
      <c r="B22" s="7" t="s">
        <v>30</v>
      </c>
      <c r="C22" s="25" t="s">
        <v>31</v>
      </c>
      <c r="D22" s="26"/>
      <c r="E22" s="26"/>
      <c r="F22" s="26"/>
      <c r="G22" s="27"/>
    </row>
    <row r="23" spans="1:7" ht="29.25" customHeight="1" x14ac:dyDescent="0.25">
      <c r="A23" s="3" t="s">
        <v>32</v>
      </c>
      <c r="B23" s="8" t="s">
        <v>33</v>
      </c>
      <c r="C23" s="25" t="s">
        <v>34</v>
      </c>
      <c r="D23" s="26"/>
      <c r="E23" s="26"/>
      <c r="F23" s="26"/>
      <c r="G23" s="27"/>
    </row>
    <row r="24" spans="1:7" ht="9.75" customHeight="1" x14ac:dyDescent="0.25"/>
    <row r="25" spans="1:7" x14ac:dyDescent="0.25">
      <c r="A25" s="28" t="s">
        <v>35</v>
      </c>
      <c r="B25" s="23"/>
      <c r="C25" s="23"/>
    </row>
    <row r="26" spans="1:7" x14ac:dyDescent="0.25">
      <c r="A26" s="9" t="s">
        <v>36</v>
      </c>
      <c r="B26" s="9" t="s">
        <v>37</v>
      </c>
      <c r="C26" s="34" t="s">
        <v>38</v>
      </c>
      <c r="D26" s="32"/>
      <c r="E26" s="32"/>
      <c r="F26" s="32"/>
      <c r="G26" s="33"/>
    </row>
    <row r="27" spans="1:7" ht="27" customHeight="1" x14ac:dyDescent="0.25">
      <c r="A27" s="10" t="s">
        <v>39</v>
      </c>
      <c r="B27" s="4" t="s">
        <v>40</v>
      </c>
      <c r="C27" s="25" t="s">
        <v>41</v>
      </c>
      <c r="D27" s="26"/>
      <c r="E27" s="26"/>
      <c r="F27" s="26"/>
      <c r="G27" s="27"/>
    </row>
    <row r="28" spans="1:7" ht="27" customHeight="1" x14ac:dyDescent="0.25">
      <c r="A28" s="11" t="s">
        <v>42</v>
      </c>
      <c r="B28" s="4" t="s">
        <v>43</v>
      </c>
      <c r="C28" s="25" t="s">
        <v>44</v>
      </c>
      <c r="D28" s="26"/>
      <c r="E28" s="26"/>
      <c r="F28" s="26"/>
      <c r="G28" s="27"/>
    </row>
    <row r="29" spans="1:7" x14ac:dyDescent="0.25">
      <c r="A29" s="12" t="s">
        <v>45</v>
      </c>
      <c r="B29" s="4" t="s">
        <v>46</v>
      </c>
      <c r="C29" s="25" t="s">
        <v>47</v>
      </c>
      <c r="D29" s="26"/>
      <c r="E29" s="26"/>
      <c r="F29" s="26"/>
      <c r="G29" s="27"/>
    </row>
  </sheetData>
  <mergeCells count="25">
    <mergeCell ref="C20:G20"/>
    <mergeCell ref="A18:C18"/>
    <mergeCell ref="C29:G29"/>
    <mergeCell ref="C23:G23"/>
    <mergeCell ref="A25:C25"/>
    <mergeCell ref="C28:G28"/>
    <mergeCell ref="C19:G19"/>
    <mergeCell ref="C21:G21"/>
    <mergeCell ref="C26:G26"/>
    <mergeCell ref="C22:G22"/>
    <mergeCell ref="C27:G27"/>
    <mergeCell ref="A1:G1"/>
    <mergeCell ref="B5:G5"/>
    <mergeCell ref="B7:G7"/>
    <mergeCell ref="C16:G16"/>
    <mergeCell ref="A4:B4"/>
    <mergeCell ref="A2:G2"/>
    <mergeCell ref="B12:G12"/>
    <mergeCell ref="C14:G14"/>
    <mergeCell ref="B8:G8"/>
    <mergeCell ref="B10:G10"/>
    <mergeCell ref="C15:G15"/>
    <mergeCell ref="B9:G9"/>
    <mergeCell ref="B11:G11"/>
    <mergeCell ref="B6:G6"/>
  </mergeCells>
  <pageMargins left="0.74803149606299213" right="0.74803149606299213" top="0.59055118110236227" bottom="0.59055118110236227" header="0.51181102362204722" footer="0.51181102362204722"/>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14"/>
  <sheetViews>
    <sheetView showGridLines="0" tabSelected="1" zoomScale="70" zoomScaleNormal="70" workbookViewId="0">
      <pane ySplit="4" topLeftCell="A5" activePane="bottomLeft" state="frozen"/>
      <selection pane="bottomLeft" activeCell="I14" sqref="A1:M14"/>
    </sheetView>
  </sheetViews>
  <sheetFormatPr defaultRowHeight="15" x14ac:dyDescent="0.25"/>
  <cols>
    <col min="1" max="1" width="6.42578125" customWidth="1"/>
    <col min="2" max="2" width="15.7109375" customWidth="1"/>
    <col min="3" max="5" width="30" customWidth="1"/>
    <col min="6" max="7" width="11" customWidth="1"/>
    <col min="8" max="8" width="10" customWidth="1"/>
    <col min="9" max="9" width="14" customWidth="1"/>
    <col min="10" max="10" width="56" customWidth="1"/>
    <col min="11" max="11" width="11.85546875" customWidth="1"/>
    <col min="12" max="12" width="11.7109375" customWidth="1"/>
    <col min="13" max="13" width="13" customWidth="1"/>
  </cols>
  <sheetData>
    <row r="1" spans="1:13" ht="24.95" customHeight="1" x14ac:dyDescent="0.25">
      <c r="A1" s="22" t="s">
        <v>48</v>
      </c>
      <c r="B1" s="23"/>
      <c r="C1" s="23"/>
      <c r="D1" s="23"/>
      <c r="E1" s="23"/>
      <c r="F1" s="23"/>
      <c r="G1" s="23"/>
      <c r="H1" s="23"/>
      <c r="I1" s="23"/>
      <c r="J1" s="23"/>
      <c r="K1" s="23"/>
      <c r="L1" s="23"/>
      <c r="M1" s="23"/>
    </row>
    <row r="2" spans="1:13" ht="18" customHeight="1" x14ac:dyDescent="0.25">
      <c r="A2" s="35" t="s">
        <v>49</v>
      </c>
      <c r="B2" s="36"/>
      <c r="C2" s="36"/>
      <c r="D2" s="36"/>
      <c r="E2" s="36"/>
      <c r="F2" s="36"/>
      <c r="G2" s="36"/>
      <c r="H2" s="36"/>
      <c r="I2" s="36"/>
      <c r="J2" s="36"/>
      <c r="K2" s="36"/>
      <c r="L2" s="36"/>
      <c r="M2" s="36"/>
    </row>
    <row r="4" spans="1:13" ht="33" customHeight="1" x14ac:dyDescent="0.25">
      <c r="A4" s="13" t="s">
        <v>50</v>
      </c>
      <c r="B4" s="13" t="s">
        <v>51</v>
      </c>
      <c r="C4" s="13" t="s">
        <v>52</v>
      </c>
      <c r="D4" s="13" t="s">
        <v>53</v>
      </c>
      <c r="E4" s="13" t="s">
        <v>54</v>
      </c>
      <c r="F4" s="13" t="s">
        <v>105</v>
      </c>
      <c r="G4" s="13" t="s">
        <v>106</v>
      </c>
      <c r="H4" s="13" t="s">
        <v>55</v>
      </c>
      <c r="I4" s="13" t="s">
        <v>107</v>
      </c>
      <c r="J4" s="13" t="s">
        <v>56</v>
      </c>
      <c r="K4" s="13" t="s">
        <v>57</v>
      </c>
      <c r="L4" s="13" t="s">
        <v>120</v>
      </c>
      <c r="M4" s="13" t="s">
        <v>58</v>
      </c>
    </row>
    <row r="5" spans="1:13" ht="85.5" customHeight="1" x14ac:dyDescent="0.25">
      <c r="A5" s="14" t="s">
        <v>59</v>
      </c>
      <c r="B5" s="18" t="s">
        <v>60</v>
      </c>
      <c r="C5" s="15" t="s">
        <v>61</v>
      </c>
      <c r="D5" s="15" t="s">
        <v>62</v>
      </c>
      <c r="E5" s="15" t="s">
        <v>119</v>
      </c>
      <c r="F5" s="16">
        <v>2</v>
      </c>
      <c r="G5" s="16">
        <v>5</v>
      </c>
      <c r="H5" s="17">
        <f t="shared" ref="H5:H13" si="0">F5*G5</f>
        <v>10</v>
      </c>
      <c r="I5" s="17" t="str">
        <f t="shared" ref="I5:I13" si="1">IF(H5&gt;=15,"CRÍTICO",IF(H5&gt;=10,"ALTO",IF(H5&gt;=5,"MÉDIO","BAIXO")))</f>
        <v>ALTO</v>
      </c>
      <c r="J5" s="15" t="s">
        <v>95</v>
      </c>
      <c r="K5" s="18" t="s">
        <v>96</v>
      </c>
      <c r="L5" s="14" t="s">
        <v>63</v>
      </c>
      <c r="M5" s="16" t="s">
        <v>64</v>
      </c>
    </row>
    <row r="6" spans="1:13" ht="99.95" customHeight="1" x14ac:dyDescent="0.25">
      <c r="A6" s="14" t="s">
        <v>65</v>
      </c>
      <c r="B6" s="18" t="s">
        <v>66</v>
      </c>
      <c r="C6" s="15" t="s">
        <v>67</v>
      </c>
      <c r="D6" s="15" t="s">
        <v>68</v>
      </c>
      <c r="E6" s="15" t="s">
        <v>108</v>
      </c>
      <c r="F6" s="16">
        <v>3</v>
      </c>
      <c r="G6" s="16">
        <v>4</v>
      </c>
      <c r="H6" s="17">
        <f t="shared" si="0"/>
        <v>12</v>
      </c>
      <c r="I6" s="17" t="str">
        <f t="shared" si="1"/>
        <v>ALTO</v>
      </c>
      <c r="J6" s="15" t="s">
        <v>121</v>
      </c>
      <c r="K6" s="18" t="s">
        <v>122</v>
      </c>
      <c r="L6" s="14" t="s">
        <v>69</v>
      </c>
      <c r="M6" s="16" t="s">
        <v>64</v>
      </c>
    </row>
    <row r="7" spans="1:13" ht="102.75" customHeight="1" x14ac:dyDescent="0.25">
      <c r="A7" s="14" t="s">
        <v>70</v>
      </c>
      <c r="B7" s="18" t="s">
        <v>60</v>
      </c>
      <c r="C7" s="15" t="s">
        <v>71</v>
      </c>
      <c r="D7" s="15" t="s">
        <v>72</v>
      </c>
      <c r="E7" s="15" t="s">
        <v>109</v>
      </c>
      <c r="F7" s="16">
        <v>2</v>
      </c>
      <c r="G7" s="16">
        <v>5</v>
      </c>
      <c r="H7" s="17">
        <f t="shared" si="0"/>
        <v>10</v>
      </c>
      <c r="I7" s="17" t="str">
        <f t="shared" si="1"/>
        <v>ALTO</v>
      </c>
      <c r="J7" s="15" t="s">
        <v>123</v>
      </c>
      <c r="K7" s="18" t="s">
        <v>124</v>
      </c>
      <c r="L7" s="14" t="s">
        <v>69</v>
      </c>
      <c r="M7" s="16" t="s">
        <v>64</v>
      </c>
    </row>
    <row r="8" spans="1:13" ht="121.5" customHeight="1" x14ac:dyDescent="0.25">
      <c r="A8" s="14" t="s">
        <v>73</v>
      </c>
      <c r="B8" s="18" t="s">
        <v>74</v>
      </c>
      <c r="C8" s="15" t="s">
        <v>75</v>
      </c>
      <c r="D8" s="15" t="s">
        <v>118</v>
      </c>
      <c r="E8" s="15" t="s">
        <v>110</v>
      </c>
      <c r="F8" s="16">
        <v>3</v>
      </c>
      <c r="G8" s="16">
        <v>5</v>
      </c>
      <c r="H8" s="17">
        <f t="shared" si="0"/>
        <v>15</v>
      </c>
      <c r="I8" s="17" t="str">
        <f t="shared" si="1"/>
        <v>CRÍTICO</v>
      </c>
      <c r="J8" s="15" t="s">
        <v>125</v>
      </c>
      <c r="K8" s="18" t="s">
        <v>126</v>
      </c>
      <c r="L8" s="14" t="s">
        <v>63</v>
      </c>
      <c r="M8" s="16" t="s">
        <v>64</v>
      </c>
    </row>
    <row r="9" spans="1:13" ht="112.5" customHeight="1" x14ac:dyDescent="0.25">
      <c r="A9" s="14" t="s">
        <v>76</v>
      </c>
      <c r="B9" s="18" t="s">
        <v>77</v>
      </c>
      <c r="C9" s="15" t="s">
        <v>78</v>
      </c>
      <c r="D9" s="15" t="s">
        <v>116</v>
      </c>
      <c r="E9" s="15" t="s">
        <v>111</v>
      </c>
      <c r="F9" s="16">
        <v>2</v>
      </c>
      <c r="G9" s="16">
        <v>4</v>
      </c>
      <c r="H9" s="17">
        <f t="shared" si="0"/>
        <v>8</v>
      </c>
      <c r="I9" s="17" t="str">
        <f t="shared" si="1"/>
        <v>MÉDIO</v>
      </c>
      <c r="J9" s="15" t="s">
        <v>127</v>
      </c>
      <c r="K9" s="18" t="s">
        <v>128</v>
      </c>
      <c r="L9" s="14" t="s">
        <v>69</v>
      </c>
      <c r="M9" s="16" t="s">
        <v>64</v>
      </c>
    </row>
    <row r="10" spans="1:13" ht="99" customHeight="1" x14ac:dyDescent="0.25">
      <c r="A10" s="14" t="s">
        <v>79</v>
      </c>
      <c r="B10" s="14" t="s">
        <v>80</v>
      </c>
      <c r="C10" s="15" t="s">
        <v>81</v>
      </c>
      <c r="D10" s="15" t="s">
        <v>117</v>
      </c>
      <c r="E10" s="15" t="s">
        <v>112</v>
      </c>
      <c r="F10" s="16">
        <v>3</v>
      </c>
      <c r="G10" s="16">
        <v>3</v>
      </c>
      <c r="H10" s="17">
        <f t="shared" si="0"/>
        <v>9</v>
      </c>
      <c r="I10" s="17" t="str">
        <f t="shared" si="1"/>
        <v>MÉDIO</v>
      </c>
      <c r="J10" s="15" t="s">
        <v>129</v>
      </c>
      <c r="K10" s="18" t="s">
        <v>82</v>
      </c>
      <c r="L10" s="14" t="s">
        <v>83</v>
      </c>
      <c r="M10" s="16" t="s">
        <v>64</v>
      </c>
    </row>
    <row r="11" spans="1:13" ht="99.95" customHeight="1" x14ac:dyDescent="0.25">
      <c r="A11" s="14" t="s">
        <v>84</v>
      </c>
      <c r="B11" s="18" t="s">
        <v>60</v>
      </c>
      <c r="C11" s="15" t="s">
        <v>85</v>
      </c>
      <c r="D11" s="15" t="s">
        <v>86</v>
      </c>
      <c r="E11" s="15" t="s">
        <v>113</v>
      </c>
      <c r="F11" s="16">
        <v>2</v>
      </c>
      <c r="G11" s="16">
        <v>4</v>
      </c>
      <c r="H11" s="17">
        <f t="shared" si="0"/>
        <v>8</v>
      </c>
      <c r="I11" s="17" t="str">
        <f t="shared" si="1"/>
        <v>MÉDIO</v>
      </c>
      <c r="J11" s="15" t="s">
        <v>131</v>
      </c>
      <c r="K11" s="18" t="s">
        <v>130</v>
      </c>
      <c r="L11" s="14" t="s">
        <v>69</v>
      </c>
      <c r="M11" s="16" t="s">
        <v>64</v>
      </c>
    </row>
    <row r="12" spans="1:13" ht="99.95" customHeight="1" x14ac:dyDescent="0.25">
      <c r="A12" s="14" t="s">
        <v>87</v>
      </c>
      <c r="B12" s="18" t="s">
        <v>77</v>
      </c>
      <c r="C12" s="15" t="s">
        <v>88</v>
      </c>
      <c r="D12" s="15" t="s">
        <v>115</v>
      </c>
      <c r="E12" s="15" t="s">
        <v>114</v>
      </c>
      <c r="F12" s="16">
        <v>2</v>
      </c>
      <c r="G12" s="16">
        <v>4</v>
      </c>
      <c r="H12" s="17">
        <f t="shared" si="0"/>
        <v>8</v>
      </c>
      <c r="I12" s="17" t="str">
        <f t="shared" si="1"/>
        <v>MÉDIO</v>
      </c>
      <c r="J12" s="15" t="s">
        <v>132</v>
      </c>
      <c r="K12" s="18" t="s">
        <v>133</v>
      </c>
      <c r="L12" s="14" t="s">
        <v>63</v>
      </c>
      <c r="M12" s="16" t="s">
        <v>64</v>
      </c>
    </row>
    <row r="13" spans="1:13" ht="110.25" customHeight="1" x14ac:dyDescent="0.25">
      <c r="A13" s="14" t="s">
        <v>89</v>
      </c>
      <c r="B13" s="14" t="s">
        <v>90</v>
      </c>
      <c r="C13" s="15" t="s">
        <v>91</v>
      </c>
      <c r="D13" s="15" t="s">
        <v>92</v>
      </c>
      <c r="E13" s="15" t="s">
        <v>93</v>
      </c>
      <c r="F13" s="16">
        <v>2</v>
      </c>
      <c r="G13" s="16">
        <v>3</v>
      </c>
      <c r="H13" s="17">
        <f t="shared" si="0"/>
        <v>6</v>
      </c>
      <c r="I13" s="17" t="str">
        <f t="shared" si="1"/>
        <v>MÉDIO</v>
      </c>
      <c r="J13" s="15" t="s">
        <v>134</v>
      </c>
      <c r="K13" s="18" t="s">
        <v>135</v>
      </c>
      <c r="L13" s="14" t="s">
        <v>69</v>
      </c>
      <c r="M13" s="16" t="s">
        <v>64</v>
      </c>
    </row>
    <row r="14" spans="1:13" ht="21.95" customHeight="1" x14ac:dyDescent="0.25">
      <c r="A14" s="38" t="s">
        <v>94</v>
      </c>
      <c r="B14" s="39"/>
      <c r="C14" s="39"/>
      <c r="D14" s="39"/>
      <c r="E14" s="39"/>
      <c r="F14" s="19">
        <f>AVERAGE(F5:F13)</f>
        <v>2.3333333333333335</v>
      </c>
      <c r="G14" s="19">
        <f>AVERAGE(G5:G13)</f>
        <v>4.1111111111111107</v>
      </c>
      <c r="H14" s="20">
        <f>AVERAGE(H5:H13)</f>
        <v>9.5555555555555554</v>
      </c>
      <c r="I14" s="37"/>
      <c r="J14" s="37"/>
      <c r="K14" s="37"/>
      <c r="L14" s="37"/>
      <c r="M14" s="37"/>
    </row>
  </sheetData>
  <mergeCells count="4">
    <mergeCell ref="A2:M2"/>
    <mergeCell ref="I14:M14"/>
    <mergeCell ref="A1:M1"/>
    <mergeCell ref="A14:E14"/>
  </mergeCells>
  <conditionalFormatting sqref="H5:H13">
    <cfRule type="cellIs" dxfId="3" priority="1" stopIfTrue="1" operator="lessThan">
      <formula>5</formula>
    </cfRule>
    <cfRule type="cellIs" dxfId="2" priority="2" stopIfTrue="1" operator="between">
      <formula>5</formula>
      <formula>9</formula>
    </cfRule>
    <cfRule type="cellIs" dxfId="1" priority="3" stopIfTrue="1" operator="between">
      <formula>10</formula>
      <formula>14</formula>
    </cfRule>
    <cfRule type="cellIs" dxfId="0" priority="4" stopIfTrue="1" operator="greaterThanOrEqual">
      <formula>15</formula>
    </cfRule>
  </conditionalFormatting>
  <dataValidations count="1">
    <dataValidation type="list" allowBlank="1" errorTitle="Erro de Entrada" error="Valor inválido. Selecione uma opção da lista." promptTitle="Status do Risco" prompt="Selecione o status atual do risco" sqref="M5:M13" xr:uid="{00000000-0002-0000-0100-000000000000}">
      <formula1>"Pendente,Em Mitigação,Resolvido"</formula1>
    </dataValidation>
  </dataValidations>
  <pageMargins left="0.75" right="0.75" top="1" bottom="1" header="0.5" footer="0.5"/>
  <pageSetup paperSize="9"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TOC e Instruções</vt:lpstr>
      <vt:lpstr>Matriz de Riscos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Marilia Moretto</cp:lastModifiedBy>
  <cp:lastPrinted>2026-08-28T13:52:35Z</cp:lastPrinted>
  <dcterms:created xsi:type="dcterms:W3CDTF">2026-08-12T20:34:47Z</dcterms:created>
  <dcterms:modified xsi:type="dcterms:W3CDTF">2026-08-28T13:52:37Z</dcterms:modified>
</cp:coreProperties>
</file>