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D:\Licitação - Prefeitura de Cravinhos\Licitação SPDA\Documentos de Apoio\Doc. Licitação\Planilha de Preço Médio e 03 orçamentos\"/>
    </mc:Choice>
  </mc:AlternateContent>
  <xr:revisionPtr revIDLastSave="0" documentId="13_ncr:1_{F870AD3D-BF7D-4144-82E8-C93F925C757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lanilha" sheetId="1" r:id="rId1"/>
    <sheet name="Cronograma" sheetId="2" r:id="rId2"/>
  </sheets>
  <definedNames>
    <definedName name="\0">#NAME?</definedName>
    <definedName name="\a">#NAME?</definedName>
    <definedName name="\m">#NAME?</definedName>
    <definedName name="_0">#REF!</definedName>
    <definedName name="_a">#REF!</definedName>
    <definedName name="_m">#REF!</definedName>
    <definedName name="angelo">#NAME?</definedName>
    <definedName name="_xlnm.Print_Area" localSheetId="1">Cronograma!$A$1:$AE$38</definedName>
    <definedName name="_xlnm.Print_Area" localSheetId="0">Planilha!$A$4:$H$139</definedName>
    <definedName name="aux">#NAME?</definedName>
    <definedName name="BDA">#NAME?</definedName>
    <definedName name="BDI">#NAME?</definedName>
    <definedName name="ca">#NAME?</definedName>
    <definedName name="Capa">#NAME?</definedName>
    <definedName name="_xlnm.Criteria">#NAME?</definedName>
    <definedName name="cronograma">#REF!</definedName>
    <definedName name="direto">#NAME?</definedName>
    <definedName name="DRE">#REF!</definedName>
    <definedName name="ea">#NAME?</definedName>
    <definedName name="Excel_BuiltIn_Criteria">#REF!</definedName>
    <definedName name="Excel_BuiltIn_Print_Area">#REF!</definedName>
    <definedName name="Excel_BuiltIn_Print_Titles">#REF!</definedName>
    <definedName name="item_1">#NAME?</definedName>
    <definedName name="LS">#NAME?</definedName>
    <definedName name="MENU">#NAME?</definedName>
    <definedName name="MENU1">#NAME?</definedName>
    <definedName name="MENU2">#NAME?</definedName>
    <definedName name="MENU3">#NAME?</definedName>
    <definedName name="MENU4">#NAME?</definedName>
    <definedName name="MENU5">#NAME?</definedName>
    <definedName name="MENU6">#NAME?</definedName>
    <definedName name="mmz">"Retângulo 297"</definedName>
    <definedName name="mo">#NAME?</definedName>
    <definedName name="OAE">#REF!</definedName>
    <definedName name="PAV">#REF!</definedName>
    <definedName name="pr">#NAME?</definedName>
    <definedName name="PRE">#REF!</definedName>
    <definedName name="Print_Area">#NAME?</definedName>
    <definedName name="Print_Area_MI">#REF!</definedName>
    <definedName name="Print_Titles" localSheetId="1">Cronograma!$1:$27</definedName>
    <definedName name="Print_Titles" localSheetId="0">Planilha!$1:$8</definedName>
    <definedName name="Print_Titles">#NAME?</definedName>
    <definedName name="qe">#NAME?</definedName>
    <definedName name="reforsu">#NAME?</definedName>
    <definedName name="ren">#NAME?</definedName>
    <definedName name="REV">#REF!</definedName>
    <definedName name="sa">#NAME?</definedName>
    <definedName name="SEG">#REF!</definedName>
    <definedName name="SIH">#REF!</definedName>
    <definedName name="SIV">#REF!</definedName>
    <definedName name="susref">#NAME?</definedName>
    <definedName name="tania">#NAME?</definedName>
    <definedName name="tc">#NAME?</definedName>
    <definedName name="TOT">#NAME?</definedName>
    <definedName name="Total">#NAME?</definedName>
    <definedName name="TRP">#REF!</definedName>
    <definedName name="wrn.GERAL." hidden="1">{#N/A,#N/A,FALSE,"ET-CAPA";#N/A,#N/A,FALSE,"ET-PAG1";#N/A,#N/A,FALSE,"ET-PAG2";#N/A,#N/A,FALSE,"ET-PAG3";#N/A,#N/A,FALSE,"ET-PAG4";#N/A,#N/A,FALSE,"ET-PAG5"}</definedName>
    <definedName name="xxxx">#NAME?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6" i="1" l="1"/>
  <c r="K86" i="1"/>
  <c r="J86" i="1"/>
  <c r="M82" i="1"/>
  <c r="G82" i="1" s="1"/>
  <c r="H82" i="1" s="1"/>
  <c r="M83" i="1"/>
  <c r="M84" i="1"/>
  <c r="G84" i="1" s="1"/>
  <c r="H84" i="1" s="1"/>
  <c r="M85" i="1"/>
  <c r="G85" i="1" s="1"/>
  <c r="H85" i="1" s="1"/>
  <c r="M73" i="1"/>
  <c r="G73" i="1" s="1"/>
  <c r="H73" i="1" s="1"/>
  <c r="M74" i="1"/>
  <c r="G74" i="1" s="1"/>
  <c r="H74" i="1" s="1"/>
  <c r="M75" i="1"/>
  <c r="G75" i="1" s="1"/>
  <c r="H75" i="1" s="1"/>
  <c r="M76" i="1"/>
  <c r="G76" i="1" s="1"/>
  <c r="H76" i="1" s="1"/>
  <c r="M77" i="1"/>
  <c r="G77" i="1" s="1"/>
  <c r="H77" i="1" s="1"/>
  <c r="M78" i="1"/>
  <c r="G78" i="1" s="1"/>
  <c r="H78" i="1" s="1"/>
  <c r="M79" i="1"/>
  <c r="G79" i="1" s="1"/>
  <c r="H79" i="1" s="1"/>
  <c r="M80" i="1"/>
  <c r="G80" i="1" s="1"/>
  <c r="H80" i="1" s="1"/>
  <c r="M81" i="1"/>
  <c r="G81" i="1" s="1"/>
  <c r="H81" i="1" s="1"/>
  <c r="M65" i="1"/>
  <c r="M66" i="1"/>
  <c r="G66" i="1" s="1"/>
  <c r="H66" i="1" s="1"/>
  <c r="M67" i="1"/>
  <c r="G67" i="1" s="1"/>
  <c r="H67" i="1" s="1"/>
  <c r="M68" i="1"/>
  <c r="M69" i="1"/>
  <c r="G69" i="1" s="1"/>
  <c r="H69" i="1" s="1"/>
  <c r="M70" i="1"/>
  <c r="G70" i="1" s="1"/>
  <c r="H70" i="1" s="1"/>
  <c r="M71" i="1"/>
  <c r="M72" i="1"/>
  <c r="G72" i="1" s="1"/>
  <c r="H72" i="1" s="1"/>
  <c r="M61" i="1"/>
  <c r="G61" i="1" s="1"/>
  <c r="H61" i="1" s="1"/>
  <c r="M62" i="1"/>
  <c r="G62" i="1" s="1"/>
  <c r="H62" i="1" s="1"/>
  <c r="M63" i="1"/>
  <c r="G63" i="1" s="1"/>
  <c r="H63" i="1" s="1"/>
  <c r="M64" i="1"/>
  <c r="G64" i="1" s="1"/>
  <c r="H64" i="1" s="1"/>
  <c r="M54" i="1"/>
  <c r="G54" i="1" s="1"/>
  <c r="H54" i="1" s="1"/>
  <c r="M55" i="1"/>
  <c r="G55" i="1" s="1"/>
  <c r="H55" i="1" s="1"/>
  <c r="M56" i="1"/>
  <c r="M57" i="1"/>
  <c r="M58" i="1"/>
  <c r="M59" i="1"/>
  <c r="M60" i="1"/>
  <c r="G60" i="1" s="1"/>
  <c r="H60" i="1" s="1"/>
  <c r="M47" i="1"/>
  <c r="G47" i="1" s="1"/>
  <c r="H47" i="1" s="1"/>
  <c r="M48" i="1"/>
  <c r="G48" i="1" s="1"/>
  <c r="H48" i="1" s="1"/>
  <c r="M49" i="1"/>
  <c r="G49" i="1" s="1"/>
  <c r="H49" i="1" s="1"/>
  <c r="M50" i="1"/>
  <c r="G50" i="1" s="1"/>
  <c r="H50" i="1" s="1"/>
  <c r="M51" i="1"/>
  <c r="G51" i="1" s="1"/>
  <c r="H51" i="1" s="1"/>
  <c r="M52" i="1"/>
  <c r="G52" i="1" s="1"/>
  <c r="H52" i="1" s="1"/>
  <c r="M53" i="1"/>
  <c r="M39" i="1"/>
  <c r="G39" i="1" s="1"/>
  <c r="H39" i="1" s="1"/>
  <c r="M40" i="1"/>
  <c r="M41" i="1"/>
  <c r="G41" i="1" s="1"/>
  <c r="H41" i="1" s="1"/>
  <c r="M42" i="1"/>
  <c r="G42" i="1" s="1"/>
  <c r="H42" i="1" s="1"/>
  <c r="M43" i="1"/>
  <c r="G43" i="1" s="1"/>
  <c r="H43" i="1" s="1"/>
  <c r="M44" i="1"/>
  <c r="G44" i="1" s="1"/>
  <c r="H44" i="1" s="1"/>
  <c r="M45" i="1"/>
  <c r="G45" i="1" s="1"/>
  <c r="H45" i="1" s="1"/>
  <c r="M46" i="1"/>
  <c r="G46" i="1" s="1"/>
  <c r="H46" i="1" s="1"/>
  <c r="M36" i="1"/>
  <c r="G36" i="1" s="1"/>
  <c r="H36" i="1" s="1"/>
  <c r="M37" i="1"/>
  <c r="M38" i="1"/>
  <c r="G38" i="1" s="1"/>
  <c r="H38" i="1" s="1"/>
  <c r="M35" i="1"/>
  <c r="G35" i="1" s="1"/>
  <c r="H35" i="1" s="1"/>
  <c r="M33" i="1"/>
  <c r="G33" i="1" s="1"/>
  <c r="H33" i="1" s="1"/>
  <c r="M32" i="1"/>
  <c r="G32" i="1" s="1"/>
  <c r="H32" i="1" s="1"/>
  <c r="M31" i="1"/>
  <c r="G31" i="1" s="1"/>
  <c r="H31" i="1" s="1"/>
  <c r="M30" i="1"/>
  <c r="G30" i="1" s="1"/>
  <c r="H30" i="1" s="1"/>
  <c r="M29" i="1"/>
  <c r="G29" i="1" s="1"/>
  <c r="H29" i="1" s="1"/>
  <c r="B27" i="2"/>
  <c r="M86" i="1" l="1"/>
  <c r="H56" i="1"/>
  <c r="C24" i="2" s="1"/>
  <c r="H86" i="1"/>
  <c r="C27" i="2" s="1"/>
  <c r="H89" i="1" l="1"/>
  <c r="B24" i="2"/>
  <c r="N27" i="2" l="1"/>
  <c r="N30" i="2" s="1"/>
  <c r="C30" i="2"/>
  <c r="L30" i="2" l="1"/>
  <c r="J27" i="2"/>
  <c r="F24" i="2"/>
  <c r="J24" i="2"/>
  <c r="J30" i="2" s="1"/>
  <c r="H30" i="2" s="1"/>
  <c r="F30" i="2" l="1"/>
  <c r="F31" i="2" s="1"/>
  <c r="J31" i="2" s="1"/>
  <c r="N31" i="2" s="1"/>
  <c r="D30" i="2" l="1"/>
  <c r="D31" i="2" s="1"/>
  <c r="H31" i="2" s="1"/>
  <c r="L31" i="2" s="1"/>
</calcChain>
</file>

<file path=xl/sharedStrings.xml><?xml version="1.0" encoding="utf-8"?>
<sst xmlns="http://schemas.openxmlformats.org/spreadsheetml/2006/main" count="257" uniqueCount="187">
  <si>
    <t>Planilha Analítica de Orçamento</t>
  </si>
  <si>
    <t xml:space="preserve">                   MUNICÍPIO  DE  CRAVINHOS</t>
  </si>
  <si>
    <t xml:space="preserve">                                         ESTADO DE SÃO PAULO</t>
  </si>
  <si>
    <t xml:space="preserve">           SECRETARIA MUNICIPAL DE OBRAS E INFRAESTRUTURA</t>
  </si>
  <si>
    <t>ANEXO V</t>
  </si>
  <si>
    <t>OBJETO:</t>
  </si>
  <si>
    <t>LOCAIS:</t>
  </si>
  <si>
    <t>INTERESSADO:</t>
  </si>
  <si>
    <t>PREFEITURA MUNICIPAL DE CRAVINHOS</t>
  </si>
  <si>
    <t>PLANILHA QUANTITATIVA / ORÇAMENTÁRIA</t>
  </si>
  <si>
    <t>(Materias + Mão de Obra + Equipamentos)</t>
  </si>
  <si>
    <t>ITEM</t>
  </si>
  <si>
    <t>FONTE</t>
  </si>
  <si>
    <t>CÓDIGO</t>
  </si>
  <si>
    <t>DESCRIÇÃO</t>
  </si>
  <si>
    <t>UNID.</t>
  </si>
  <si>
    <t>QUANT.</t>
  </si>
  <si>
    <t>VALOR UNITÁRIO  COM  BDI</t>
  </si>
  <si>
    <t>VALOR     TOTAL          COM  BDI</t>
  </si>
  <si>
    <t>1.1</t>
  </si>
  <si>
    <t>1.1.1</t>
  </si>
  <si>
    <t>1.2</t>
  </si>
  <si>
    <t>1.2.1</t>
  </si>
  <si>
    <t>1.2.2</t>
  </si>
  <si>
    <t>1.3</t>
  </si>
  <si>
    <t>1.3.1</t>
  </si>
  <si>
    <t>Total do Item 1</t>
  </si>
  <si>
    <t>2.1</t>
  </si>
  <si>
    <t>2.1.1</t>
  </si>
  <si>
    <t>2.2</t>
  </si>
  <si>
    <t>2.2.1</t>
  </si>
  <si>
    <t>2.2.2</t>
  </si>
  <si>
    <t>2.3</t>
  </si>
  <si>
    <t>2.3.1</t>
  </si>
  <si>
    <t>Total do Item 2</t>
  </si>
  <si>
    <t xml:space="preserve">VALOR TOTAL </t>
  </si>
  <si>
    <r>
      <t>Indicação dos Encargos Sociais sobre preços da Mão de Obra = 97,78</t>
    </r>
    <r>
      <rPr>
        <sz val="12"/>
        <rFont val="Times New Roman"/>
      </rPr>
      <t>% em média</t>
    </r>
  </si>
  <si>
    <r>
      <t xml:space="preserve">Prazo de validade da proposta: </t>
    </r>
    <r>
      <rPr>
        <sz val="12"/>
        <rFont val="Times New Roman"/>
      </rPr>
      <t>60 (sessenta) dias continuos, a contar da data de abertura da proposta comercial.</t>
    </r>
  </si>
  <si>
    <t xml:space="preserve">                                  será  expedida pela Secretaria de Obras e Infraestrutura da Prefeitura Municipal de Cravinhos.</t>
  </si>
  <si>
    <r>
      <t xml:space="preserve">Do Valor Global da Obra: </t>
    </r>
    <r>
      <rPr>
        <sz val="12"/>
        <rFont val="Times New Roman"/>
      </rPr>
      <t>preço fixo e irreajustável em moeda corrente do país, estando incluso todas as despesas, inclus. aquelas relativas</t>
    </r>
  </si>
  <si>
    <t xml:space="preserve">                                              as  taxas,  impostos, fretes,  encargos sociais e demais despesas pertinentes para a execução completa do objeto.</t>
  </si>
  <si>
    <r>
      <t xml:space="preserve">Da forma e condições de pagamento:  </t>
    </r>
    <r>
      <rPr>
        <sz val="12"/>
        <rFont val="Times New Roman"/>
      </rPr>
      <t>Os pagamentos  serão  realizados  a  cada 30 (trinta) dias corridos de  execução  do objeto, conforme</t>
    </r>
  </si>
  <si>
    <r>
      <t xml:space="preserve">                                                                </t>
    </r>
    <r>
      <rPr>
        <b/>
        <sz val="12"/>
        <rFont val="Times New Roman"/>
      </rPr>
      <t>ANEXO VI - Cronograma Físico-Financeiro</t>
    </r>
    <r>
      <rPr>
        <sz val="12"/>
        <rFont val="Times New Roman"/>
      </rPr>
      <t xml:space="preserve">, do Edital em referência, pelos serviços efetivamente   </t>
    </r>
  </si>
  <si>
    <t xml:space="preserve">                                                                executados,  mediante  a   apresentação  ao   Departamento  Financeiro  da  Prefeitura  Municipal  de</t>
  </si>
  <si>
    <t xml:space="preserve">                                                                Cravinhos, da  Nota  Fiscal  e/ou  Fatura,  de  acordo  com  as  exigências administritativas em  vigor, </t>
  </si>
  <si>
    <t xml:space="preserve">                                                                acompanhada  do Boletim  de Medição em  papel  timbrado  da  empresa, em  três  vias devidamente</t>
  </si>
  <si>
    <t xml:space="preserve">                                                                assinadas pelo responsável técnico da mesma, e da  Certidões  de  regularidade da  empresa  junto ao </t>
  </si>
  <si>
    <t xml:space="preserve">                                                                INSS  e ao  FGTS, sendo liberada  para  pagamento somente  após a  análise  técnica e  aprovação da</t>
  </si>
  <si>
    <t xml:space="preserve">                                                                da  Secretaria  de Obras e  Infraestrutura  deste Município de Cravinhos - SP.,  através de seu  titular,</t>
  </si>
  <si>
    <t xml:space="preserve">                                                                sendo que a efetivação do pagamento de cada medição à empresa  CONTRATADA ocorrerá  em até </t>
  </si>
  <si>
    <t xml:space="preserve">                                                                07(sete) dias úteis da data de liberação da medição que ocorrerá em 05 (cinco) dias úteis.</t>
  </si>
  <si>
    <r>
      <rPr>
        <b/>
        <u/>
        <sz val="12"/>
        <rFont val="Times New Roman"/>
      </rPr>
      <t>Nota</t>
    </r>
    <r>
      <rPr>
        <sz val="12"/>
        <rFont val="Times New Roman"/>
      </rPr>
      <t>: A empresa licitante  vencedora do certame, obrigatoriamente terá que apresentar no prazo máximo de 05 (cinco) dias úteis a contar da</t>
    </r>
  </si>
  <si>
    <r>
      <t xml:space="preserve">          data de assinatura do contrato, o comprovante de recolhimento  das  </t>
    </r>
    <r>
      <rPr>
        <b/>
        <sz val="12"/>
        <rFont val="Times New Roman"/>
      </rPr>
      <t>ARTs  -  CREA</t>
    </r>
    <r>
      <rPr>
        <sz val="12"/>
        <rFont val="Times New Roman"/>
      </rPr>
      <t xml:space="preserve">  (Anotações  de  Responsabilidade Técnica), dos  </t>
    </r>
  </si>
  <si>
    <t xml:space="preserve">          profissionais  técnicos  que  serão  responsáveis  pela  execução dos  serviços, inclusive  a  comprovação que os  mesmos  fazem  parte  </t>
  </si>
  <si>
    <r>
      <t xml:space="preserve">          integrante do Quadro Técnico  da  Empresa, através  de  cópia  autenticada de  registro na  </t>
    </r>
    <r>
      <rPr>
        <b/>
        <sz val="12"/>
        <rFont val="Times New Roman"/>
      </rPr>
      <t>CTPS</t>
    </r>
    <r>
      <rPr>
        <sz val="12"/>
        <rFont val="Times New Roman"/>
      </rPr>
      <t xml:space="preserve"> - Carteira de Trabalho e Previdência</t>
    </r>
  </si>
  <si>
    <t xml:space="preserve">          Social  e/ou  Contrato  de  Prestação de Serviços.</t>
  </si>
  <si>
    <t xml:space="preserve">                                                                                          JOSÉ AUGUSTO CATAPANI</t>
  </si>
  <si>
    <t xml:space="preserve">                                                                                         Eng.º Civil - CREA 060.153.770-9</t>
  </si>
  <si>
    <t xml:space="preserve">                                                                         Secretaria Municipal de Obras e Infraestrutura</t>
  </si>
  <si>
    <t xml:space="preserve">                      </t>
  </si>
  <si>
    <t xml:space="preserve">    MUNICÍPIO  DE  CRAVINHOS</t>
  </si>
  <si>
    <t>ANEXO VI</t>
  </si>
  <si>
    <t>CRAVINHOS - SP</t>
  </si>
  <si>
    <t>INTERES.:</t>
  </si>
  <si>
    <t>PREFEITURA  MUNICIPAL  DE  CRAVINHOS</t>
  </si>
  <si>
    <t>CRONOGRAMA FÍSICO-FINANCEIRO</t>
  </si>
  <si>
    <t>VALOR</t>
  </si>
  <si>
    <t>MÊS 01</t>
  </si>
  <si>
    <t>MÊS 02</t>
  </si>
  <si>
    <t>MÊS 03</t>
  </si>
  <si>
    <t>MÊS 04</t>
  </si>
  <si>
    <t>MÊS 05</t>
  </si>
  <si>
    <t>MÊS 06</t>
  </si>
  <si>
    <t>MÊS 07</t>
  </si>
  <si>
    <t>1</t>
  </si>
  <si>
    <t>2</t>
  </si>
  <si>
    <t>TOTAL GERAL E MENSAL</t>
  </si>
  <si>
    <t>TOTAL ACUMULADO</t>
  </si>
  <si>
    <t>JOSÉ  AUGUSTO  CATAPANI</t>
  </si>
  <si>
    <t>Eng.º Civil - CREA 060.153.770-9</t>
  </si>
  <si>
    <t>Secretaria Municipal de Obras e Infraestrutura</t>
  </si>
  <si>
    <t>SERVIÇOS PRELIMINARES</t>
  </si>
  <si>
    <t>M²</t>
  </si>
  <si>
    <t>MUNICÍPIO:</t>
  </si>
  <si>
    <t>02 (DOIS) PRÉDIOS MUNICIPAIS, CONFORME ABAIXO INFORMADOS:</t>
  </si>
  <si>
    <t xml:space="preserve">1) CENTRO DE REFERÊNCIA DO IDOSO - "FRANCISCO FERDINANDO"; </t>
  </si>
  <si>
    <t>2) TERMINAL RODOVIÁRIO - "JOÃO HYGINO BERBEL";</t>
  </si>
  <si>
    <t>CENTRO DE REFERÊNCIA DO IDOSO - "FRANCISCO FERDINANDO"</t>
  </si>
  <si>
    <t>FORNECIMENTO E INSTALAÇÃO DE PLACA DE OBRA COM CHAPA GALVANIZADA E ESTRUTURA DE MADEIRA. AF_03/2022_PS</t>
  </si>
  <si>
    <t>1.1.2</t>
  </si>
  <si>
    <t>MONTAGEM E DESMONTAGEM DE ANDAIME TUBULAR TIPO "TORRE", INCLUSIVE FIXAÇÃO DAS TORRES NA ESTRUTURA COM CABOS DE AÇO</t>
  </si>
  <si>
    <t>M</t>
  </si>
  <si>
    <t>1.1.3</t>
  </si>
  <si>
    <t>LOCACAO DE ANDAIME METALICO TUBULAR DE ENCAIXE, TIPO DE TORRE, CADA PAINEL COM LARGURA DE 1 ATE 1,5M E ALTURA DE *1,00* M, INCLUINDO DIAGONAL, BARRAS DE LIGACAO, SAPATAS OU RODIZIOS E DEMAIS ITENS NECESSARIOS A MONTAGEM (NAO INCLUI INSTALACAO)</t>
  </si>
  <si>
    <t>MXMES</t>
  </si>
  <si>
    <t>1.1.4</t>
  </si>
  <si>
    <t>ELABORAÇÃO DE PLANO DE GERENCIAMENTO DE RISCOS (PGR) PARA TRABALHOS EM ALTURA</t>
  </si>
  <si>
    <t>U</t>
  </si>
  <si>
    <t>1.1.5</t>
  </si>
  <si>
    <t>ART OBRA/SERVIÇO - FAIXA 2</t>
  </si>
  <si>
    <t>ADMINISTRAÇÃO LOCAL</t>
  </si>
  <si>
    <t>ENGENHEIRO CIVIL DE OBRA JUNIOR COM ENCARGOS COMPLEMENTARES</t>
  </si>
  <si>
    <t>H</t>
  </si>
  <si>
    <t>ENCARREGADO GERAL DE OBRAS COM ENCARGOS COMPLEMENTARES</t>
  </si>
  <si>
    <t>MÊS</t>
  </si>
  <si>
    <t>DEMOLIÇÕES E RETIRADAS</t>
  </si>
  <si>
    <t>DEMOLIÇÃO DE PISO DE CONCRETO SIMPLES, DE FORMA MECANIZADA COM MARTELETE, SEM REAPROVEITAMENTO. AF_09/2023</t>
  </si>
  <si>
    <t>M3</t>
  </si>
  <si>
    <t>1.3.2</t>
  </si>
  <si>
    <t>ESCAVAÇÃO MANUAL DE VALA. AF_09/2024</t>
  </si>
  <si>
    <t>1.4</t>
  </si>
  <si>
    <t>SPDA</t>
  </si>
  <si>
    <t>1.4.1</t>
  </si>
  <si>
    <t>BARRA CONDUTORA CHATA EM ALUMÍNIO DE 7/8' X 1/8', INCLUSIVE ACESSÓRIOS DE FIXAÇÃO</t>
  </si>
  <si>
    <t>1.4.2</t>
  </si>
  <si>
    <t>CAPTOR TIPO TERMINAL AÉREO, H-250MM, DIÂMETRO DE 3/8' GALVANIZADO A FOGO</t>
  </si>
  <si>
    <t>1.4.3</t>
  </si>
  <si>
    <t>TERMINAL DE PRESSÃO/COMPRESSÃO PARA CABO DE 50MM²</t>
  </si>
  <si>
    <t>1.4.4</t>
  </si>
  <si>
    <t>ELETRODUTO RÍGIDO SOLDÁVEL, PVC, DN 32 MM (1"), APARENTE - FORNECIMENTO E INSTALAÇÃO. AF_10/2022_PA</t>
  </si>
  <si>
    <t>1.4.5</t>
  </si>
  <si>
    <t>CABO DE COBRE NU, TÊMPERA MOLE, CLASSE 2. DE 50 MM²</t>
  </si>
  <si>
    <t>1.4.6</t>
  </si>
  <si>
    <t>CAIXA DE INSPEÇÃO DE TERRA CILÍNDRICA EM PVC RÍGIDO, DIÂMETRO DE 300 MM - H=400 MM</t>
  </si>
  <si>
    <t>1.4.7</t>
  </si>
  <si>
    <t>TAMPÃO EM FERRO FUNDIDO DE 300 X 300 MM, CLASSE B 125 (RUPTURA &amp;GT; 125 KN)</t>
  </si>
  <si>
    <t>1.4.8</t>
  </si>
  <si>
    <t>CONECTOR DE EMENDA EM LATÃO PARA CABO DE ATÉ 50 MM² COM 4 PARAFUSOS</t>
  </si>
  <si>
    <t>1.4.9</t>
  </si>
  <si>
    <t>HASTE DE ATERRAMENTO DE 3/4' X 3 M</t>
  </si>
  <si>
    <t>1.4.10</t>
  </si>
  <si>
    <t>CAIXA DE EQUALIZAÇÃO, DE EMBUTIR, EM AÇO COM BARRAMENTO, DE 200 X 200 MM E TAMPA</t>
  </si>
  <si>
    <t>1.4.11</t>
  </si>
  <si>
    <t>CONDULETE DE ALUMÍNIO, TIPO C, PARA ELETRODUTO DE AÇO GALVANIZADO DN 25 MM (1"), APARENTE - FORNECIMENTO E INSTALAÇÃO. AF_10/2022</t>
  </si>
  <si>
    <t>UN</t>
  </si>
  <si>
    <t>1.4.12</t>
  </si>
  <si>
    <t>PLACA DE SINALIZAÇÃO EM PVC, COM INDICAÇÃO DE ALERTA</t>
  </si>
  <si>
    <t>1.5</t>
  </si>
  <si>
    <t>RECOMPOSIÇÃO DE VALAS E PISO</t>
  </si>
  <si>
    <t>1.5.1</t>
  </si>
  <si>
    <t>REATERRO MANUAL DE VALAS, COM COMPACTADOR DE SOLOS DE PERCUSSÃO. AF_08/2023</t>
  </si>
  <si>
    <t>1.5.2</t>
  </si>
  <si>
    <t>PISO EM CONCRETO 20 MPA PREPARO MECÂNICO, ESPESSURA 7CM. AF_09/2020</t>
  </si>
  <si>
    <t>M2</t>
  </si>
  <si>
    <t>TERMINAL RODOVIÁRIO - "JOÃO HYGINO BERBEL"</t>
  </si>
  <si>
    <t>2.1.2</t>
  </si>
  <si>
    <t>2.1.3</t>
  </si>
  <si>
    <t>2.1.4</t>
  </si>
  <si>
    <t>2.1.5</t>
  </si>
  <si>
    <t>2.3.2</t>
  </si>
  <si>
    <t>2.4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</si>
  <si>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</si>
  <si>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</si>
  <si>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</si>
  <si>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</si>
  <si>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</si>
  <si>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</si>
  <si>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</si>
  <si>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</si>
  <si>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</si>
  <si>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</si>
  <si>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2.4.11</t>
  </si>
  <si>
    <t>2.5</t>
  </si>
  <si>
    <t>2.5.1</t>
  </si>
  <si>
    <t>2.5.2</t>
  </si>
  <si>
    <t>BDI  =  28,35%</t>
  </si>
  <si>
    <t>CONTRATAÇÃO DE EMPRESA PARA INSTALAÇÃO DE SISTEMA DE PROTEÇÃO CONTRA DESCARGAS ATMOSFÉRICAS (SPDA), CONFORME</t>
  </si>
  <si>
    <t>DOCUMENTAÇÃO TÉCNICA HÁBIL FORNECIDA, COM FORNECIMENTO DE MATERIAIS, MÃO DE OBRA E EQUIPAMENTOS NECESSÁRIOS.</t>
  </si>
  <si>
    <r>
      <t>Indicação do percentual de Benefícios e Despesas Indiretas - B.D.I. incidente nos custos unitários = 28,35</t>
    </r>
    <r>
      <rPr>
        <sz val="12"/>
        <rFont val="Times New Roman"/>
      </rPr>
      <t>%</t>
    </r>
  </si>
  <si>
    <t xml:space="preserve">                                                                                                    Planejado / Proposto / Estimado com custos referenciais de Tabelas Oficiais                                                      Referência: Dezembro / 2024</t>
  </si>
  <si>
    <t xml:space="preserve">CONTRATAÇÃO DE EMPRESA PARA INSTALAÇÃO DE SISTEMA DE PROTEÇÃO CONTRA DESCARGAS ATMOSFÉRICAS </t>
  </si>
  <si>
    <t xml:space="preserve">(SPDA), CONFORME DOCUMENTAÇÃO TÉCNICA HÁBIL FORNECIDA, COM FORNECIMENTO DE MATERIAIS, MÃO DE </t>
  </si>
  <si>
    <t>OBRA E EQUIPAMENTOS NECESSÁRIOS.</t>
  </si>
  <si>
    <t>MÉDIA DE PREÇOS</t>
  </si>
  <si>
    <t>VITAL ENGENHARIA E EMPREENDIMENTOS LTDA</t>
  </si>
  <si>
    <t>PAJOLLA ENGENHARIA LTDA</t>
  </si>
  <si>
    <t>LAMG SERVIÇOS E CONSTRUÇÕES LTDA</t>
  </si>
  <si>
    <t>Valor Total =  R$ 176.520,88 (Cento e setenta e seis mil, quinhentos e vinte reais e oitenta e oito centavos)</t>
  </si>
  <si>
    <r>
      <t xml:space="preserve">Referência dos preços unitários da planilha:  </t>
    </r>
    <r>
      <rPr>
        <sz val="12"/>
        <rFont val="Times New Roman"/>
      </rPr>
      <t xml:space="preserve">Mercado Comercial da Região de Ribeirão Preto/SP  de  preços  unitários  atuais  praticados, </t>
    </r>
  </si>
  <si>
    <t xml:space="preserve">                                                                            a saber:</t>
  </si>
  <si>
    <r>
      <rPr>
        <b/>
        <sz val="12"/>
        <rFont val="Calibri"/>
      </rPr>
      <t>●</t>
    </r>
    <r>
      <rPr>
        <b/>
        <sz val="12"/>
        <rFont val="Times New Roman"/>
      </rPr>
      <t xml:space="preserve"> Mercado da Região de Ribeirão Preto/SP. </t>
    </r>
    <r>
      <rPr>
        <sz val="12"/>
        <rFont val="Times New Roman"/>
      </rPr>
      <t xml:space="preserve">- Preços unitários médios obtidos de 03 (três) orçamentos  atuais  de empresas  especializadas </t>
    </r>
  </si>
  <si>
    <t xml:space="preserve">                                                                             no ramo</t>
  </si>
  <si>
    <t xml:space="preserve">                                                                             Data de Referência Técnica: 04/2025</t>
  </si>
  <si>
    <r>
      <t>Prazo de execução:  90</t>
    </r>
    <r>
      <rPr>
        <sz val="12"/>
        <rFont val="Times New Roman"/>
      </rPr>
      <t xml:space="preserve"> (noventa) dias corridos, a  contar da data de assinatura do contrato e  expedição da  Ordem  de Serviço, que</t>
    </r>
  </si>
  <si>
    <r>
      <t xml:space="preserve">Custos Máximos Permissíveis                                                                            </t>
    </r>
    <r>
      <rPr>
        <sz val="10"/>
        <rFont val="Times New Roman"/>
      </rPr>
      <t>Referência</t>
    </r>
    <r>
      <rPr>
        <b/>
        <sz val="10"/>
        <rFont val="Times New Roman"/>
      </rPr>
      <t>: Abril/2025</t>
    </r>
  </si>
  <si>
    <t xml:space="preserve">                                                                                                                                                      Cravinhos - SP., 12 de maio de 2025.</t>
  </si>
  <si>
    <t xml:space="preserve">                                                                                                                                                             Cravinhos - SP., 12 de maio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</si>
</sst>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[$€]* #,##0.00_);_([$€]* \(#,##0.00\);_([$€]* &quot;-&quot;??_);_(@_)"/>
    <numFmt numFmtId="165" formatCode="#,##0.00&quot; &quot;;&quot; (&quot;#,##0.00&quot;)&quot;;&quot; -&quot;#&quot; &quot;;@&quot; &quot;"/>
    <numFmt numFmtId="166" formatCode="_(&quot;R$ &quot;* #,##0.00_);_(&quot;R$ &quot;* \(#,##0.00\);_(&quot;R$ &quot;* &quot;-&quot;??_);_(@_)"/>
    <numFmt numFmtId="167" formatCode="_(* #,##0_);_(* \(#,##0\);_(* &quot;-&quot;_);_(@_)"/>
    <numFmt numFmtId="168" formatCode="#,##0.00\ ;\(#,##0.00\);\-#\ ;@\ "/>
    <numFmt numFmtId="169" formatCode="_(* #,##0.00_);_(* \(#,##0.00\);_(* &quot;-&quot;??_);_(@_)"/>
  </numFmts>
  <fonts count="62">
    <font>
      <sz val="10"/>
      <color theme="1"/>
      <name val="Arial"/>
    </font>
    <font>
      <b/>
      <sz val="10"/>
      <name val="Arial"/>
    </font>
    <font>
      <sz val="10"/>
      <name val="Arial1"/>
    </font>
    <font>
      <sz val="11"/>
      <name val="Calibri"/>
    </font>
    <font>
      <sz val="11"/>
      <name val="Arial"/>
    </font>
    <font>
      <sz val="10"/>
      <name val="Arial"/>
    </font>
    <font>
      <b/>
      <sz val="8"/>
      <name val="Times New Roman"/>
    </font>
    <font>
      <sz val="10"/>
      <name val="MS Sans Serif"/>
    </font>
    <font>
      <sz val="12"/>
      <name val="Times New Roman"/>
    </font>
    <font>
      <sz val="10"/>
      <name val="Comic Sans MS"/>
    </font>
    <font>
      <b/>
      <sz val="14"/>
      <name val="Comic Sans MS"/>
    </font>
    <font>
      <b/>
      <sz val="21"/>
      <name val="Times New Roman"/>
    </font>
    <font>
      <b/>
      <sz val="16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9"/>
      <name val="Arial"/>
    </font>
    <font>
      <b/>
      <sz val="5"/>
      <name val="Arial1"/>
    </font>
    <font>
      <b/>
      <sz val="8"/>
      <name val="Arial"/>
    </font>
    <font>
      <sz val="9"/>
      <name val="Arial"/>
    </font>
    <font>
      <b/>
      <sz val="8"/>
      <name val="Arial1"/>
    </font>
    <font>
      <b/>
      <sz val="11"/>
      <name val="Arial"/>
    </font>
    <font>
      <sz val="9"/>
      <name val="Comic Sans MS"/>
    </font>
    <font>
      <sz val="8"/>
      <name val="Comic Sans MS"/>
    </font>
    <font>
      <b/>
      <sz val="12"/>
      <name val="Arial"/>
    </font>
    <font>
      <b/>
      <sz val="12"/>
      <name val="Times New Roman"/>
    </font>
    <font>
      <b/>
      <sz val="8"/>
      <name val="Comic Sans MS"/>
    </font>
    <font>
      <b/>
      <sz val="24"/>
      <name val="Times New Roman"/>
    </font>
    <font>
      <b/>
      <sz val="22"/>
      <name val="Times New Roman"/>
    </font>
    <font>
      <b/>
      <sz val="10.5"/>
      <name val="Times New Roman"/>
    </font>
    <font>
      <sz val="10.5"/>
      <name val="Comic Sans MS"/>
    </font>
    <font>
      <b/>
      <sz val="10.5"/>
      <name val="Comic Sans MS"/>
    </font>
    <font>
      <b/>
      <sz val="9"/>
      <name val="Times New Roman"/>
    </font>
    <font>
      <b/>
      <sz val="12"/>
      <name val="Comic Sans MS"/>
    </font>
    <font>
      <sz val="10.5"/>
      <name val="Times New Roman"/>
    </font>
    <font>
      <b/>
      <sz val="10"/>
      <name val="Comic Sans MS"/>
    </font>
    <font>
      <sz val="9"/>
      <name val="Times New Roman"/>
    </font>
    <font>
      <sz val="7.5"/>
      <name val="Times New Roman"/>
    </font>
    <font>
      <sz val="5.5"/>
      <name val="Times New Roman"/>
    </font>
    <font>
      <sz val="7"/>
      <name val="Times New Roman"/>
    </font>
    <font>
      <b/>
      <sz val="5.5"/>
      <name val="Times New Roman"/>
    </font>
    <font>
      <b/>
      <sz val="7"/>
      <name val="Times New Roman"/>
    </font>
    <font>
      <b/>
      <sz val="11"/>
      <name val="Times New Roman"/>
    </font>
    <font>
      <sz val="11"/>
      <name val="Times New Roman"/>
    </font>
    <font>
      <sz val="10"/>
      <color theme="1"/>
      <name val="Arial"/>
    </font>
    <font>
      <b/>
      <u/>
      <sz val="12"/>
      <name val="Times New Roman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Comic Sans MS"/>
      <family val="4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sz val="10"/>
      <color rgb="FF000000"/>
      <name val="Arial"/>
      <family val="2"/>
    </font>
    <font>
      <b/>
      <sz val="12"/>
      <name val="Calibri"/>
    </font>
  </fonts>
  <fills count="11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indexed="5"/>
        <bgColor indexed="5"/>
      </patternFill>
    </fill>
    <fill>
      <patternFill patternType="solid">
        <fgColor theme="0" tint="-0.14996795556505021"/>
        <bgColor theme="0" tint="-0.14996795556505021"/>
      </patternFill>
    </fill>
    <fill>
      <patternFill patternType="solid">
        <fgColor theme="0"/>
        <bgColor theme="0"/>
      </patternFill>
    </fill>
    <fill>
      <patternFill patternType="solid">
        <fgColor indexed="42"/>
        <bgColor indexed="42"/>
      </patternFill>
    </fill>
    <fill>
      <patternFill patternType="solid">
        <fgColor indexed="57"/>
        <bgColor indexed="57"/>
      </patternFill>
    </fill>
    <fill>
      <patternFill patternType="solid">
        <fgColor theme="9" tint="0.59999389629810485"/>
        <bgColor theme="9" tint="0.59999389629810485"/>
      </patternFill>
    </fill>
  </fills>
  <borders count="6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medium">
        <color auto="1"/>
      </top>
      <bottom/>
      <diagonal/>
    </border>
  </borders>
  <cellStyleXfs count="22">
    <xf numFmtId="0" fontId="0" fillId="0" borderId="0"/>
    <xf numFmtId="0" fontId="1" fillId="0" borderId="0"/>
    <xf numFmtId="0" fontId="44" fillId="0" borderId="0"/>
    <xf numFmtId="164" fontId="44" fillId="0" borderId="0"/>
    <xf numFmtId="165" fontId="2" fillId="0" borderId="0"/>
    <xf numFmtId="0" fontId="3" fillId="0" borderId="0"/>
    <xf numFmtId="0" fontId="44" fillId="0" borderId="0"/>
    <xf numFmtId="166" fontId="44" fillId="0" borderId="0"/>
    <xf numFmtId="44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2" borderId="1"/>
    <xf numFmtId="0" fontId="6" fillId="0" borderId="2"/>
    <xf numFmtId="38" fontId="7" fillId="0" borderId="0"/>
    <xf numFmtId="167" fontId="44" fillId="0" borderId="0"/>
    <xf numFmtId="43" fontId="5" fillId="0" borderId="0"/>
    <xf numFmtId="168" fontId="4" fillId="0" borderId="0"/>
    <xf numFmtId="0" fontId="8" fillId="0" borderId="0">
      <alignment horizontal="left"/>
    </xf>
    <xf numFmtId="169" fontId="4" fillId="0" borderId="0"/>
    <xf numFmtId="43" fontId="4" fillId="0" borderId="0"/>
  </cellStyleXfs>
  <cellXfs count="249">
    <xf numFmtId="0" fontId="0" fillId="0" borderId="0" xfId="0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49" fontId="9" fillId="0" borderId="3" xfId="0" applyNumberFormat="1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4" fillId="4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vertical="center"/>
    </xf>
    <xf numFmtId="0" fontId="14" fillId="5" borderId="7" xfId="0" applyFont="1" applyFill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4" fontId="14" fillId="5" borderId="6" xfId="0" applyNumberFormat="1" applyFont="1" applyFill="1" applyBorder="1" applyAlignment="1">
      <alignment vertical="center"/>
    </xf>
    <xf numFmtId="166" fontId="44" fillId="0" borderId="10" xfId="7" applyBorder="1" applyAlignment="1">
      <alignment vertical="center"/>
    </xf>
    <xf numFmtId="0" fontId="16" fillId="6" borderId="6" xfId="0" applyFont="1" applyFill="1" applyBorder="1" applyAlignment="1">
      <alignment horizontal="center" vertical="center"/>
    </xf>
    <xf numFmtId="165" fontId="17" fillId="6" borderId="9" xfId="5" applyNumberFormat="1" applyFont="1" applyFill="1" applyBorder="1" applyAlignment="1">
      <alignment horizontal="center" vertical="center" wrapText="1"/>
    </xf>
    <xf numFmtId="0" fontId="18" fillId="6" borderId="9" xfId="10" applyFont="1" applyFill="1" applyBorder="1" applyAlignment="1">
      <alignment horizontal="center" vertical="center"/>
    </xf>
    <xf numFmtId="0" fontId="5" fillId="6" borderId="9" xfId="10" applyFill="1" applyBorder="1" applyAlignment="1">
      <alignment horizontal="center" vertical="center"/>
    </xf>
    <xf numFmtId="169" fontId="5" fillId="6" borderId="9" xfId="20" applyFont="1" applyFill="1" applyBorder="1" applyAlignment="1">
      <alignment horizontal="right" vertical="center"/>
    </xf>
    <xf numFmtId="2" fontId="5" fillId="6" borderId="11" xfId="0" applyNumberFormat="1" applyFont="1" applyFill="1" applyBorder="1" applyAlignment="1">
      <alignment vertical="center"/>
    </xf>
    <xf numFmtId="4" fontId="5" fillId="6" borderId="5" xfId="0" applyNumberFormat="1" applyFont="1" applyFill="1" applyBorder="1" applyAlignment="1">
      <alignment vertical="center"/>
    </xf>
    <xf numFmtId="0" fontId="19" fillId="7" borderId="6" xfId="0" applyFont="1" applyFill="1" applyBorder="1" applyAlignment="1">
      <alignment horizontal="center" vertical="center"/>
    </xf>
    <xf numFmtId="165" fontId="20" fillId="6" borderId="9" xfId="5" applyNumberFormat="1" applyFont="1" applyFill="1" applyBorder="1" applyAlignment="1">
      <alignment horizontal="center" vertical="center" wrapText="1"/>
    </xf>
    <xf numFmtId="4" fontId="21" fillId="4" borderId="6" xfId="0" applyNumberFormat="1" applyFont="1" applyFill="1" applyBorder="1" applyAlignment="1">
      <alignment vertical="center"/>
    </xf>
    <xf numFmtId="0" fontId="22" fillId="0" borderId="12" xfId="0" applyFont="1" applyBorder="1" applyAlignment="1">
      <alignment horizontal="left" vertical="center"/>
    </xf>
    <xf numFmtId="0" fontId="22" fillId="0" borderId="15" xfId="0" applyFont="1" applyBorder="1" applyAlignment="1">
      <alignment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vertical="center"/>
    </xf>
    <xf numFmtId="0" fontId="1" fillId="5" borderId="9" xfId="10" applyFont="1" applyFill="1" applyBorder="1" applyAlignment="1">
      <alignment horizontal="center" vertical="center" wrapText="1"/>
    </xf>
    <xf numFmtId="0" fontId="18" fillId="5" borderId="9" xfId="10" applyFont="1" applyFill="1" applyBorder="1" applyAlignment="1">
      <alignment horizontal="center" vertical="center" wrapText="1"/>
    </xf>
    <xf numFmtId="0" fontId="1" fillId="5" borderId="9" xfId="10" applyFont="1" applyFill="1" applyBorder="1" applyAlignment="1">
      <alignment horizontal="center" vertical="center"/>
    </xf>
    <xf numFmtId="4" fontId="1" fillId="5" borderId="9" xfId="0" applyNumberFormat="1" applyFont="1" applyFill="1" applyBorder="1" applyAlignment="1">
      <alignment vertical="center"/>
    </xf>
    <xf numFmtId="4" fontId="24" fillId="4" borderId="4" xfId="0" applyNumberFormat="1" applyFont="1" applyFill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49" fontId="25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25" fillId="0" borderId="0" xfId="0" applyNumberFormat="1" applyFont="1" applyAlignment="1">
      <alignment vertical="center"/>
    </xf>
    <xf numFmtId="4" fontId="25" fillId="0" borderId="0" xfId="0" applyNumberFormat="1" applyFont="1" applyAlignment="1">
      <alignment horizontal="center" vertical="center"/>
    </xf>
    <xf numFmtId="4" fontId="25" fillId="7" borderId="0" xfId="0" applyNumberFormat="1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49" fontId="2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26" fillId="0" borderId="3" xfId="13" applyFont="1" applyFill="1" applyBorder="1" applyAlignment="1">
      <alignment vertical="center"/>
    </xf>
    <xf numFmtId="0" fontId="26" fillId="0" borderId="0" xfId="13" applyFont="1" applyFill="1" applyBorder="1" applyAlignment="1">
      <alignment vertical="center"/>
    </xf>
    <xf numFmtId="0" fontId="28" fillId="0" borderId="0" xfId="13" applyFont="1" applyFill="1" applyBorder="1" applyAlignment="1">
      <alignment horizontal="center" vertical="center"/>
    </xf>
    <xf numFmtId="0" fontId="9" fillId="0" borderId="0" xfId="13" applyFont="1" applyFill="1" applyBorder="1"/>
    <xf numFmtId="0" fontId="6" fillId="0" borderId="0" xfId="13" applyFont="1" applyFill="1" applyBorder="1" applyAlignment="1">
      <alignment vertical="center"/>
    </xf>
    <xf numFmtId="0" fontId="29" fillId="0" borderId="0" xfId="0" applyFont="1" applyAlignment="1">
      <alignment vertical="center"/>
    </xf>
    <xf numFmtId="0" fontId="13" fillId="0" borderId="0" xfId="13" applyFont="1" applyFill="1" applyBorder="1" applyAlignment="1">
      <alignment horizontal="left" vertical="center"/>
    </xf>
    <xf numFmtId="0" fontId="29" fillId="0" borderId="0" xfId="13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29" fillId="0" borderId="0" xfId="13" applyFont="1" applyFill="1" applyBorder="1" applyAlignment="1">
      <alignment vertical="center"/>
    </xf>
    <xf numFmtId="0" fontId="30" fillId="0" borderId="0" xfId="13" applyFont="1" applyFill="1" applyBorder="1" applyAlignment="1">
      <alignment vertical="center"/>
    </xf>
    <xf numFmtId="4" fontId="31" fillId="0" borderId="0" xfId="13" applyNumberFormat="1" applyFont="1" applyFill="1" applyBorder="1" applyAlignment="1">
      <alignment horizontal="right" vertical="center"/>
    </xf>
    <xf numFmtId="14" fontId="31" fillId="0" borderId="0" xfId="13" applyNumberFormat="1" applyFont="1" applyFill="1" applyBorder="1" applyAlignment="1">
      <alignment vertical="center"/>
    </xf>
    <xf numFmtId="4" fontId="30" fillId="0" borderId="0" xfId="13" applyNumberFormat="1" applyFont="1" applyFill="1" applyBorder="1"/>
    <xf numFmtId="0" fontId="14" fillId="0" borderId="0" xfId="13" applyFont="1" applyFill="1" applyBorder="1" applyAlignment="1">
      <alignment vertical="center"/>
    </xf>
    <xf numFmtId="0" fontId="32" fillId="0" borderId="0" xfId="13" applyFont="1" applyFill="1" applyBorder="1" applyAlignment="1">
      <alignment vertical="center"/>
    </xf>
    <xf numFmtId="0" fontId="22" fillId="0" borderId="0" xfId="13" applyFont="1" applyFill="1" applyBorder="1" applyAlignment="1">
      <alignment vertical="center"/>
    </xf>
    <xf numFmtId="4" fontId="26" fillId="0" borderId="0" xfId="13" applyNumberFormat="1" applyFont="1" applyFill="1" applyBorder="1" applyAlignment="1">
      <alignment horizontal="right" vertical="center"/>
    </xf>
    <xf numFmtId="14" fontId="33" fillId="0" borderId="0" xfId="13" applyNumberFormat="1" applyFont="1" applyFill="1" applyBorder="1" applyAlignment="1">
      <alignment vertical="center"/>
    </xf>
    <xf numFmtId="4" fontId="9" fillId="0" borderId="0" xfId="13" applyNumberFormat="1" applyFont="1" applyFill="1" applyBorder="1"/>
    <xf numFmtId="17" fontId="32" fillId="5" borderId="23" xfId="13" applyNumberFormat="1" applyFont="1" applyFill="1" applyBorder="1" applyAlignment="1">
      <alignment vertical="center"/>
    </xf>
    <xf numFmtId="0" fontId="32" fillId="5" borderId="24" xfId="13" applyFont="1" applyFill="1" applyBorder="1" applyAlignment="1">
      <alignment vertical="center"/>
    </xf>
    <xf numFmtId="0" fontId="32" fillId="5" borderId="25" xfId="13" applyFont="1" applyFill="1" applyBorder="1" applyAlignment="1">
      <alignment vertical="center"/>
    </xf>
    <xf numFmtId="0" fontId="32" fillId="5" borderId="26" xfId="13" applyFont="1" applyFill="1" applyBorder="1" applyAlignment="1">
      <alignment horizontal="center" vertical="center"/>
    </xf>
    <xf numFmtId="0" fontId="32" fillId="5" borderId="27" xfId="13" applyFont="1" applyFill="1" applyBorder="1" applyAlignment="1">
      <alignment horizontal="center" vertical="center"/>
    </xf>
    <xf numFmtId="0" fontId="32" fillId="5" borderId="28" xfId="13" applyFont="1" applyFill="1" applyBorder="1" applyAlignment="1">
      <alignment horizontal="center" vertical="center"/>
    </xf>
    <xf numFmtId="0" fontId="35" fillId="0" borderId="15" xfId="13" applyFont="1" applyFill="1" applyBorder="1" applyAlignment="1">
      <alignment horizontal="center" vertical="center"/>
    </xf>
    <xf numFmtId="49" fontId="32" fillId="8" borderId="29" xfId="13" applyNumberFormat="1" applyFont="1" applyFill="1" applyBorder="1" applyAlignment="1">
      <alignment horizontal="center" vertical="center"/>
    </xf>
    <xf numFmtId="0" fontId="32" fillId="8" borderId="29" xfId="13" applyFont="1" applyFill="1" applyBorder="1" applyAlignment="1">
      <alignment vertical="center" wrapText="1"/>
    </xf>
    <xf numFmtId="4" fontId="32" fillId="8" borderId="29" xfId="13" applyNumberFormat="1" applyFont="1" applyFill="1" applyBorder="1" applyAlignment="1">
      <alignment vertical="center"/>
    </xf>
    <xf numFmtId="10" fontId="38" fillId="8" borderId="34" xfId="13" applyNumberFormat="1" applyFont="1" applyFill="1" applyBorder="1" applyAlignment="1">
      <alignment horizontal="center" vertical="center"/>
    </xf>
    <xf numFmtId="0" fontId="38" fillId="8" borderId="35" xfId="13" applyFont="1" applyFill="1" applyBorder="1" applyAlignment="1">
      <alignment horizontal="center" vertical="center"/>
    </xf>
    <xf numFmtId="4" fontId="39" fillId="8" borderId="35" xfId="13" applyNumberFormat="1" applyFont="1" applyFill="1" applyBorder="1" applyAlignment="1">
      <alignment vertical="center"/>
    </xf>
    <xf numFmtId="0" fontId="39" fillId="8" borderId="36" xfId="13" applyFont="1" applyFill="1" applyBorder="1" applyAlignment="1">
      <alignment vertical="center"/>
    </xf>
    <xf numFmtId="49" fontId="32" fillId="7" borderId="11" xfId="13" applyNumberFormat="1" applyFont="1" applyFill="1" applyBorder="1" applyAlignment="1">
      <alignment horizontal="center" vertical="center"/>
    </xf>
    <xf numFmtId="0" fontId="32" fillId="7" borderId="11" xfId="13" applyFont="1" applyFill="1" applyBorder="1" applyAlignment="1">
      <alignment vertical="center" wrapText="1"/>
    </xf>
    <xf numFmtId="4" fontId="32" fillId="7" borderId="11" xfId="13" applyNumberFormat="1" applyFont="1" applyFill="1" applyBorder="1" applyAlignment="1">
      <alignment vertical="center"/>
    </xf>
    <xf numFmtId="0" fontId="40" fillId="9" borderId="37" xfId="13" applyFont="1" applyFill="1" applyBorder="1" applyAlignment="1">
      <alignment horizontal="center" vertical="center"/>
    </xf>
    <xf numFmtId="0" fontId="41" fillId="9" borderId="37" xfId="13" applyFont="1" applyFill="1" applyBorder="1" applyAlignment="1">
      <alignment horizontal="center" vertical="center"/>
    </xf>
    <xf numFmtId="0" fontId="40" fillId="0" borderId="38" xfId="13" applyFont="1" applyFill="1" applyBorder="1" applyAlignment="1">
      <alignment horizontal="center" vertical="center"/>
    </xf>
    <xf numFmtId="0" fontId="40" fillId="0" borderId="39" xfId="13" applyFont="1" applyFill="1" applyBorder="1" applyAlignment="1">
      <alignment horizontal="center" vertical="center"/>
    </xf>
    <xf numFmtId="0" fontId="41" fillId="0" borderId="39" xfId="13" applyFont="1" applyFill="1" applyBorder="1" applyAlignment="1">
      <alignment horizontal="center" vertical="center"/>
    </xf>
    <xf numFmtId="0" fontId="41" fillId="0" borderId="40" xfId="13" applyFont="1" applyFill="1" applyBorder="1" applyAlignment="1">
      <alignment horizontal="center" vertical="center"/>
    </xf>
    <xf numFmtId="0" fontId="38" fillId="0" borderId="38" xfId="13" applyFont="1" applyFill="1" applyBorder="1" applyAlignment="1">
      <alignment horizontal="center" vertical="center"/>
    </xf>
    <xf numFmtId="0" fontId="32" fillId="0" borderId="11" xfId="13" applyFont="1" applyFill="1" applyBorder="1" applyAlignment="1">
      <alignment horizontal="center" vertical="center"/>
    </xf>
    <xf numFmtId="0" fontId="32" fillId="0" borderId="11" xfId="13" applyFont="1" applyFill="1" applyBorder="1" applyAlignment="1">
      <alignment vertical="center" wrapText="1"/>
    </xf>
    <xf numFmtId="4" fontId="32" fillId="0" borderId="11" xfId="13" applyNumberFormat="1" applyFont="1" applyFill="1" applyBorder="1" applyAlignment="1">
      <alignment vertical="center"/>
    </xf>
    <xf numFmtId="0" fontId="41" fillId="0" borderId="41" xfId="13" applyFont="1" applyFill="1" applyBorder="1" applyAlignment="1">
      <alignment horizontal="center" vertical="center"/>
    </xf>
    <xf numFmtId="0" fontId="41" fillId="0" borderId="42" xfId="13" applyFont="1" applyFill="1" applyBorder="1" applyAlignment="1">
      <alignment horizontal="center" vertical="center"/>
    </xf>
    <xf numFmtId="0" fontId="40" fillId="8" borderId="34" xfId="13" applyFont="1" applyFill="1" applyBorder="1" applyAlignment="1">
      <alignment horizontal="center" vertical="center"/>
    </xf>
    <xf numFmtId="0" fontId="40" fillId="8" borderId="35" xfId="13" applyFont="1" applyFill="1" applyBorder="1" applyAlignment="1">
      <alignment horizontal="center" vertical="center"/>
    </xf>
    <xf numFmtId="0" fontId="41" fillId="8" borderId="35" xfId="13" applyFont="1" applyFill="1" applyBorder="1" applyAlignment="1">
      <alignment horizontal="center" vertical="center"/>
    </xf>
    <xf numFmtId="0" fontId="41" fillId="8" borderId="36" xfId="13" applyFont="1" applyFill="1" applyBorder="1" applyAlignment="1">
      <alignment horizontal="center" vertical="center"/>
    </xf>
    <xf numFmtId="0" fontId="38" fillId="0" borderId="39" xfId="13" applyFont="1" applyFill="1" applyBorder="1" applyAlignment="1">
      <alignment horizontal="center" vertical="center"/>
    </xf>
    <xf numFmtId="0" fontId="39" fillId="0" borderId="39" xfId="13" applyFont="1" applyFill="1" applyBorder="1" applyAlignment="1">
      <alignment horizontal="center" vertical="center"/>
    </xf>
    <xf numFmtId="0" fontId="39" fillId="0" borderId="40" xfId="13" applyFont="1" applyFill="1" applyBorder="1" applyAlignment="1">
      <alignment horizontal="center" vertical="center"/>
    </xf>
    <xf numFmtId="49" fontId="14" fillId="5" borderId="50" xfId="13" applyNumberFormat="1" applyFont="1" applyFill="1" applyBorder="1" applyAlignment="1">
      <alignment horizontal="center" vertical="center"/>
    </xf>
    <xf numFmtId="0" fontId="14" fillId="5" borderId="51" xfId="13" applyFont="1" applyFill="1" applyBorder="1" applyAlignment="1">
      <alignment horizontal="center" vertical="center" wrapText="1"/>
    </xf>
    <xf numFmtId="4" fontId="14" fillId="5" borderId="52" xfId="13" applyNumberFormat="1" applyFont="1" applyFill="1" applyBorder="1" applyAlignment="1">
      <alignment vertical="center"/>
    </xf>
    <xf numFmtId="10" fontId="6" fillId="5" borderId="53" xfId="13" applyNumberFormat="1" applyFont="1" applyFill="1" applyBorder="1" applyAlignment="1">
      <alignment vertical="center"/>
    </xf>
    <xf numFmtId="0" fontId="6" fillId="5" borderId="51" xfId="13" applyFont="1" applyFill="1" applyBorder="1" applyAlignment="1">
      <alignment vertical="center"/>
    </xf>
    <xf numFmtId="49" fontId="14" fillId="5" borderId="56" xfId="13" applyNumberFormat="1" applyFont="1" applyFill="1" applyBorder="1" applyAlignment="1">
      <alignment horizontal="center" vertical="center"/>
    </xf>
    <xf numFmtId="0" fontId="14" fillId="5" borderId="57" xfId="13" applyFont="1" applyFill="1" applyBorder="1" applyAlignment="1">
      <alignment horizontal="center" vertical="center" wrapText="1"/>
    </xf>
    <xf numFmtId="4" fontId="14" fillId="5" borderId="58" xfId="13" applyNumberFormat="1" applyFont="1" applyFill="1" applyBorder="1" applyAlignment="1">
      <alignment vertical="center"/>
    </xf>
    <xf numFmtId="10" fontId="6" fillId="5" borderId="59" xfId="13" applyNumberFormat="1" applyFont="1" applyFill="1" applyBorder="1" applyAlignment="1">
      <alignment vertical="center"/>
    </xf>
    <xf numFmtId="0" fontId="6" fillId="5" borderId="57" xfId="13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8" fillId="0" borderId="9" xfId="10" applyFont="1" applyBorder="1" applyAlignment="1">
      <alignment horizontal="center" vertical="center"/>
    </xf>
    <xf numFmtId="0" fontId="49" fillId="7" borderId="6" xfId="0" applyFont="1" applyFill="1" applyBorder="1" applyAlignment="1">
      <alignment horizontal="center" vertical="center"/>
    </xf>
    <xf numFmtId="0" fontId="52" fillId="6" borderId="6" xfId="0" applyFont="1" applyFill="1" applyBorder="1" applyAlignment="1">
      <alignment horizontal="center" vertical="center"/>
    </xf>
    <xf numFmtId="0" fontId="49" fillId="7" borderId="11" xfId="0" applyFont="1" applyFill="1" applyBorder="1" applyAlignment="1">
      <alignment horizontal="center" vertical="center"/>
    </xf>
    <xf numFmtId="0" fontId="48" fillId="0" borderId="5" xfId="10" applyFont="1" applyBorder="1" applyAlignment="1">
      <alignment horizontal="center" vertical="center"/>
    </xf>
    <xf numFmtId="166" fontId="44" fillId="0" borderId="65" xfId="7" applyBorder="1" applyAlignment="1">
      <alignment vertical="center"/>
    </xf>
    <xf numFmtId="0" fontId="52" fillId="6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6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3" fontId="46" fillId="0" borderId="9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8" fillId="6" borderId="9" xfId="10" applyFont="1" applyFill="1" applyBorder="1" applyAlignment="1">
      <alignment horizontal="center" vertical="center"/>
    </xf>
    <xf numFmtId="169" fontId="48" fillId="6" borderId="9" xfId="20" applyFont="1" applyFill="1" applyBorder="1" applyAlignment="1">
      <alignment horizontal="right" vertical="center"/>
    </xf>
    <xf numFmtId="0" fontId="54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49" fillId="7" borderId="9" xfId="0" applyFont="1" applyFill="1" applyBorder="1" applyAlignment="1">
      <alignment horizontal="center" vertical="center"/>
    </xf>
    <xf numFmtId="166" fontId="44" fillId="0" borderId="9" xfId="7" applyBorder="1" applyAlignment="1">
      <alignment vertical="center"/>
    </xf>
    <xf numFmtId="0" fontId="15" fillId="5" borderId="6" xfId="0" applyFont="1" applyFill="1" applyBorder="1" applyAlignment="1">
      <alignment horizontal="center" vertical="center"/>
    </xf>
    <xf numFmtId="169" fontId="5" fillId="6" borderId="9" xfId="20" applyFont="1" applyFill="1" applyBorder="1" applyAlignment="1">
      <alignment horizontal="center" vertical="center"/>
    </xf>
    <xf numFmtId="169" fontId="5" fillId="0" borderId="12" xfId="16" applyNumberFormat="1" applyFont="1" applyBorder="1" applyAlignment="1">
      <alignment horizontal="center" vertical="center"/>
    </xf>
    <xf numFmtId="169" fontId="5" fillId="0" borderId="64" xfId="0" applyNumberFormat="1" applyFont="1" applyBorder="1" applyAlignment="1">
      <alignment horizontal="center" vertical="center"/>
    </xf>
    <xf numFmtId="169" fontId="48" fillId="6" borderId="9" xfId="20" applyFont="1" applyFill="1" applyBorder="1" applyAlignment="1">
      <alignment horizontal="center" vertical="center"/>
    </xf>
    <xf numFmtId="169" fontId="48" fillId="0" borderId="9" xfId="20" applyFont="1" applyBorder="1" applyAlignment="1">
      <alignment horizontal="center" vertical="center"/>
    </xf>
    <xf numFmtId="169" fontId="1" fillId="5" borderId="9" xfId="20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49" fontId="47" fillId="0" borderId="62" xfId="10" applyNumberFormat="1" applyFont="1" applyBorder="1" applyAlignment="1">
      <alignment horizontal="center" vertical="center" wrapText="1"/>
    </xf>
    <xf numFmtId="49" fontId="47" fillId="0" borderId="9" xfId="10" applyNumberFormat="1" applyFont="1" applyBorder="1" applyAlignment="1">
      <alignment horizontal="center" vertical="center" wrapText="1"/>
    </xf>
    <xf numFmtId="49" fontId="47" fillId="0" borderId="63" xfId="10" applyNumberFormat="1" applyFont="1" applyBorder="1" applyAlignment="1">
      <alignment horizontal="center" vertical="center" wrapText="1"/>
    </xf>
    <xf numFmtId="49" fontId="29" fillId="7" borderId="0" xfId="13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4" fillId="4" borderId="4" xfId="0" applyFont="1" applyFill="1" applyBorder="1" applyAlignment="1">
      <alignment vertical="center" wrapText="1"/>
    </xf>
    <xf numFmtId="0" fontId="46" fillId="0" borderId="0" xfId="0" applyFont="1" applyAlignment="1">
      <alignment vertical="center" wrapText="1"/>
    </xf>
    <xf numFmtId="0" fontId="46" fillId="0" borderId="9" xfId="0" applyFont="1" applyBorder="1" applyAlignment="1">
      <alignment vertical="center" wrapText="1"/>
    </xf>
    <xf numFmtId="0" fontId="1" fillId="5" borderId="8" xfId="0" applyFont="1" applyFill="1" applyBorder="1" applyAlignment="1">
      <alignment vertical="center" wrapText="1"/>
    </xf>
    <xf numFmtId="0" fontId="1" fillId="6" borderId="9" xfId="10" applyFont="1" applyFill="1" applyBorder="1" applyAlignment="1">
      <alignment vertical="center" wrapText="1"/>
    </xf>
    <xf numFmtId="0" fontId="46" fillId="0" borderId="5" xfId="0" applyFont="1" applyBorder="1" applyAlignment="1">
      <alignment vertical="center" wrapText="1"/>
    </xf>
    <xf numFmtId="0" fontId="51" fillId="6" borderId="11" xfId="0" applyFont="1" applyFill="1" applyBorder="1" applyAlignment="1">
      <alignment vertical="center" wrapText="1"/>
    </xf>
    <xf numFmtId="0" fontId="51" fillId="6" borderId="9" xfId="10" applyFont="1" applyFill="1" applyBorder="1" applyAlignment="1">
      <alignment vertical="center" wrapText="1"/>
    </xf>
    <xf numFmtId="0" fontId="25" fillId="0" borderId="0" xfId="0" applyFont="1" applyAlignment="1">
      <alignment vertical="center"/>
    </xf>
    <xf numFmtId="49" fontId="56" fillId="0" borderId="0" xfId="0" applyNumberFormat="1" applyFont="1" applyAlignment="1">
      <alignment horizontal="left" vertical="center"/>
    </xf>
    <xf numFmtId="0" fontId="57" fillId="0" borderId="0" xfId="13" applyFont="1" applyFill="1" applyBorder="1" applyAlignment="1">
      <alignment vertical="center"/>
    </xf>
    <xf numFmtId="49" fontId="59" fillId="7" borderId="0" xfId="13" applyNumberFormat="1" applyFont="1" applyFill="1" applyBorder="1" applyAlignment="1">
      <alignment horizontal="right" vertical="center"/>
    </xf>
    <xf numFmtId="0" fontId="55" fillId="0" borderId="0" xfId="0" applyFont="1" applyAlignment="1">
      <alignment horizontal="left" vertical="center"/>
    </xf>
    <xf numFmtId="0" fontId="13" fillId="0" borderId="0" xfId="13" applyFont="1" applyFill="1" applyBorder="1"/>
    <xf numFmtId="10" fontId="36" fillId="8" borderId="44" xfId="13" applyNumberFormat="1" applyFont="1" applyFill="1" applyBorder="1" applyAlignment="1">
      <alignment horizontal="center" vertical="center"/>
    </xf>
    <xf numFmtId="4" fontId="37" fillId="8" borderId="48" xfId="13" applyNumberFormat="1" applyFont="1" applyFill="1" applyBorder="1" applyAlignment="1">
      <alignment horizontal="center" vertical="center"/>
    </xf>
    <xf numFmtId="4" fontId="37" fillId="8" borderId="49" xfId="13" applyNumberFormat="1" applyFont="1" applyFill="1" applyBorder="1" applyAlignment="1">
      <alignment horizontal="center" vertical="center"/>
    </xf>
    <xf numFmtId="10" fontId="36" fillId="8" borderId="47" xfId="13" applyNumberFormat="1" applyFont="1" applyFill="1" applyBorder="1" applyAlignment="1">
      <alignment horizontal="center" vertical="center"/>
    </xf>
    <xf numFmtId="49" fontId="60" fillId="0" borderId="9" xfId="10" applyNumberFormat="1" applyFont="1" applyBorder="1" applyAlignment="1">
      <alignment horizontal="center" vertical="center" wrapText="1"/>
    </xf>
    <xf numFmtId="4" fontId="48" fillId="6" borderId="9" xfId="0" applyNumberFormat="1" applyFont="1" applyFill="1" applyBorder="1" applyAlignment="1">
      <alignment vertical="center"/>
    </xf>
    <xf numFmtId="169" fontId="48" fillId="0" borderId="5" xfId="20" applyFont="1" applyBorder="1" applyAlignment="1">
      <alignment horizontal="center" vertical="center"/>
    </xf>
    <xf numFmtId="0" fontId="49" fillId="7" borderId="5" xfId="0" applyFont="1" applyFill="1" applyBorder="1" applyAlignment="1">
      <alignment horizontal="center" vertical="center"/>
    </xf>
    <xf numFmtId="49" fontId="47" fillId="0" borderId="5" xfId="10" applyNumberFormat="1" applyFont="1" applyBorder="1" applyAlignment="1">
      <alignment horizontal="center" vertical="center" wrapText="1"/>
    </xf>
    <xf numFmtId="0" fontId="51" fillId="6" borderId="9" xfId="0" applyFont="1" applyFill="1" applyBorder="1" applyAlignment="1">
      <alignment vertical="center" wrapText="1"/>
    </xf>
    <xf numFmtId="0" fontId="59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46" fillId="0" borderId="5" xfId="0" applyFont="1" applyBorder="1" applyAlignment="1">
      <alignment horizontal="center" vertical="center"/>
    </xf>
    <xf numFmtId="0" fontId="53" fillId="6" borderId="9" xfId="1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 wrapText="1"/>
    </xf>
    <xf numFmtId="4" fontId="14" fillId="4" borderId="5" xfId="0" applyNumberFormat="1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166" fontId="44" fillId="0" borderId="10" xfId="7" applyBorder="1" applyAlignment="1">
      <alignment horizontal="right" vertical="center"/>
    </xf>
    <xf numFmtId="166" fontId="44" fillId="0" borderId="10" xfId="7" applyBorder="1" applyAlignment="1">
      <alignment horizontal="center" vertical="center"/>
    </xf>
    <xf numFmtId="4" fontId="25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center" vertical="center"/>
    </xf>
    <xf numFmtId="49" fontId="25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5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9" fillId="0" borderId="12" xfId="10" applyFont="1" applyBorder="1" applyAlignment="1">
      <alignment horizontal="center" vertical="center" wrapText="1"/>
    </xf>
    <xf numFmtId="0" fontId="19" fillId="0" borderId="15" xfId="10" applyFont="1" applyBorder="1" applyAlignment="1">
      <alignment horizontal="center" vertical="center" wrapText="1"/>
    </xf>
    <xf numFmtId="0" fontId="19" fillId="0" borderId="16" xfId="10" applyFont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49" fontId="19" fillId="7" borderId="17" xfId="0" applyNumberFormat="1" applyFont="1" applyFill="1" applyBorder="1" applyAlignment="1">
      <alignment horizontal="center" vertical="center"/>
    </xf>
    <xf numFmtId="49" fontId="19" fillId="7" borderId="18" xfId="0" applyNumberFormat="1" applyFont="1" applyFill="1" applyBorder="1" applyAlignment="1">
      <alignment horizontal="center" vertical="center"/>
    </xf>
    <xf numFmtId="49" fontId="19" fillId="7" borderId="19" xfId="0" applyNumberFormat="1" applyFont="1" applyFill="1" applyBorder="1" applyAlignment="1">
      <alignment horizontal="center" vertical="center"/>
    </xf>
    <xf numFmtId="0" fontId="24" fillId="4" borderId="20" xfId="0" applyFont="1" applyFill="1" applyBorder="1" applyAlignment="1">
      <alignment horizontal="center" vertical="center"/>
    </xf>
    <xf numFmtId="0" fontId="24" fillId="4" borderId="21" xfId="0" applyFont="1" applyFill="1" applyBorder="1" applyAlignment="1">
      <alignment horizontal="center" vertical="center"/>
    </xf>
    <xf numFmtId="0" fontId="24" fillId="4" borderId="22" xfId="0" applyFont="1" applyFill="1" applyBorder="1" applyAlignment="1">
      <alignment horizontal="center" vertical="center"/>
    </xf>
    <xf numFmtId="0" fontId="21" fillId="4" borderId="13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horizontal="center" vertical="center"/>
    </xf>
    <xf numFmtId="0" fontId="21" fillId="4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55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49" fontId="59" fillId="7" borderId="0" xfId="13" applyNumberFormat="1" applyFont="1" applyFill="1" applyBorder="1" applyAlignment="1">
      <alignment horizontal="right" vertical="center"/>
    </xf>
    <xf numFmtId="49" fontId="29" fillId="7" borderId="0" xfId="13" applyNumberFormat="1" applyFont="1" applyFill="1" applyBorder="1" applyAlignment="1">
      <alignment horizontal="right" vertical="center"/>
    </xf>
    <xf numFmtId="0" fontId="42" fillId="0" borderId="0" xfId="13" applyFont="1" applyFill="1" applyBorder="1" applyAlignment="1">
      <alignment horizontal="center" vertical="center"/>
    </xf>
    <xf numFmtId="0" fontId="43" fillId="0" borderId="0" xfId="13" applyFont="1" applyFill="1" applyBorder="1" applyAlignment="1">
      <alignment horizontal="center" vertical="center"/>
    </xf>
    <xf numFmtId="4" fontId="37" fillId="5" borderId="57" xfId="13" applyNumberFormat="1" applyFont="1" applyFill="1" applyBorder="1" applyAlignment="1">
      <alignment horizontal="center" vertical="center"/>
    </xf>
    <xf numFmtId="4" fontId="37" fillId="5" borderId="60" xfId="13" applyNumberFormat="1" applyFont="1" applyFill="1" applyBorder="1" applyAlignment="1">
      <alignment horizontal="center" vertical="center"/>
    </xf>
    <xf numFmtId="4" fontId="37" fillId="5" borderId="61" xfId="13" applyNumberFormat="1" applyFont="1" applyFill="1" applyBorder="1" applyAlignment="1">
      <alignment horizontal="center" vertical="center"/>
    </xf>
    <xf numFmtId="10" fontId="6" fillId="5" borderId="56" xfId="13" applyNumberFormat="1" applyFont="1" applyFill="1" applyBorder="1" applyAlignment="1">
      <alignment horizontal="center" vertical="center"/>
    </xf>
    <xf numFmtId="10" fontId="6" fillId="5" borderId="57" xfId="13" applyNumberFormat="1" applyFont="1" applyFill="1" applyBorder="1" applyAlignment="1">
      <alignment horizontal="center" vertical="center"/>
    </xf>
    <xf numFmtId="10" fontId="6" fillId="5" borderId="59" xfId="13" applyNumberFormat="1" applyFont="1" applyFill="1" applyBorder="1" applyAlignment="1">
      <alignment horizontal="center" vertical="center"/>
    </xf>
    <xf numFmtId="4" fontId="37" fillId="5" borderId="51" xfId="13" applyNumberFormat="1" applyFont="1" applyFill="1" applyBorder="1" applyAlignment="1">
      <alignment horizontal="center" vertical="center"/>
    </xf>
    <xf numFmtId="4" fontId="37" fillId="5" borderId="54" xfId="13" applyNumberFormat="1" applyFont="1" applyFill="1" applyBorder="1" applyAlignment="1">
      <alignment horizontal="center" vertical="center"/>
    </xf>
    <xf numFmtId="4" fontId="37" fillId="5" borderId="55" xfId="13" applyNumberFormat="1" applyFont="1" applyFill="1" applyBorder="1" applyAlignment="1">
      <alignment horizontal="center" vertical="center"/>
    </xf>
    <xf numFmtId="10" fontId="36" fillId="8" borderId="30" xfId="13" applyNumberFormat="1" applyFont="1" applyFill="1" applyBorder="1" applyAlignment="1">
      <alignment horizontal="center" vertical="center"/>
    </xf>
    <xf numFmtId="10" fontId="36" fillId="8" borderId="31" xfId="13" applyNumberFormat="1" applyFont="1" applyFill="1" applyBorder="1" applyAlignment="1">
      <alignment horizontal="center" vertical="center"/>
    </xf>
    <xf numFmtId="4" fontId="37" fillId="8" borderId="32" xfId="13" applyNumberFormat="1" applyFont="1" applyFill="1" applyBorder="1" applyAlignment="1">
      <alignment horizontal="center" vertical="center"/>
    </xf>
    <xf numFmtId="4" fontId="37" fillId="8" borderId="33" xfId="13" applyNumberFormat="1" applyFont="1" applyFill="1" applyBorder="1" applyAlignment="1">
      <alignment horizontal="center" vertical="center"/>
    </xf>
    <xf numFmtId="10" fontId="36" fillId="8" borderId="43" xfId="13" applyNumberFormat="1" applyFont="1" applyFill="1" applyBorder="1" applyAlignment="1">
      <alignment horizontal="center" vertical="center"/>
    </xf>
    <xf numFmtId="10" fontId="36" fillId="8" borderId="44" xfId="13" applyNumberFormat="1" applyFont="1" applyFill="1" applyBorder="1" applyAlignment="1">
      <alignment horizontal="center" vertical="center"/>
    </xf>
    <xf numFmtId="4" fontId="37" fillId="8" borderId="45" xfId="13" applyNumberFormat="1" applyFont="1" applyFill="1" applyBorder="1" applyAlignment="1">
      <alignment horizontal="center" vertical="center"/>
    </xf>
    <xf numFmtId="4" fontId="37" fillId="8" borderId="46" xfId="1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12" fillId="0" borderId="0" xfId="13" applyFont="1" applyFill="1" applyBorder="1" applyAlignment="1">
      <alignment horizontal="center" vertical="center"/>
    </xf>
    <xf numFmtId="0" fontId="58" fillId="0" borderId="8" xfId="13" applyFont="1" applyFill="1" applyBorder="1" applyAlignment="1">
      <alignment horizontal="center" vertical="center"/>
    </xf>
    <xf numFmtId="0" fontId="34" fillId="0" borderId="8" xfId="13" applyFont="1" applyFill="1" applyBorder="1" applyAlignment="1">
      <alignment horizontal="center" vertical="center"/>
    </xf>
    <xf numFmtId="0" fontId="32" fillId="5" borderId="5" xfId="13" applyFont="1" applyFill="1" applyBorder="1" applyAlignment="1">
      <alignment horizontal="center" vertical="center" wrapText="1"/>
    </xf>
    <xf numFmtId="0" fontId="32" fillId="5" borderId="6" xfId="13" applyFont="1" applyFill="1" applyBorder="1" applyAlignment="1">
      <alignment horizontal="center" vertical="center" wrapText="1"/>
    </xf>
    <xf numFmtId="0" fontId="27" fillId="0" borderId="3" xfId="13" applyFont="1" applyFill="1" applyBorder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13" fillId="0" borderId="66" xfId="13" applyFont="1" applyFill="1" applyBorder="1" applyAlignment="1">
      <alignment horizontal="center"/>
    </xf>
    <xf numFmtId="0" fontId="13" fillId="0" borderId="0" xfId="13" applyFont="1" applyFill="1" applyBorder="1" applyAlignment="1">
      <alignment horizontal="center"/>
    </xf>
  </cellXfs>
  <cellStyles count="22">
    <cellStyle name="ARIAL" xfId="1" xr:uid="{00000000-0005-0000-0000-000012000000}"/>
    <cellStyle name="Estilo 1" xfId="2" xr:uid="{00000000-0005-0000-0000-00001E000000}"/>
    <cellStyle name="Euro" xfId="3" xr:uid="{00000000-0005-0000-0000-00001F000000}"/>
    <cellStyle name="Excel Built-in Excel Built-in Excel Built-in Excel Built-in Excel Built-in Excel Built-in Excel Built-in Separador de milhares 4" xfId="4" xr:uid="{00000000-0005-0000-0000-000020000000}"/>
    <cellStyle name="Excel Built-in Normal" xfId="5" xr:uid="{00000000-0005-0000-0000-000021000000}"/>
    <cellStyle name="M S SANS SERIF" xfId="6" xr:uid="{00000000-0005-0000-0000-000025000000}"/>
    <cellStyle name="Moeda" xfId="7" builtinId="4"/>
    <cellStyle name="Moeda 2" xfId="8" xr:uid="{00000000-0005-0000-0000-000028000000}"/>
    <cellStyle name="Normal" xfId="0" builtinId="0"/>
    <cellStyle name="Normal 2" xfId="9" xr:uid="{00000000-0005-0000-0000-00002B000000}"/>
    <cellStyle name="Normal 3" xfId="10" xr:uid="{00000000-0005-0000-0000-00002C000000}"/>
    <cellStyle name="Normal 3 3" xfId="11" xr:uid="{00000000-0005-0000-0000-00002D000000}"/>
    <cellStyle name="Normal 4" xfId="12" xr:uid="{00000000-0005-0000-0000-00002E000000}"/>
    <cellStyle name="Nota" xfId="13" builtinId="10"/>
    <cellStyle name="planilhas" xfId="14" xr:uid="{00000000-0005-0000-0000-000031000000}"/>
    <cellStyle name="Sep. milhar [0]" xfId="15" xr:uid="{00000000-0005-0000-0000-000034000000}"/>
    <cellStyle name="Separador de milhares [0]" xfId="16" builtinId="6"/>
    <cellStyle name="Separador de milhares 2" xfId="17" xr:uid="{00000000-0005-0000-0000-000036000000}"/>
    <cellStyle name="TableStyleLight1" xfId="18" xr:uid="{00000000-0005-0000-0000-000037000000}"/>
    <cellStyle name="times" xfId="19" xr:uid="{00000000-0005-0000-0000-00003A000000}"/>
    <cellStyle name="Vírgula 2" xfId="20" xr:uid="{00000000-0005-0000-0000-000042000000}"/>
    <cellStyle name="Vírgula 3" xfId="21" xr:uid="{00000000-0005-0000-0000-00004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97780</xdr:colOff>
      <xdr:row>1</xdr:row>
      <xdr:rowOff>0</xdr:rowOff>
    </xdr:from>
    <xdr:to>
      <xdr:col>1</xdr:col>
      <xdr:colOff>310269</xdr:colOff>
      <xdr:row>6</xdr:row>
      <xdr:rowOff>18752</xdr:rowOff>
    </xdr:to>
    <xdr:pic>
      <xdr:nvPicPr>
        <xdr:cNvPr id="9472" name="Picture 64" descr="Brasão_Cravinhos_P">
          <a:extLst>
            <a:ext uri="{FF2B5EF4-FFF2-40B4-BE49-F238E27FC236}">
              <a16:creationId xmlns:a16="http://schemas.microsoft.com/office/drawing/2014/main" id="{00000000-0008-0000-0000-0000002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1036912</xdr:colOff>
      <xdr:row>0</xdr:row>
      <xdr:rowOff>85352</xdr:rowOff>
    </xdr:from>
    <xdr:to>
      <xdr:col>1</xdr:col>
      <xdr:colOff>1643109</xdr:colOff>
      <xdr:row>0</xdr:row>
      <xdr:rowOff>674563</xdr:rowOff>
    </xdr:to>
    <xdr:pic>
      <xdr:nvPicPr>
        <xdr:cNvPr id="8448" name="Picture 64" descr="Brasão_Cravinhos_P">
          <a:extLst>
            <a:ext uri="{FF2B5EF4-FFF2-40B4-BE49-F238E27FC236}">
              <a16:creationId xmlns:a16="http://schemas.microsoft.com/office/drawing/2014/main" id="{00000000-0008-0000-0100-0000002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Q520"/>
  <sheetViews>
    <sheetView showZeros="0" topLeftCell="A3" zoomScale="130" zoomScaleNormal="130" workbookViewId="0">
      <selection activeCell="A129" sqref="A129:H129"/>
    </sheetView>
  </sheetViews>
  <sheetFormatPr defaultRowHeight="15" customHeight="1"/>
  <cols>
    <col min="1" max="1" width="8.5703125" style="1" customWidth="1"/>
    <col min="2" max="2" width="8.42578125" style="1" customWidth="1"/>
    <col min="3" max="3" width="13.42578125" style="1" customWidth="1"/>
    <col min="4" max="4" width="49.42578125" style="2" customWidth="1"/>
    <col min="5" max="5" width="7.7109375" style="3" bestFit="1" customWidth="1"/>
    <col min="6" max="6" width="9.28515625" style="3" bestFit="1" customWidth="1"/>
    <col min="7" max="7" width="13.28515625" style="2" bestFit="1" customWidth="1"/>
    <col min="8" max="8" width="14.42578125" style="2" customWidth="1"/>
    <col min="9" max="9" width="9.140625" style="2" customWidth="1"/>
    <col min="10" max="11" width="13.28515625" style="2" customWidth="1"/>
    <col min="12" max="12" width="13.28515625" style="2" bestFit="1" customWidth="1"/>
    <col min="13" max="13" width="13.28515625" style="2" customWidth="1"/>
    <col min="14" max="251" width="9.140625" style="2" customWidth="1"/>
    <col min="252" max="16384" width="9.140625" style="126"/>
  </cols>
  <sheetData>
    <row r="1" spans="1:8" ht="3" hidden="1" customHeight="1">
      <c r="A1" s="2"/>
      <c r="E1" s="4"/>
      <c r="F1" s="4"/>
      <c r="G1" s="5"/>
      <c r="H1" s="5"/>
    </row>
    <row r="2" spans="1:8" ht="23.25" hidden="1" customHeight="1">
      <c r="A2" s="6" t="s">
        <v>0</v>
      </c>
      <c r="B2" s="128"/>
      <c r="C2" s="128"/>
      <c r="D2" s="6"/>
      <c r="E2" s="128"/>
      <c r="F2" s="128"/>
      <c r="G2" s="6"/>
      <c r="H2" s="6"/>
    </row>
    <row r="3" spans="1:8" ht="0.75" customHeight="1">
      <c r="F3" s="4"/>
      <c r="G3" s="7"/>
      <c r="H3" s="7"/>
    </row>
    <row r="4" spans="1:8" ht="26.25">
      <c r="A4" s="8"/>
      <c r="C4" s="213" t="s">
        <v>1</v>
      </c>
      <c r="D4" s="213"/>
      <c r="E4" s="213"/>
      <c r="F4" s="213"/>
      <c r="G4" s="213"/>
      <c r="H4" s="213"/>
    </row>
    <row r="5" spans="1:8" ht="21" customHeight="1">
      <c r="A5" s="8"/>
      <c r="C5" s="214" t="s">
        <v>2</v>
      </c>
      <c r="D5" s="214"/>
      <c r="E5" s="214"/>
      <c r="F5" s="214"/>
      <c r="G5" s="214"/>
      <c r="H5" s="214"/>
    </row>
    <row r="6" spans="1:8" ht="18.75" customHeight="1">
      <c r="A6" s="8"/>
      <c r="C6" s="215" t="s">
        <v>3</v>
      </c>
      <c r="D6" s="215"/>
      <c r="E6" s="215"/>
      <c r="F6" s="215"/>
      <c r="G6" s="215"/>
      <c r="H6" s="215"/>
    </row>
    <row r="7" spans="1:8" ht="15.75" customHeight="1" thickBot="1">
      <c r="A7" s="9"/>
      <c r="B7" s="145"/>
      <c r="C7" s="216"/>
      <c r="D7" s="216"/>
      <c r="E7" s="216"/>
      <c r="F7" s="216"/>
      <c r="G7" s="216"/>
      <c r="H7" s="216"/>
    </row>
    <row r="8" spans="1:8" ht="21" customHeight="1">
      <c r="A8" s="10"/>
      <c r="B8" s="3"/>
      <c r="C8" s="11"/>
      <c r="D8" s="217" t="s">
        <v>4</v>
      </c>
      <c r="E8" s="217"/>
      <c r="F8" s="217"/>
      <c r="G8" s="11"/>
      <c r="H8" s="11"/>
    </row>
    <row r="9" spans="1:8" ht="17.25" customHeight="1">
      <c r="A9" s="208" t="s">
        <v>5</v>
      </c>
      <c r="B9" s="208"/>
      <c r="C9" s="208" t="s">
        <v>170</v>
      </c>
      <c r="D9" s="208"/>
      <c r="E9" s="208"/>
      <c r="F9" s="208"/>
      <c r="G9" s="208"/>
      <c r="H9" s="208"/>
    </row>
    <row r="10" spans="1:8" ht="16.5" customHeight="1">
      <c r="A10" s="12"/>
      <c r="B10" s="117"/>
      <c r="C10" s="208" t="s">
        <v>171</v>
      </c>
      <c r="D10" s="208"/>
      <c r="E10" s="208"/>
      <c r="F10" s="208"/>
      <c r="G10" s="208"/>
      <c r="H10" s="208"/>
    </row>
    <row r="11" spans="1:8" ht="17.25" customHeight="1">
      <c r="A11" s="13"/>
      <c r="B11" s="118"/>
      <c r="C11" s="208" t="s">
        <v>172</v>
      </c>
      <c r="D11" s="208"/>
      <c r="E11" s="208"/>
      <c r="F11" s="208"/>
      <c r="G11" s="208"/>
      <c r="H11" s="208"/>
    </row>
    <row r="12" spans="1:8" ht="13.5" customHeight="1">
      <c r="A12" s="13"/>
      <c r="B12" s="118"/>
      <c r="C12" s="117"/>
      <c r="D12" s="152"/>
      <c r="E12" s="117"/>
      <c r="F12" s="117"/>
      <c r="G12" s="12"/>
      <c r="H12" s="12"/>
    </row>
    <row r="13" spans="1:8" ht="15.75" customHeight="1">
      <c r="A13" s="12" t="s">
        <v>6</v>
      </c>
      <c r="B13" s="118"/>
      <c r="C13" s="208" t="s">
        <v>84</v>
      </c>
      <c r="D13" s="208"/>
      <c r="E13" s="208"/>
      <c r="F13" s="208"/>
      <c r="G13" s="208"/>
      <c r="H13" s="208"/>
    </row>
    <row r="14" spans="1:8" ht="8.25" customHeight="1">
      <c r="A14" s="13"/>
      <c r="B14" s="118"/>
      <c r="C14" s="117"/>
      <c r="D14" s="152"/>
      <c r="E14" s="117"/>
      <c r="F14" s="117"/>
      <c r="G14" s="12"/>
      <c r="H14" s="12"/>
    </row>
    <row r="15" spans="1:8" ht="14.25" customHeight="1">
      <c r="A15" s="13"/>
      <c r="B15" s="118"/>
      <c r="C15" s="208" t="s">
        <v>85</v>
      </c>
      <c r="D15" s="208"/>
      <c r="E15" s="208"/>
      <c r="F15" s="208"/>
      <c r="G15" s="208"/>
      <c r="H15" s="208"/>
    </row>
    <row r="16" spans="1:8" ht="7.5" customHeight="1">
      <c r="A16" s="12"/>
      <c r="B16" s="117"/>
      <c r="C16" s="117"/>
      <c r="D16" s="152"/>
      <c r="E16" s="117"/>
      <c r="F16" s="117"/>
      <c r="G16" s="12"/>
      <c r="H16" s="12"/>
    </row>
    <row r="17" spans="1:13" ht="15" customHeight="1">
      <c r="A17" s="2"/>
      <c r="B17" s="117"/>
      <c r="C17" s="208" t="s">
        <v>86</v>
      </c>
      <c r="D17" s="208"/>
      <c r="E17" s="208"/>
      <c r="F17" s="208"/>
      <c r="G17" s="208"/>
      <c r="H17" s="208"/>
    </row>
    <row r="18" spans="1:13" ht="7.5" customHeight="1">
      <c r="A18" s="12"/>
      <c r="B18" s="117"/>
      <c r="C18" s="117"/>
      <c r="D18" s="152"/>
      <c r="E18" s="117"/>
      <c r="F18" s="117"/>
      <c r="G18" s="12"/>
      <c r="H18" s="12"/>
    </row>
    <row r="19" spans="1:13" ht="7.5" customHeight="1">
      <c r="A19" s="13"/>
      <c r="B19" s="118"/>
      <c r="C19" s="11"/>
      <c r="D19" s="151"/>
      <c r="E19" s="11"/>
      <c r="F19" s="11"/>
      <c r="G19" s="11"/>
      <c r="H19" s="11"/>
    </row>
    <row r="20" spans="1:13" ht="13.5" customHeight="1">
      <c r="A20" s="208" t="s">
        <v>7</v>
      </c>
      <c r="B20" s="208"/>
      <c r="C20" s="208" t="s">
        <v>8</v>
      </c>
      <c r="D20" s="208"/>
      <c r="E20" s="208"/>
      <c r="F20" s="208"/>
      <c r="G20" s="208"/>
      <c r="H20" s="208"/>
    </row>
    <row r="21" spans="1:13" ht="14.25" customHeight="1">
      <c r="A21" s="12"/>
      <c r="B21" s="117"/>
      <c r="C21" s="118"/>
      <c r="D21" s="153"/>
      <c r="E21" s="118"/>
      <c r="F21" s="118"/>
      <c r="G21" s="209" t="s">
        <v>165</v>
      </c>
      <c r="H21" s="210"/>
    </row>
    <row r="22" spans="1:13" ht="17.25" customHeight="1">
      <c r="A22" s="211" t="s">
        <v>9</v>
      </c>
      <c r="B22" s="211"/>
      <c r="C22" s="211"/>
      <c r="D22" s="211"/>
      <c r="E22" s="211"/>
      <c r="F22" s="211"/>
      <c r="G22" s="211"/>
      <c r="H22" s="211"/>
    </row>
    <row r="23" spans="1:13" ht="16.5" customHeight="1">
      <c r="A23" s="212" t="s">
        <v>10</v>
      </c>
      <c r="B23" s="212"/>
      <c r="C23" s="212"/>
      <c r="D23" s="212"/>
      <c r="E23" s="212"/>
      <c r="F23" s="212"/>
      <c r="G23" s="212"/>
      <c r="H23" s="212"/>
    </row>
    <row r="24" spans="1:13" ht="15.75" customHeight="1">
      <c r="A24" s="191" t="s">
        <v>184</v>
      </c>
      <c r="B24" s="192"/>
      <c r="C24" s="192"/>
      <c r="D24" s="192"/>
      <c r="E24" s="192"/>
      <c r="F24" s="192"/>
      <c r="G24" s="192"/>
      <c r="H24" s="192"/>
    </row>
    <row r="25" spans="1:13" ht="7.5" customHeight="1" thickBot="1">
      <c r="A25" s="13"/>
      <c r="B25" s="118"/>
      <c r="C25" s="11"/>
      <c r="D25" s="151"/>
      <c r="E25" s="11"/>
      <c r="F25" s="11"/>
      <c r="G25" s="11"/>
      <c r="H25" s="11"/>
    </row>
    <row r="26" spans="1:13" ht="78.75" customHeight="1" thickBot="1">
      <c r="A26" s="14" t="s">
        <v>11</v>
      </c>
      <c r="B26" s="14" t="s">
        <v>12</v>
      </c>
      <c r="C26" s="14" t="s">
        <v>13</v>
      </c>
      <c r="D26" s="154" t="s">
        <v>14</v>
      </c>
      <c r="E26" s="14" t="s">
        <v>15</v>
      </c>
      <c r="F26" s="14" t="s">
        <v>16</v>
      </c>
      <c r="G26" s="14" t="s">
        <v>17</v>
      </c>
      <c r="H26" s="14" t="s">
        <v>18</v>
      </c>
      <c r="J26" s="182" t="s">
        <v>174</v>
      </c>
      <c r="K26" s="183" t="s">
        <v>175</v>
      </c>
      <c r="L26" s="183" t="s">
        <v>176</v>
      </c>
      <c r="M26" s="184" t="s">
        <v>173</v>
      </c>
    </row>
    <row r="27" spans="1:13" ht="25.5">
      <c r="A27" s="15">
        <v>1</v>
      </c>
      <c r="B27" s="146"/>
      <c r="C27" s="17"/>
      <c r="D27" s="157" t="s">
        <v>87</v>
      </c>
      <c r="E27" s="18"/>
      <c r="F27" s="138"/>
      <c r="G27" s="16"/>
      <c r="H27" s="19"/>
      <c r="J27" s="20"/>
      <c r="K27" s="20"/>
      <c r="L27" s="20"/>
      <c r="M27" s="20"/>
    </row>
    <row r="28" spans="1:13" ht="18.75" customHeight="1">
      <c r="A28" s="21" t="s">
        <v>19</v>
      </c>
      <c r="B28" s="22"/>
      <c r="C28" s="23"/>
      <c r="D28" s="158" t="s">
        <v>81</v>
      </c>
      <c r="E28" s="24"/>
      <c r="F28" s="139"/>
      <c r="G28" s="26"/>
      <c r="H28" s="27"/>
      <c r="J28" s="20"/>
      <c r="K28" s="20"/>
      <c r="L28" s="20"/>
      <c r="M28" s="20"/>
    </row>
    <row r="29" spans="1:13" ht="38.25">
      <c r="A29" s="28" t="s">
        <v>20</v>
      </c>
      <c r="B29" s="147"/>
      <c r="C29" s="127"/>
      <c r="D29" s="155" t="s">
        <v>88</v>
      </c>
      <c r="E29" s="119" t="s">
        <v>82</v>
      </c>
      <c r="F29" s="140">
        <v>3.5</v>
      </c>
      <c r="G29" s="20">
        <f>M29</f>
        <v>513.92333333333329</v>
      </c>
      <c r="H29" s="20">
        <f t="shared" ref="H29:H33" si="0">F29*G29</f>
        <v>1798.7316666666666</v>
      </c>
      <c r="J29" s="185">
        <v>549.46</v>
      </c>
      <c r="K29" s="186">
        <v>582.30999999999995</v>
      </c>
      <c r="L29" s="20">
        <v>410</v>
      </c>
      <c r="M29" s="20">
        <f t="shared" ref="M29:M35" si="1">SUM(J29+K29+L29)/3</f>
        <v>513.92333333333329</v>
      </c>
    </row>
    <row r="30" spans="1:13" ht="38.25">
      <c r="A30" s="120" t="s">
        <v>89</v>
      </c>
      <c r="B30" s="172"/>
      <c r="C30" s="130"/>
      <c r="D30" s="156" t="s">
        <v>90</v>
      </c>
      <c r="E30" s="119" t="s">
        <v>91</v>
      </c>
      <c r="F30" s="140">
        <v>80</v>
      </c>
      <c r="G30" s="20">
        <f t="shared" ref="G30:G33" si="2">M30</f>
        <v>13.266666666666666</v>
      </c>
      <c r="H30" s="124">
        <f t="shared" si="0"/>
        <v>1061.3333333333333</v>
      </c>
      <c r="J30" s="185">
        <v>13.15</v>
      </c>
      <c r="K30" s="186">
        <v>13.93</v>
      </c>
      <c r="L30" s="20">
        <v>12.72</v>
      </c>
      <c r="M30" s="20">
        <f t="shared" si="1"/>
        <v>13.266666666666666</v>
      </c>
    </row>
    <row r="31" spans="1:13" ht="89.25">
      <c r="A31" s="120" t="s">
        <v>92</v>
      </c>
      <c r="B31" s="148"/>
      <c r="C31" s="180"/>
      <c r="D31" s="159" t="s">
        <v>93</v>
      </c>
      <c r="E31" s="123" t="s">
        <v>94</v>
      </c>
      <c r="F31" s="141">
        <v>15</v>
      </c>
      <c r="G31" s="20">
        <f t="shared" si="2"/>
        <v>33.36333333333333</v>
      </c>
      <c r="H31" s="137">
        <f t="shared" si="0"/>
        <v>500.44999999999993</v>
      </c>
      <c r="J31" s="185">
        <v>33.06</v>
      </c>
      <c r="K31" s="186">
        <v>35.04</v>
      </c>
      <c r="L31" s="20">
        <v>31.99</v>
      </c>
      <c r="M31" s="20">
        <f t="shared" si="1"/>
        <v>33.36333333333333</v>
      </c>
    </row>
    <row r="32" spans="1:13" ht="25.5">
      <c r="A32" s="120" t="s">
        <v>95</v>
      </c>
      <c r="B32" s="172"/>
      <c r="C32" s="180"/>
      <c r="D32" s="159" t="s">
        <v>96</v>
      </c>
      <c r="E32" s="123" t="s">
        <v>97</v>
      </c>
      <c r="F32" s="141">
        <v>1</v>
      </c>
      <c r="G32" s="20">
        <f t="shared" si="2"/>
        <v>1223.2833333333333</v>
      </c>
      <c r="H32" s="137">
        <f t="shared" si="0"/>
        <v>1223.2833333333333</v>
      </c>
      <c r="J32" s="185">
        <v>1212.3</v>
      </c>
      <c r="K32" s="186">
        <v>1284.78</v>
      </c>
      <c r="L32" s="20">
        <v>1172.77</v>
      </c>
      <c r="M32" s="20">
        <f t="shared" si="1"/>
        <v>1223.2833333333333</v>
      </c>
    </row>
    <row r="33" spans="1:251">
      <c r="A33" s="120" t="s">
        <v>98</v>
      </c>
      <c r="B33" s="148"/>
      <c r="C33" s="180"/>
      <c r="D33" s="159" t="s">
        <v>99</v>
      </c>
      <c r="E33" s="123" t="s">
        <v>97</v>
      </c>
      <c r="F33" s="141">
        <v>1</v>
      </c>
      <c r="G33" s="20">
        <f t="shared" si="2"/>
        <v>290.00666666666666</v>
      </c>
      <c r="H33" s="137">
        <f t="shared" si="0"/>
        <v>290.00666666666666</v>
      </c>
      <c r="J33" s="185">
        <v>241.55</v>
      </c>
      <c r="K33" s="186">
        <v>328.56</v>
      </c>
      <c r="L33" s="20">
        <v>299.91000000000003</v>
      </c>
      <c r="M33" s="20">
        <f t="shared" si="1"/>
        <v>290.00666666666666</v>
      </c>
    </row>
    <row r="34" spans="1:251">
      <c r="A34" s="21" t="s">
        <v>21</v>
      </c>
      <c r="B34" s="22"/>
      <c r="C34" s="23"/>
      <c r="D34" s="161" t="s">
        <v>100</v>
      </c>
      <c r="E34" s="24"/>
      <c r="F34" s="139"/>
      <c r="G34" s="25"/>
      <c r="H34" s="27"/>
      <c r="J34" s="185"/>
      <c r="K34" s="186"/>
      <c r="L34" s="20"/>
      <c r="M34" s="20"/>
    </row>
    <row r="35" spans="1:251" ht="25.5">
      <c r="A35" s="120" t="s">
        <v>22</v>
      </c>
      <c r="B35" s="148"/>
      <c r="C35" s="127"/>
      <c r="D35" s="156" t="s">
        <v>101</v>
      </c>
      <c r="E35" s="119" t="s">
        <v>102</v>
      </c>
      <c r="F35" s="140">
        <v>10</v>
      </c>
      <c r="G35" s="20">
        <f>M35</f>
        <v>125.34333333333332</v>
      </c>
      <c r="H35" s="20">
        <f t="shared" ref="H35:H36" si="3">F35*G35</f>
        <v>1253.4333333333332</v>
      </c>
      <c r="J35" s="185">
        <v>124.22</v>
      </c>
      <c r="K35" s="186">
        <v>131.63999999999999</v>
      </c>
      <c r="L35" s="20">
        <v>120.17</v>
      </c>
      <c r="M35" s="20">
        <f t="shared" si="1"/>
        <v>125.34333333333332</v>
      </c>
    </row>
    <row r="36" spans="1:251" ht="25.5">
      <c r="A36" s="120" t="s">
        <v>23</v>
      </c>
      <c r="B36" s="148"/>
      <c r="C36" s="127"/>
      <c r="D36" s="156" t="s">
        <v>103</v>
      </c>
      <c r="E36" s="119" t="s">
        <v>104</v>
      </c>
      <c r="F36" s="140">
        <v>0.5</v>
      </c>
      <c r="G36" s="20">
        <f>M36</f>
        <v>8909.84</v>
      </c>
      <c r="H36" s="124">
        <f t="shared" si="3"/>
        <v>4454.92</v>
      </c>
      <c r="J36" s="185">
        <v>8829.86</v>
      </c>
      <c r="K36" s="186">
        <v>9357.73</v>
      </c>
      <c r="L36" s="20">
        <v>8541.93</v>
      </c>
      <c r="M36" s="20">
        <f t="shared" ref="M36:M39" si="4">SUM(J36+K36+L36)/3</f>
        <v>8909.84</v>
      </c>
    </row>
    <row r="37" spans="1:251" ht="18" customHeight="1">
      <c r="A37" s="121" t="s">
        <v>24</v>
      </c>
      <c r="B37" s="29"/>
      <c r="C37" s="181"/>
      <c r="D37" s="160" t="s">
        <v>105</v>
      </c>
      <c r="E37" s="132"/>
      <c r="F37" s="142"/>
      <c r="G37" s="133"/>
      <c r="H37" s="173"/>
      <c r="J37" s="185"/>
      <c r="K37" s="186"/>
      <c r="L37" s="20"/>
      <c r="M37" s="20">
        <f t="shared" si="4"/>
        <v>0</v>
      </c>
    </row>
    <row r="38" spans="1:251" ht="38.25">
      <c r="A38" s="122" t="s">
        <v>25</v>
      </c>
      <c r="B38" s="149"/>
      <c r="C38" s="180"/>
      <c r="D38" s="159" t="s">
        <v>106</v>
      </c>
      <c r="E38" s="123" t="s">
        <v>107</v>
      </c>
      <c r="F38" s="174">
        <v>8.58</v>
      </c>
      <c r="G38" s="20">
        <f>M38</f>
        <v>139.73333333333335</v>
      </c>
      <c r="H38" s="137">
        <f t="shared" ref="H38:H55" si="5">F38*G38</f>
        <v>1198.912</v>
      </c>
      <c r="J38" s="185">
        <v>138.47999999999999</v>
      </c>
      <c r="K38" s="186">
        <v>146.76</v>
      </c>
      <c r="L38" s="20">
        <v>133.96</v>
      </c>
      <c r="M38" s="20">
        <f t="shared" si="4"/>
        <v>139.73333333333335</v>
      </c>
    </row>
    <row r="39" spans="1:251">
      <c r="A39" s="136" t="s">
        <v>108</v>
      </c>
      <c r="B39" s="148"/>
      <c r="C39" s="127"/>
      <c r="D39" s="156" t="s">
        <v>109</v>
      </c>
      <c r="E39" s="119" t="s">
        <v>107</v>
      </c>
      <c r="F39" s="143">
        <v>61.31</v>
      </c>
      <c r="G39" s="20">
        <f>M39</f>
        <v>124.52666666666666</v>
      </c>
      <c r="H39" s="137">
        <f t="shared" si="5"/>
        <v>7634.7299333333331</v>
      </c>
      <c r="J39" s="185">
        <v>123.41</v>
      </c>
      <c r="K39" s="186">
        <v>130.79</v>
      </c>
      <c r="L39" s="20">
        <v>119.38</v>
      </c>
      <c r="M39" s="20">
        <f t="shared" si="4"/>
        <v>124.52666666666666</v>
      </c>
    </row>
    <row r="40" spans="1:251">
      <c r="A40" s="121" t="s">
        <v>110</v>
      </c>
      <c r="B40" s="29"/>
      <c r="C40" s="181"/>
      <c r="D40" s="160" t="s">
        <v>111</v>
      </c>
      <c r="E40" s="132"/>
      <c r="F40" s="142"/>
      <c r="G40" s="133"/>
      <c r="H40" s="173"/>
      <c r="J40" s="185"/>
      <c r="K40" s="186"/>
      <c r="L40" s="20"/>
      <c r="M40" s="20">
        <f t="shared" ref="M40:M46" si="6">SUM(J40+K40+L40)/3</f>
        <v>0</v>
      </c>
    </row>
    <row r="41" spans="1:251" ht="25.5">
      <c r="A41" s="136" t="s">
        <v>112</v>
      </c>
      <c r="B41" s="148"/>
      <c r="C41" s="127"/>
      <c r="D41" s="156" t="s">
        <v>113</v>
      </c>
      <c r="E41" s="119" t="s">
        <v>91</v>
      </c>
      <c r="F41" s="143">
        <v>734.06</v>
      </c>
      <c r="G41" s="20">
        <f t="shared" ref="G41:G55" si="7">M41</f>
        <v>37.01</v>
      </c>
      <c r="H41" s="137">
        <f t="shared" si="5"/>
        <v>27167.560599999997</v>
      </c>
      <c r="J41" s="185">
        <v>36.68</v>
      </c>
      <c r="K41" s="186">
        <v>38.869999999999997</v>
      </c>
      <c r="L41" s="20">
        <v>35.479999999999997</v>
      </c>
      <c r="M41" s="20">
        <f t="shared" si="6"/>
        <v>37.01</v>
      </c>
    </row>
    <row r="42" spans="1:251" ht="25.5">
      <c r="A42" s="136" t="s">
        <v>114</v>
      </c>
      <c r="B42" s="148"/>
      <c r="C42" s="127"/>
      <c r="D42" s="156" t="s">
        <v>115</v>
      </c>
      <c r="E42" s="119" t="s">
        <v>97</v>
      </c>
      <c r="F42" s="143">
        <v>83</v>
      </c>
      <c r="G42" s="20">
        <f t="shared" si="7"/>
        <v>27.05</v>
      </c>
      <c r="H42" s="137">
        <f t="shared" si="5"/>
        <v>2245.15</v>
      </c>
      <c r="J42" s="185">
        <v>26.81</v>
      </c>
      <c r="K42" s="186">
        <v>28.41</v>
      </c>
      <c r="L42" s="20">
        <v>25.93</v>
      </c>
      <c r="M42" s="20">
        <f t="shared" si="6"/>
        <v>27.05</v>
      </c>
    </row>
    <row r="43" spans="1:251" ht="25.5">
      <c r="A43" s="136" t="s">
        <v>116</v>
      </c>
      <c r="B43" s="148"/>
      <c r="C43" s="127"/>
      <c r="D43" s="156" t="s">
        <v>117</v>
      </c>
      <c r="E43" s="119" t="s">
        <v>97</v>
      </c>
      <c r="F43" s="143">
        <v>41</v>
      </c>
      <c r="G43" s="20">
        <f t="shared" si="7"/>
        <v>27.013333333333332</v>
      </c>
      <c r="H43" s="137">
        <f t="shared" si="5"/>
        <v>1107.5466666666666</v>
      </c>
      <c r="J43" s="185">
        <v>26.77</v>
      </c>
      <c r="K43" s="186">
        <v>28.37</v>
      </c>
      <c r="L43" s="20">
        <v>25.9</v>
      </c>
      <c r="M43" s="20">
        <f t="shared" si="6"/>
        <v>27.013333333333332</v>
      </c>
    </row>
    <row r="44" spans="1:251" ht="38.25">
      <c r="A44" s="136" t="s">
        <v>118</v>
      </c>
      <c r="B44" s="148"/>
      <c r="C44" s="127"/>
      <c r="D44" s="156" t="s">
        <v>119</v>
      </c>
      <c r="E44" s="119" t="s">
        <v>91</v>
      </c>
      <c r="F44" s="143">
        <v>15</v>
      </c>
      <c r="G44" s="20">
        <f t="shared" si="7"/>
        <v>34.74666666666667</v>
      </c>
      <c r="H44" s="137">
        <f t="shared" si="5"/>
        <v>521.20000000000005</v>
      </c>
      <c r="J44" s="185">
        <v>34.44</v>
      </c>
      <c r="K44" s="186">
        <v>36.49</v>
      </c>
      <c r="L44" s="20">
        <v>33.31</v>
      </c>
      <c r="M44" s="20">
        <f t="shared" si="6"/>
        <v>34.74666666666667</v>
      </c>
    </row>
    <row r="45" spans="1:251" ht="25.5">
      <c r="A45" s="136" t="s">
        <v>120</v>
      </c>
      <c r="B45" s="148"/>
      <c r="C45" s="127"/>
      <c r="D45" s="156" t="s">
        <v>121</v>
      </c>
      <c r="E45" s="119" t="s">
        <v>91</v>
      </c>
      <c r="F45" s="143">
        <v>469.55</v>
      </c>
      <c r="G45" s="20">
        <f t="shared" si="7"/>
        <v>68.25</v>
      </c>
      <c r="H45" s="137">
        <f t="shared" si="5"/>
        <v>32046.787500000002</v>
      </c>
      <c r="J45" s="185">
        <v>67.64</v>
      </c>
      <c r="K45" s="186">
        <v>71.680000000000007</v>
      </c>
      <c r="L45" s="20">
        <v>65.430000000000007</v>
      </c>
      <c r="M45" s="20">
        <f t="shared" si="6"/>
        <v>68.25</v>
      </c>
    </row>
    <row r="46" spans="1:251" ht="25.5">
      <c r="A46" s="136" t="s">
        <v>122</v>
      </c>
      <c r="B46" s="148"/>
      <c r="C46" s="127"/>
      <c r="D46" s="156" t="s">
        <v>123</v>
      </c>
      <c r="E46" s="119" t="s">
        <v>97</v>
      </c>
      <c r="F46" s="143">
        <v>18</v>
      </c>
      <c r="G46" s="20">
        <f t="shared" si="7"/>
        <v>43.473333333333329</v>
      </c>
      <c r="H46" s="137">
        <f t="shared" si="5"/>
        <v>782.52</v>
      </c>
      <c r="J46" s="185">
        <v>43.08</v>
      </c>
      <c r="K46" s="186">
        <v>45.66</v>
      </c>
      <c r="L46" s="20">
        <v>41.68</v>
      </c>
      <c r="M46" s="20">
        <f t="shared" si="6"/>
        <v>43.473333333333329</v>
      </c>
    </row>
    <row r="47" spans="1:251" ht="25.5">
      <c r="A47" s="136" t="s">
        <v>124</v>
      </c>
      <c r="B47" s="148"/>
      <c r="C47" s="127"/>
      <c r="D47" s="156" t="s">
        <v>125</v>
      </c>
      <c r="E47" s="119" t="s">
        <v>97</v>
      </c>
      <c r="F47" s="143">
        <v>18</v>
      </c>
      <c r="G47" s="20">
        <f t="shared" si="7"/>
        <v>267.59999999999997</v>
      </c>
      <c r="H47" s="137">
        <f t="shared" si="5"/>
        <v>4816.7999999999993</v>
      </c>
      <c r="J47" s="185">
        <v>265.2</v>
      </c>
      <c r="K47" s="186">
        <v>281.05</v>
      </c>
      <c r="L47" s="20">
        <v>256.55</v>
      </c>
      <c r="M47" s="20">
        <f t="shared" ref="M47:M54" si="8">SUM(J47+K47+L47)/3</f>
        <v>267.59999999999997</v>
      </c>
    </row>
    <row r="48" spans="1:251" s="135" customFormat="1" ht="25.5">
      <c r="A48" s="136" t="s">
        <v>126</v>
      </c>
      <c r="B48" s="148"/>
      <c r="C48" s="127"/>
      <c r="D48" s="156" t="s">
        <v>127</v>
      </c>
      <c r="E48" s="119" t="s">
        <v>97</v>
      </c>
      <c r="F48" s="143">
        <v>18</v>
      </c>
      <c r="G48" s="20">
        <f t="shared" si="7"/>
        <v>31.676666666666666</v>
      </c>
      <c r="H48" s="137">
        <f t="shared" si="5"/>
        <v>570.17999999999995</v>
      </c>
      <c r="I48" s="134"/>
      <c r="J48" s="185">
        <v>31.39</v>
      </c>
      <c r="K48" s="186">
        <v>33.270000000000003</v>
      </c>
      <c r="L48" s="20">
        <v>30.37</v>
      </c>
      <c r="M48" s="20">
        <f t="shared" si="8"/>
        <v>31.676666666666666</v>
      </c>
      <c r="N48" s="134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  <c r="AY48" s="134"/>
      <c r="AZ48" s="134"/>
      <c r="BA48" s="134"/>
      <c r="BB48" s="134"/>
      <c r="BC48" s="134"/>
      <c r="BD48" s="134"/>
      <c r="BE48" s="134"/>
      <c r="BF48" s="134"/>
      <c r="BG48" s="134"/>
      <c r="BH48" s="134"/>
      <c r="BI48" s="134"/>
      <c r="BJ48" s="134"/>
      <c r="BK48" s="134"/>
      <c r="BL48" s="134"/>
      <c r="BM48" s="134"/>
      <c r="BN48" s="134"/>
      <c r="BO48" s="134"/>
      <c r="BP48" s="134"/>
      <c r="BQ48" s="134"/>
      <c r="BR48" s="134"/>
      <c r="BS48" s="134"/>
      <c r="BT48" s="134"/>
      <c r="BU48" s="134"/>
      <c r="BV48" s="134"/>
      <c r="BW48" s="134"/>
      <c r="BX48" s="134"/>
      <c r="BY48" s="134"/>
      <c r="BZ48" s="134"/>
      <c r="CA48" s="134"/>
      <c r="CB48" s="134"/>
      <c r="CC48" s="134"/>
      <c r="CD48" s="134"/>
      <c r="CE48" s="134"/>
      <c r="CF48" s="134"/>
      <c r="CG48" s="134"/>
      <c r="CH48" s="134"/>
      <c r="CI48" s="134"/>
      <c r="CJ48" s="134"/>
      <c r="CK48" s="134"/>
      <c r="CL48" s="134"/>
      <c r="CM48" s="134"/>
      <c r="CN48" s="134"/>
      <c r="CO48" s="134"/>
      <c r="CP48" s="134"/>
      <c r="CQ48" s="134"/>
      <c r="CR48" s="134"/>
      <c r="CS48" s="134"/>
      <c r="CT48" s="134"/>
      <c r="CU48" s="134"/>
      <c r="CV48" s="134"/>
      <c r="CW48" s="134"/>
      <c r="CX48" s="134"/>
      <c r="CY48" s="134"/>
      <c r="CZ48" s="134"/>
      <c r="DA48" s="134"/>
      <c r="DB48" s="134"/>
      <c r="DC48" s="134"/>
      <c r="DD48" s="134"/>
      <c r="DE48" s="134"/>
      <c r="DF48" s="134"/>
      <c r="DG48" s="134"/>
      <c r="DH48" s="134"/>
      <c r="DI48" s="134"/>
      <c r="DJ48" s="134"/>
      <c r="DK48" s="134"/>
      <c r="DL48" s="134"/>
      <c r="DM48" s="134"/>
      <c r="DN48" s="134"/>
      <c r="DO48" s="134"/>
      <c r="DP48" s="134"/>
      <c r="DQ48" s="134"/>
      <c r="DR48" s="134"/>
      <c r="DS48" s="134"/>
      <c r="DT48" s="134"/>
      <c r="DU48" s="134"/>
      <c r="DV48" s="134"/>
      <c r="DW48" s="134"/>
      <c r="DX48" s="134"/>
      <c r="DY48" s="134"/>
      <c r="DZ48" s="134"/>
      <c r="EA48" s="134"/>
      <c r="EB48" s="134"/>
      <c r="EC48" s="134"/>
      <c r="ED48" s="134"/>
      <c r="EE48" s="134"/>
      <c r="EF48" s="134"/>
      <c r="EG48" s="134"/>
      <c r="EH48" s="134"/>
      <c r="EI48" s="134"/>
      <c r="EJ48" s="134"/>
      <c r="EK48" s="134"/>
      <c r="EL48" s="134"/>
      <c r="EM48" s="134"/>
      <c r="EN48" s="134"/>
      <c r="EO48" s="134"/>
      <c r="EP48" s="134"/>
      <c r="EQ48" s="134"/>
      <c r="ER48" s="134"/>
      <c r="ES48" s="134"/>
      <c r="ET48" s="134"/>
      <c r="EU48" s="134"/>
      <c r="EV48" s="134"/>
      <c r="EW48" s="134"/>
      <c r="EX48" s="134"/>
      <c r="EY48" s="134"/>
      <c r="EZ48" s="134"/>
      <c r="FA48" s="134"/>
      <c r="FB48" s="134"/>
      <c r="FC48" s="134"/>
      <c r="FD48" s="134"/>
      <c r="FE48" s="134"/>
      <c r="FF48" s="134"/>
      <c r="FG48" s="134"/>
      <c r="FH48" s="134"/>
      <c r="FI48" s="134"/>
      <c r="FJ48" s="134"/>
      <c r="FK48" s="134"/>
      <c r="FL48" s="134"/>
      <c r="FM48" s="134"/>
      <c r="FN48" s="134"/>
      <c r="FO48" s="134"/>
      <c r="FP48" s="134"/>
      <c r="FQ48" s="134"/>
      <c r="FR48" s="134"/>
      <c r="FS48" s="134"/>
      <c r="FT48" s="134"/>
      <c r="FU48" s="134"/>
      <c r="FV48" s="134"/>
      <c r="FW48" s="134"/>
      <c r="FX48" s="134"/>
      <c r="FY48" s="134"/>
      <c r="FZ48" s="134"/>
      <c r="GA48" s="134"/>
      <c r="GB48" s="134"/>
      <c r="GC48" s="134"/>
      <c r="GD48" s="134"/>
      <c r="GE48" s="134"/>
      <c r="GF48" s="134"/>
      <c r="GG48" s="134"/>
      <c r="GH48" s="134"/>
      <c r="GI48" s="134"/>
      <c r="GJ48" s="134"/>
      <c r="GK48" s="134"/>
      <c r="GL48" s="134"/>
      <c r="GM48" s="134"/>
      <c r="GN48" s="134"/>
      <c r="GO48" s="134"/>
      <c r="GP48" s="134"/>
      <c r="GQ48" s="134"/>
      <c r="GR48" s="134"/>
      <c r="GS48" s="134"/>
      <c r="GT48" s="134"/>
      <c r="GU48" s="134"/>
      <c r="GV48" s="134"/>
      <c r="GW48" s="134"/>
      <c r="GX48" s="134"/>
      <c r="GY48" s="134"/>
      <c r="GZ48" s="134"/>
      <c r="HA48" s="134"/>
      <c r="HB48" s="134"/>
      <c r="HC48" s="134"/>
      <c r="HD48" s="134"/>
      <c r="HE48" s="134"/>
      <c r="HF48" s="134"/>
      <c r="HG48" s="134"/>
      <c r="HH48" s="134"/>
      <c r="HI48" s="134"/>
      <c r="HJ48" s="134"/>
      <c r="HK48" s="134"/>
      <c r="HL48" s="134"/>
      <c r="HM48" s="134"/>
      <c r="HN48" s="134"/>
      <c r="HO48" s="134"/>
      <c r="HP48" s="134"/>
      <c r="HQ48" s="134"/>
      <c r="HR48" s="134"/>
      <c r="HS48" s="134"/>
      <c r="HT48" s="134"/>
      <c r="HU48" s="134"/>
      <c r="HV48" s="134"/>
      <c r="HW48" s="134"/>
      <c r="HX48" s="134"/>
      <c r="HY48" s="134"/>
      <c r="HZ48" s="134"/>
      <c r="IA48" s="134"/>
      <c r="IB48" s="134"/>
      <c r="IC48" s="134"/>
      <c r="ID48" s="134"/>
      <c r="IE48" s="134"/>
      <c r="IF48" s="134"/>
      <c r="IG48" s="134"/>
      <c r="IH48" s="134"/>
      <c r="II48" s="134"/>
      <c r="IJ48" s="134"/>
      <c r="IK48" s="134"/>
      <c r="IL48" s="134"/>
      <c r="IM48" s="134"/>
      <c r="IN48" s="134"/>
      <c r="IO48" s="134"/>
      <c r="IP48" s="134"/>
      <c r="IQ48" s="134"/>
    </row>
    <row r="49" spans="1:251" s="135" customFormat="1">
      <c r="A49" s="136" t="s">
        <v>128</v>
      </c>
      <c r="B49" s="148"/>
      <c r="C49" s="127"/>
      <c r="D49" s="156" t="s">
        <v>129</v>
      </c>
      <c r="E49" s="119" t="s">
        <v>97</v>
      </c>
      <c r="F49" s="143">
        <v>58</v>
      </c>
      <c r="G49" s="20">
        <f t="shared" si="7"/>
        <v>328.29666666666668</v>
      </c>
      <c r="H49" s="137">
        <f t="shared" si="5"/>
        <v>19041.206666666669</v>
      </c>
      <c r="I49" s="134"/>
      <c r="J49" s="185">
        <v>325.35000000000002</v>
      </c>
      <c r="K49" s="186">
        <v>344.8</v>
      </c>
      <c r="L49" s="20">
        <v>314.74</v>
      </c>
      <c r="M49" s="20">
        <f t="shared" si="8"/>
        <v>328.29666666666668</v>
      </c>
      <c r="N49" s="134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34"/>
      <c r="AK49" s="134"/>
      <c r="AL49" s="134"/>
      <c r="AM49" s="134"/>
      <c r="AN49" s="13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  <c r="AY49" s="134"/>
      <c r="AZ49" s="134"/>
      <c r="BA49" s="134"/>
      <c r="BB49" s="134"/>
      <c r="BC49" s="134"/>
      <c r="BD49" s="134"/>
      <c r="BE49" s="134"/>
      <c r="BF49" s="134"/>
      <c r="BG49" s="134"/>
      <c r="BH49" s="134"/>
      <c r="BI49" s="134"/>
      <c r="BJ49" s="134"/>
      <c r="BK49" s="134"/>
      <c r="BL49" s="134"/>
      <c r="BM49" s="134"/>
      <c r="BN49" s="134"/>
      <c r="BO49" s="134"/>
      <c r="BP49" s="134"/>
      <c r="BQ49" s="134"/>
      <c r="BR49" s="134"/>
      <c r="BS49" s="134"/>
      <c r="BT49" s="134"/>
      <c r="BU49" s="134"/>
      <c r="BV49" s="134"/>
      <c r="BW49" s="134"/>
      <c r="BX49" s="134"/>
      <c r="BY49" s="134"/>
      <c r="BZ49" s="134"/>
      <c r="CA49" s="134"/>
      <c r="CB49" s="134"/>
      <c r="CC49" s="134"/>
      <c r="CD49" s="134"/>
      <c r="CE49" s="134"/>
      <c r="CF49" s="134"/>
      <c r="CG49" s="134"/>
      <c r="CH49" s="134"/>
      <c r="CI49" s="134"/>
      <c r="CJ49" s="134"/>
      <c r="CK49" s="134"/>
      <c r="CL49" s="134"/>
      <c r="CM49" s="134"/>
      <c r="CN49" s="134"/>
      <c r="CO49" s="134"/>
      <c r="CP49" s="134"/>
      <c r="CQ49" s="134"/>
      <c r="CR49" s="134"/>
      <c r="CS49" s="134"/>
      <c r="CT49" s="134"/>
      <c r="CU49" s="134"/>
      <c r="CV49" s="134"/>
      <c r="CW49" s="134"/>
      <c r="CX49" s="134"/>
      <c r="CY49" s="134"/>
      <c r="CZ49" s="134"/>
      <c r="DA49" s="134"/>
      <c r="DB49" s="134"/>
      <c r="DC49" s="134"/>
      <c r="DD49" s="134"/>
      <c r="DE49" s="134"/>
      <c r="DF49" s="134"/>
      <c r="DG49" s="134"/>
      <c r="DH49" s="134"/>
      <c r="DI49" s="134"/>
      <c r="DJ49" s="134"/>
      <c r="DK49" s="134"/>
      <c r="DL49" s="134"/>
      <c r="DM49" s="134"/>
      <c r="DN49" s="134"/>
      <c r="DO49" s="134"/>
      <c r="DP49" s="134"/>
      <c r="DQ49" s="134"/>
      <c r="DR49" s="134"/>
      <c r="DS49" s="134"/>
      <c r="DT49" s="134"/>
      <c r="DU49" s="134"/>
      <c r="DV49" s="134"/>
      <c r="DW49" s="134"/>
      <c r="DX49" s="134"/>
      <c r="DY49" s="134"/>
      <c r="DZ49" s="134"/>
      <c r="EA49" s="134"/>
      <c r="EB49" s="134"/>
      <c r="EC49" s="134"/>
      <c r="ED49" s="134"/>
      <c r="EE49" s="134"/>
      <c r="EF49" s="134"/>
      <c r="EG49" s="134"/>
      <c r="EH49" s="134"/>
      <c r="EI49" s="134"/>
      <c r="EJ49" s="134"/>
      <c r="EK49" s="134"/>
      <c r="EL49" s="134"/>
      <c r="EM49" s="134"/>
      <c r="EN49" s="134"/>
      <c r="EO49" s="134"/>
      <c r="EP49" s="134"/>
      <c r="EQ49" s="134"/>
      <c r="ER49" s="134"/>
      <c r="ES49" s="134"/>
      <c r="ET49" s="134"/>
      <c r="EU49" s="134"/>
      <c r="EV49" s="134"/>
      <c r="EW49" s="134"/>
      <c r="EX49" s="134"/>
      <c r="EY49" s="134"/>
      <c r="EZ49" s="134"/>
      <c r="FA49" s="134"/>
      <c r="FB49" s="134"/>
      <c r="FC49" s="134"/>
      <c r="FD49" s="134"/>
      <c r="FE49" s="134"/>
      <c r="FF49" s="134"/>
      <c r="FG49" s="134"/>
      <c r="FH49" s="134"/>
      <c r="FI49" s="134"/>
      <c r="FJ49" s="134"/>
      <c r="FK49" s="134"/>
      <c r="FL49" s="134"/>
      <c r="FM49" s="134"/>
      <c r="FN49" s="134"/>
      <c r="FO49" s="134"/>
      <c r="FP49" s="134"/>
      <c r="FQ49" s="134"/>
      <c r="FR49" s="134"/>
      <c r="FS49" s="134"/>
      <c r="FT49" s="134"/>
      <c r="FU49" s="134"/>
      <c r="FV49" s="134"/>
      <c r="FW49" s="134"/>
      <c r="FX49" s="134"/>
      <c r="FY49" s="134"/>
      <c r="FZ49" s="134"/>
      <c r="GA49" s="134"/>
      <c r="GB49" s="134"/>
      <c r="GC49" s="134"/>
      <c r="GD49" s="134"/>
      <c r="GE49" s="134"/>
      <c r="GF49" s="134"/>
      <c r="GG49" s="134"/>
      <c r="GH49" s="134"/>
      <c r="GI49" s="134"/>
      <c r="GJ49" s="134"/>
      <c r="GK49" s="134"/>
      <c r="GL49" s="134"/>
      <c r="GM49" s="134"/>
      <c r="GN49" s="134"/>
      <c r="GO49" s="134"/>
      <c r="GP49" s="134"/>
      <c r="GQ49" s="134"/>
      <c r="GR49" s="134"/>
      <c r="GS49" s="134"/>
      <c r="GT49" s="134"/>
      <c r="GU49" s="134"/>
      <c r="GV49" s="134"/>
      <c r="GW49" s="134"/>
      <c r="GX49" s="134"/>
      <c r="GY49" s="134"/>
      <c r="GZ49" s="134"/>
      <c r="HA49" s="134"/>
      <c r="HB49" s="134"/>
      <c r="HC49" s="134"/>
      <c r="HD49" s="134"/>
      <c r="HE49" s="134"/>
      <c r="HF49" s="134"/>
      <c r="HG49" s="134"/>
      <c r="HH49" s="134"/>
      <c r="HI49" s="134"/>
      <c r="HJ49" s="134"/>
      <c r="HK49" s="134"/>
      <c r="HL49" s="134"/>
      <c r="HM49" s="134"/>
      <c r="HN49" s="134"/>
      <c r="HO49" s="134"/>
      <c r="HP49" s="134"/>
      <c r="HQ49" s="134"/>
      <c r="HR49" s="134"/>
      <c r="HS49" s="134"/>
      <c r="HT49" s="134"/>
      <c r="HU49" s="134"/>
      <c r="HV49" s="134"/>
      <c r="HW49" s="134"/>
      <c r="HX49" s="134"/>
      <c r="HY49" s="134"/>
      <c r="HZ49" s="134"/>
      <c r="IA49" s="134"/>
      <c r="IB49" s="134"/>
      <c r="IC49" s="134"/>
      <c r="ID49" s="134"/>
      <c r="IE49" s="134"/>
      <c r="IF49" s="134"/>
      <c r="IG49" s="134"/>
      <c r="IH49" s="134"/>
      <c r="II49" s="134"/>
      <c r="IJ49" s="134"/>
      <c r="IK49" s="134"/>
      <c r="IL49" s="134"/>
      <c r="IM49" s="134"/>
      <c r="IN49" s="134"/>
      <c r="IO49" s="134"/>
      <c r="IP49" s="134"/>
      <c r="IQ49" s="134"/>
    </row>
    <row r="50" spans="1:251" ht="25.5">
      <c r="A50" s="136" t="s">
        <v>130</v>
      </c>
      <c r="B50" s="148"/>
      <c r="C50" s="127"/>
      <c r="D50" s="156" t="s">
        <v>131</v>
      </c>
      <c r="E50" s="119" t="s">
        <v>97</v>
      </c>
      <c r="F50" s="143">
        <v>2</v>
      </c>
      <c r="G50" s="20">
        <f t="shared" si="7"/>
        <v>402.97</v>
      </c>
      <c r="H50" s="137">
        <f t="shared" si="5"/>
        <v>805.94</v>
      </c>
      <c r="J50" s="185">
        <v>399.35</v>
      </c>
      <c r="K50" s="186">
        <v>423.23</v>
      </c>
      <c r="L50" s="20">
        <v>386.33</v>
      </c>
      <c r="M50" s="20">
        <f t="shared" si="8"/>
        <v>402.97</v>
      </c>
    </row>
    <row r="51" spans="1:251" ht="51">
      <c r="A51" s="136" t="s">
        <v>132</v>
      </c>
      <c r="B51" s="148"/>
      <c r="C51" s="127"/>
      <c r="D51" s="156" t="s">
        <v>133</v>
      </c>
      <c r="E51" s="119" t="s">
        <v>134</v>
      </c>
      <c r="F51" s="143">
        <v>35</v>
      </c>
      <c r="G51" s="20">
        <f t="shared" si="7"/>
        <v>47.363333333333337</v>
      </c>
      <c r="H51" s="137">
        <f t="shared" si="5"/>
        <v>1657.7166666666667</v>
      </c>
      <c r="J51" s="185">
        <v>46.94</v>
      </c>
      <c r="K51" s="186">
        <v>49.74</v>
      </c>
      <c r="L51" s="20">
        <v>45.41</v>
      </c>
      <c r="M51" s="20">
        <f t="shared" si="8"/>
        <v>47.363333333333337</v>
      </c>
    </row>
    <row r="52" spans="1:251" s="135" customFormat="1" ht="25.5">
      <c r="A52" s="175" t="s">
        <v>135</v>
      </c>
      <c r="B52" s="176"/>
      <c r="C52" s="180"/>
      <c r="D52" s="159" t="s">
        <v>136</v>
      </c>
      <c r="E52" s="123" t="s">
        <v>97</v>
      </c>
      <c r="F52" s="174">
        <v>7</v>
      </c>
      <c r="G52" s="20">
        <f t="shared" si="7"/>
        <v>34.226666666666667</v>
      </c>
      <c r="H52" s="137">
        <f t="shared" si="5"/>
        <v>239.58666666666667</v>
      </c>
      <c r="I52" s="134"/>
      <c r="J52" s="185">
        <v>33.92</v>
      </c>
      <c r="K52" s="186">
        <v>35.950000000000003</v>
      </c>
      <c r="L52" s="20">
        <v>32.81</v>
      </c>
      <c r="M52" s="20">
        <f t="shared" si="8"/>
        <v>34.226666666666667</v>
      </c>
      <c r="N52" s="134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4"/>
      <c r="AY52" s="134"/>
      <c r="AZ52" s="134"/>
      <c r="BA52" s="134"/>
      <c r="BB52" s="134"/>
      <c r="BC52" s="134"/>
      <c r="BD52" s="134"/>
      <c r="BE52" s="134"/>
      <c r="BF52" s="134"/>
      <c r="BG52" s="134"/>
      <c r="BH52" s="134"/>
      <c r="BI52" s="134"/>
      <c r="BJ52" s="134"/>
      <c r="BK52" s="134"/>
      <c r="BL52" s="134"/>
      <c r="BM52" s="134"/>
      <c r="BN52" s="134"/>
      <c r="BO52" s="134"/>
      <c r="BP52" s="134"/>
      <c r="BQ52" s="134"/>
      <c r="BR52" s="134"/>
      <c r="BS52" s="134"/>
      <c r="BT52" s="134"/>
      <c r="BU52" s="134"/>
      <c r="BV52" s="134"/>
      <c r="BW52" s="134"/>
      <c r="BX52" s="134"/>
      <c r="BY52" s="134"/>
      <c r="BZ52" s="134"/>
      <c r="CA52" s="134"/>
      <c r="CB52" s="134"/>
      <c r="CC52" s="134"/>
      <c r="CD52" s="134"/>
      <c r="CE52" s="134"/>
      <c r="CF52" s="134"/>
      <c r="CG52" s="134"/>
      <c r="CH52" s="134"/>
      <c r="CI52" s="134"/>
      <c r="CJ52" s="134"/>
      <c r="CK52" s="134"/>
      <c r="CL52" s="134"/>
      <c r="CM52" s="134"/>
      <c r="CN52" s="134"/>
      <c r="CO52" s="134"/>
      <c r="CP52" s="134"/>
      <c r="CQ52" s="134"/>
      <c r="CR52" s="134"/>
      <c r="CS52" s="134"/>
      <c r="CT52" s="134"/>
      <c r="CU52" s="134"/>
      <c r="CV52" s="134"/>
      <c r="CW52" s="134"/>
      <c r="CX52" s="134"/>
      <c r="CY52" s="134"/>
      <c r="CZ52" s="134"/>
      <c r="DA52" s="134"/>
      <c r="DB52" s="134"/>
      <c r="DC52" s="134"/>
      <c r="DD52" s="134"/>
      <c r="DE52" s="134"/>
      <c r="DF52" s="134"/>
      <c r="DG52" s="134"/>
      <c r="DH52" s="134"/>
      <c r="DI52" s="134"/>
      <c r="DJ52" s="134"/>
      <c r="DK52" s="134"/>
      <c r="DL52" s="134"/>
      <c r="DM52" s="134"/>
      <c r="DN52" s="134"/>
      <c r="DO52" s="134"/>
      <c r="DP52" s="134"/>
      <c r="DQ52" s="134"/>
      <c r="DR52" s="134"/>
      <c r="DS52" s="134"/>
      <c r="DT52" s="134"/>
      <c r="DU52" s="134"/>
      <c r="DV52" s="134"/>
      <c r="DW52" s="134"/>
      <c r="DX52" s="134"/>
      <c r="DY52" s="134"/>
      <c r="DZ52" s="134"/>
      <c r="EA52" s="134"/>
      <c r="EB52" s="134"/>
      <c r="EC52" s="134"/>
      <c r="ED52" s="134"/>
      <c r="EE52" s="134"/>
      <c r="EF52" s="134"/>
      <c r="EG52" s="134"/>
      <c r="EH52" s="134"/>
      <c r="EI52" s="134"/>
      <c r="EJ52" s="134"/>
      <c r="EK52" s="134"/>
      <c r="EL52" s="134"/>
      <c r="EM52" s="134"/>
      <c r="EN52" s="134"/>
      <c r="EO52" s="134"/>
      <c r="EP52" s="134"/>
      <c r="EQ52" s="134"/>
      <c r="ER52" s="134"/>
      <c r="ES52" s="134"/>
      <c r="ET52" s="134"/>
      <c r="EU52" s="134"/>
      <c r="EV52" s="134"/>
      <c r="EW52" s="134"/>
      <c r="EX52" s="134"/>
      <c r="EY52" s="134"/>
      <c r="EZ52" s="134"/>
      <c r="FA52" s="134"/>
      <c r="FB52" s="134"/>
      <c r="FC52" s="134"/>
      <c r="FD52" s="134"/>
      <c r="FE52" s="134"/>
      <c r="FF52" s="134"/>
      <c r="FG52" s="134"/>
      <c r="FH52" s="134"/>
      <c r="FI52" s="134"/>
      <c r="FJ52" s="134"/>
      <c r="FK52" s="134"/>
      <c r="FL52" s="134"/>
      <c r="FM52" s="134"/>
      <c r="FN52" s="134"/>
      <c r="FO52" s="134"/>
      <c r="FP52" s="134"/>
      <c r="FQ52" s="134"/>
      <c r="FR52" s="134"/>
      <c r="FS52" s="134"/>
      <c r="FT52" s="134"/>
      <c r="FU52" s="134"/>
      <c r="FV52" s="134"/>
      <c r="FW52" s="134"/>
      <c r="FX52" s="134"/>
      <c r="FY52" s="134"/>
      <c r="FZ52" s="134"/>
      <c r="GA52" s="134"/>
      <c r="GB52" s="134"/>
      <c r="GC52" s="134"/>
      <c r="GD52" s="134"/>
      <c r="GE52" s="134"/>
      <c r="GF52" s="134"/>
      <c r="GG52" s="134"/>
      <c r="GH52" s="134"/>
      <c r="GI52" s="134"/>
      <c r="GJ52" s="134"/>
      <c r="GK52" s="134"/>
      <c r="GL52" s="134"/>
      <c r="GM52" s="134"/>
      <c r="GN52" s="134"/>
      <c r="GO52" s="134"/>
      <c r="GP52" s="134"/>
      <c r="GQ52" s="134"/>
      <c r="GR52" s="134"/>
      <c r="GS52" s="134"/>
      <c r="GT52" s="134"/>
      <c r="GU52" s="134"/>
      <c r="GV52" s="134"/>
      <c r="GW52" s="134"/>
      <c r="GX52" s="134"/>
      <c r="GY52" s="134"/>
      <c r="GZ52" s="134"/>
      <c r="HA52" s="134"/>
      <c r="HB52" s="134"/>
      <c r="HC52" s="134"/>
      <c r="HD52" s="134"/>
      <c r="HE52" s="134"/>
      <c r="HF52" s="134"/>
      <c r="HG52" s="134"/>
      <c r="HH52" s="134"/>
      <c r="HI52" s="134"/>
      <c r="HJ52" s="134"/>
      <c r="HK52" s="134"/>
      <c r="HL52" s="134"/>
      <c r="HM52" s="134"/>
      <c r="HN52" s="134"/>
      <c r="HO52" s="134"/>
      <c r="HP52" s="134"/>
      <c r="HQ52" s="134"/>
      <c r="HR52" s="134"/>
      <c r="HS52" s="134"/>
      <c r="HT52" s="134"/>
      <c r="HU52" s="134"/>
      <c r="HV52" s="134"/>
      <c r="HW52" s="134"/>
      <c r="HX52" s="134"/>
      <c r="HY52" s="134"/>
      <c r="HZ52" s="134"/>
      <c r="IA52" s="134"/>
      <c r="IB52" s="134"/>
      <c r="IC52" s="134"/>
      <c r="ID52" s="134"/>
      <c r="IE52" s="134"/>
      <c r="IF52" s="134"/>
      <c r="IG52" s="134"/>
      <c r="IH52" s="134"/>
      <c r="II52" s="134"/>
      <c r="IJ52" s="134"/>
      <c r="IK52" s="134"/>
      <c r="IL52" s="134"/>
      <c r="IM52" s="134"/>
      <c r="IN52" s="134"/>
      <c r="IO52" s="134"/>
      <c r="IP52" s="134"/>
      <c r="IQ52" s="134"/>
    </row>
    <row r="53" spans="1:251" ht="18.75" customHeight="1">
      <c r="A53" s="125" t="s">
        <v>137</v>
      </c>
      <c r="B53" s="29"/>
      <c r="C53" s="181"/>
      <c r="D53" s="177" t="s">
        <v>138</v>
      </c>
      <c r="E53" s="132"/>
      <c r="F53" s="142"/>
      <c r="G53" s="133"/>
      <c r="H53" s="173"/>
      <c r="J53" s="185"/>
      <c r="K53" s="186"/>
      <c r="L53" s="20"/>
      <c r="M53" s="20">
        <f t="shared" si="8"/>
        <v>0</v>
      </c>
    </row>
    <row r="54" spans="1:251" ht="38.25">
      <c r="A54" s="136" t="s">
        <v>139</v>
      </c>
      <c r="B54" s="148"/>
      <c r="C54" s="127"/>
      <c r="D54" s="156" t="s">
        <v>140</v>
      </c>
      <c r="E54" s="119" t="s">
        <v>107</v>
      </c>
      <c r="F54" s="143">
        <v>61.31</v>
      </c>
      <c r="G54" s="20">
        <f t="shared" si="7"/>
        <v>35.47</v>
      </c>
      <c r="H54" s="137">
        <f t="shared" si="5"/>
        <v>2174.6657</v>
      </c>
      <c r="J54" s="185">
        <v>35.15</v>
      </c>
      <c r="K54" s="186">
        <v>37.25</v>
      </c>
      <c r="L54" s="20">
        <v>34.01</v>
      </c>
      <c r="M54" s="20">
        <f t="shared" si="8"/>
        <v>35.47</v>
      </c>
    </row>
    <row r="55" spans="1:251" ht="25.5">
      <c r="A55" s="136" t="s">
        <v>141</v>
      </c>
      <c r="B55" s="148"/>
      <c r="C55" s="127"/>
      <c r="D55" s="156" t="s">
        <v>142</v>
      </c>
      <c r="E55" s="119" t="s">
        <v>143</v>
      </c>
      <c r="F55" s="143">
        <v>122.63</v>
      </c>
      <c r="G55" s="20">
        <f t="shared" si="7"/>
        <v>88.759999999999991</v>
      </c>
      <c r="H55" s="137">
        <f t="shared" si="5"/>
        <v>10884.638799999999</v>
      </c>
      <c r="J55" s="185">
        <v>88.49</v>
      </c>
      <c r="K55" s="186">
        <v>93.79</v>
      </c>
      <c r="L55" s="20">
        <v>84</v>
      </c>
      <c r="M55" s="20">
        <f t="shared" ref="M55:M85" si="9">SUM(J55+K55+L55)/3</f>
        <v>88.759999999999991</v>
      </c>
    </row>
    <row r="56" spans="1:251" ht="18.75" customHeight="1">
      <c r="A56" s="205" t="s">
        <v>26</v>
      </c>
      <c r="B56" s="206"/>
      <c r="C56" s="206"/>
      <c r="D56" s="206"/>
      <c r="E56" s="206"/>
      <c r="F56" s="206"/>
      <c r="G56" s="207"/>
      <c r="H56" s="30">
        <f>SUM(H29:H55)</f>
        <v>123477.29953333332</v>
      </c>
      <c r="J56" s="185"/>
      <c r="K56" s="186"/>
      <c r="L56" s="20"/>
      <c r="M56" s="20">
        <f t="shared" si="9"/>
        <v>0</v>
      </c>
    </row>
    <row r="57" spans="1:251">
      <c r="A57" s="31"/>
      <c r="B57" s="129"/>
      <c r="C57" s="129"/>
      <c r="D57" s="32"/>
      <c r="E57" s="33"/>
      <c r="F57" s="33"/>
      <c r="G57" s="32"/>
      <c r="H57" s="34"/>
      <c r="J57" s="185"/>
      <c r="K57" s="186"/>
      <c r="L57" s="20"/>
      <c r="M57" s="20">
        <f t="shared" si="9"/>
        <v>0</v>
      </c>
    </row>
    <row r="58" spans="1:251">
      <c r="A58" s="35">
        <v>2</v>
      </c>
      <c r="B58" s="36"/>
      <c r="C58" s="36"/>
      <c r="D58" s="157" t="s">
        <v>144</v>
      </c>
      <c r="E58" s="37"/>
      <c r="F58" s="144"/>
      <c r="G58" s="38"/>
      <c r="H58" s="38"/>
      <c r="J58" s="185"/>
      <c r="K58" s="186"/>
      <c r="L58" s="20"/>
      <c r="M58" s="20">
        <f t="shared" si="9"/>
        <v>0</v>
      </c>
    </row>
    <row r="59" spans="1:251" ht="18.75" customHeight="1">
      <c r="A59" s="121" t="s">
        <v>27</v>
      </c>
      <c r="B59" s="22"/>
      <c r="C59" s="23"/>
      <c r="D59" s="158" t="s">
        <v>81</v>
      </c>
      <c r="E59" s="24"/>
      <c r="F59" s="139"/>
      <c r="G59" s="26"/>
      <c r="H59" s="27"/>
      <c r="J59" s="185"/>
      <c r="K59" s="186"/>
      <c r="L59" s="20"/>
      <c r="M59" s="20">
        <f t="shared" si="9"/>
        <v>0</v>
      </c>
    </row>
    <row r="60" spans="1:251" ht="38.25">
      <c r="A60" s="120" t="s">
        <v>28</v>
      </c>
      <c r="B60" s="147"/>
      <c r="C60" s="127"/>
      <c r="D60" s="155" t="s">
        <v>88</v>
      </c>
      <c r="E60" s="119" t="s">
        <v>82</v>
      </c>
      <c r="F60" s="140">
        <v>3.5</v>
      </c>
      <c r="G60" s="20">
        <f t="shared" ref="G60:G64" si="10">M60</f>
        <v>563.39666666666665</v>
      </c>
      <c r="H60" s="20">
        <f t="shared" ref="H60:H64" si="11">F60*G60</f>
        <v>1971.8883333333333</v>
      </c>
      <c r="J60" s="185">
        <v>549.46</v>
      </c>
      <c r="K60" s="186">
        <v>591.27</v>
      </c>
      <c r="L60" s="20">
        <v>549.46</v>
      </c>
      <c r="M60" s="20">
        <f t="shared" si="9"/>
        <v>563.39666666666665</v>
      </c>
    </row>
    <row r="61" spans="1:251" ht="38.25">
      <c r="A61" s="120" t="s">
        <v>145</v>
      </c>
      <c r="B61" s="172"/>
      <c r="C61" s="127"/>
      <c r="D61" s="156" t="s">
        <v>90</v>
      </c>
      <c r="E61" s="119" t="s">
        <v>91</v>
      </c>
      <c r="F61" s="140">
        <v>112</v>
      </c>
      <c r="G61" s="20">
        <f t="shared" si="10"/>
        <v>13.483333333333334</v>
      </c>
      <c r="H61" s="124">
        <f t="shared" si="11"/>
        <v>1510.1333333333334</v>
      </c>
      <c r="J61" s="185">
        <v>13.15</v>
      </c>
      <c r="K61" s="186">
        <v>14.15</v>
      </c>
      <c r="L61" s="20">
        <v>13.15</v>
      </c>
      <c r="M61" s="20">
        <f t="shared" si="9"/>
        <v>13.483333333333334</v>
      </c>
    </row>
    <row r="62" spans="1:251" ht="89.25">
      <c r="A62" s="120" t="s">
        <v>146</v>
      </c>
      <c r="B62" s="148"/>
      <c r="C62" s="180"/>
      <c r="D62" s="159" t="s">
        <v>93</v>
      </c>
      <c r="E62" s="123" t="s">
        <v>94</v>
      </c>
      <c r="F62" s="141">
        <v>14</v>
      </c>
      <c r="G62" s="20">
        <f t="shared" si="10"/>
        <v>33.9</v>
      </c>
      <c r="H62" s="137">
        <f t="shared" si="11"/>
        <v>474.59999999999997</v>
      </c>
      <c r="J62" s="185">
        <v>33.06</v>
      </c>
      <c r="K62" s="186">
        <v>35.58</v>
      </c>
      <c r="L62" s="20">
        <v>33.06</v>
      </c>
      <c r="M62" s="20">
        <f t="shared" si="9"/>
        <v>33.9</v>
      </c>
    </row>
    <row r="63" spans="1:251" ht="25.5">
      <c r="A63" s="120" t="s">
        <v>147</v>
      </c>
      <c r="B63" s="172"/>
      <c r="C63" s="180"/>
      <c r="D63" s="159" t="s">
        <v>96</v>
      </c>
      <c r="E63" s="123" t="s">
        <v>97</v>
      </c>
      <c r="F63" s="141">
        <v>1</v>
      </c>
      <c r="G63" s="20">
        <f t="shared" si="10"/>
        <v>1243.0466666666669</v>
      </c>
      <c r="H63" s="137">
        <f t="shared" si="11"/>
        <v>1243.0466666666669</v>
      </c>
      <c r="J63" s="185">
        <v>1212.3</v>
      </c>
      <c r="K63" s="186">
        <v>1304.54</v>
      </c>
      <c r="L63" s="20">
        <v>1212.3</v>
      </c>
      <c r="M63" s="20">
        <f t="shared" si="9"/>
        <v>1243.0466666666669</v>
      </c>
    </row>
    <row r="64" spans="1:251">
      <c r="A64" s="120" t="s">
        <v>148</v>
      </c>
      <c r="B64" s="148"/>
      <c r="C64" s="180"/>
      <c r="D64" s="159" t="s">
        <v>99</v>
      </c>
      <c r="E64" s="123" t="s">
        <v>97</v>
      </c>
      <c r="F64" s="141">
        <v>1</v>
      </c>
      <c r="G64" s="20">
        <f t="shared" si="10"/>
        <v>217.88333333333333</v>
      </c>
      <c r="H64" s="137">
        <f t="shared" si="11"/>
        <v>217.88333333333333</v>
      </c>
      <c r="J64" s="185">
        <v>310.02</v>
      </c>
      <c r="K64" s="186">
        <v>33.61</v>
      </c>
      <c r="L64" s="20">
        <v>310.02</v>
      </c>
      <c r="M64" s="20">
        <f t="shared" si="9"/>
        <v>217.88333333333333</v>
      </c>
    </row>
    <row r="65" spans="1:251">
      <c r="A65" s="121" t="s">
        <v>29</v>
      </c>
      <c r="B65" s="22"/>
      <c r="C65" s="23"/>
      <c r="D65" s="161" t="s">
        <v>100</v>
      </c>
      <c r="E65" s="24"/>
      <c r="F65" s="139"/>
      <c r="G65" s="25"/>
      <c r="H65" s="27"/>
      <c r="J65" s="185"/>
      <c r="K65" s="186"/>
      <c r="L65" s="20"/>
      <c r="M65" s="20">
        <f t="shared" si="9"/>
        <v>0</v>
      </c>
    </row>
    <row r="66" spans="1:251" ht="25.5">
      <c r="A66" s="120" t="s">
        <v>30</v>
      </c>
      <c r="B66" s="148"/>
      <c r="C66" s="127"/>
      <c r="D66" s="156" t="s">
        <v>101</v>
      </c>
      <c r="E66" s="119" t="s">
        <v>102</v>
      </c>
      <c r="F66" s="140">
        <v>10</v>
      </c>
      <c r="G66" s="20">
        <f t="shared" ref="G66:G67" si="12">M66</f>
        <v>127.37</v>
      </c>
      <c r="H66" s="20">
        <f t="shared" ref="H66:H67" si="13">F66*G66</f>
        <v>1273.7</v>
      </c>
      <c r="J66" s="185">
        <v>124.22</v>
      </c>
      <c r="K66" s="186">
        <v>133.66999999999999</v>
      </c>
      <c r="L66" s="20">
        <v>124.22</v>
      </c>
      <c r="M66" s="20">
        <f t="shared" si="9"/>
        <v>127.37</v>
      </c>
    </row>
    <row r="67" spans="1:251" ht="25.5">
      <c r="A67" s="120" t="s">
        <v>31</v>
      </c>
      <c r="B67" s="148"/>
      <c r="C67" s="127"/>
      <c r="D67" s="156" t="s">
        <v>103</v>
      </c>
      <c r="E67" s="119" t="s">
        <v>104</v>
      </c>
      <c r="F67" s="140">
        <v>0.3</v>
      </c>
      <c r="G67" s="20">
        <f t="shared" si="12"/>
        <v>9053.8033333333351</v>
      </c>
      <c r="H67" s="124">
        <f t="shared" si="13"/>
        <v>2716.1410000000005</v>
      </c>
      <c r="J67" s="185">
        <v>8829.86</v>
      </c>
      <c r="K67" s="186">
        <v>9501.69</v>
      </c>
      <c r="L67" s="20">
        <v>8829.86</v>
      </c>
      <c r="M67" s="20">
        <f t="shared" si="9"/>
        <v>9053.8033333333351</v>
      </c>
    </row>
    <row r="68" spans="1:251">
      <c r="A68" s="121" t="s">
        <v>32</v>
      </c>
      <c r="B68" s="29"/>
      <c r="C68" s="181"/>
      <c r="D68" s="160" t="s">
        <v>105</v>
      </c>
      <c r="E68" s="132"/>
      <c r="F68" s="142"/>
      <c r="G68" s="133"/>
      <c r="H68" s="173"/>
      <c r="J68" s="185"/>
      <c r="K68" s="186"/>
      <c r="L68" s="20"/>
      <c r="M68" s="20">
        <f t="shared" si="9"/>
        <v>0</v>
      </c>
    </row>
    <row r="69" spans="1:251" s="135" customFormat="1" ht="38.25">
      <c r="A69" s="122" t="s">
        <v>33</v>
      </c>
      <c r="B69" s="149"/>
      <c r="C69" s="180"/>
      <c r="D69" s="159" t="s">
        <v>106</v>
      </c>
      <c r="E69" s="123" t="s">
        <v>107</v>
      </c>
      <c r="F69" s="174">
        <v>3.78</v>
      </c>
      <c r="G69" s="20">
        <f t="shared" ref="G69:G70" si="14">M69</f>
        <v>141.99</v>
      </c>
      <c r="H69" s="137">
        <f t="shared" ref="H69:H70" si="15">F69*G69</f>
        <v>536.72220000000004</v>
      </c>
      <c r="I69" s="134"/>
      <c r="J69" s="185">
        <v>138.47999999999999</v>
      </c>
      <c r="K69" s="186">
        <v>149.01</v>
      </c>
      <c r="L69" s="20">
        <v>138.47999999999999</v>
      </c>
      <c r="M69" s="20">
        <f t="shared" si="9"/>
        <v>141.99</v>
      </c>
      <c r="N69" s="134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  <c r="AB69" s="134"/>
      <c r="AC69" s="134"/>
      <c r="AD69" s="134"/>
      <c r="AE69" s="134"/>
      <c r="AF69" s="134"/>
      <c r="AG69" s="134"/>
      <c r="AH69" s="134"/>
      <c r="AI69" s="134"/>
      <c r="AJ69" s="134"/>
      <c r="AK69" s="134"/>
      <c r="AL69" s="134"/>
      <c r="AM69" s="134"/>
      <c r="AN69" s="134"/>
      <c r="AO69" s="134"/>
      <c r="AP69" s="134"/>
      <c r="AQ69" s="134"/>
      <c r="AR69" s="134"/>
      <c r="AS69" s="134"/>
      <c r="AT69" s="134"/>
      <c r="AU69" s="134"/>
      <c r="AV69" s="134"/>
      <c r="AW69" s="134"/>
      <c r="AX69" s="134"/>
      <c r="AY69" s="134"/>
      <c r="AZ69" s="134"/>
      <c r="BA69" s="134"/>
      <c r="BB69" s="134"/>
      <c r="BC69" s="134"/>
      <c r="BD69" s="134"/>
      <c r="BE69" s="134"/>
      <c r="BF69" s="134"/>
      <c r="BG69" s="134"/>
      <c r="BH69" s="134"/>
      <c r="BI69" s="134"/>
      <c r="BJ69" s="134"/>
      <c r="BK69" s="134"/>
      <c r="BL69" s="134"/>
      <c r="BM69" s="134"/>
      <c r="BN69" s="134"/>
      <c r="BO69" s="134"/>
      <c r="BP69" s="134"/>
      <c r="BQ69" s="134"/>
      <c r="BR69" s="134"/>
      <c r="BS69" s="134"/>
      <c r="BT69" s="134"/>
      <c r="BU69" s="134"/>
      <c r="BV69" s="134"/>
      <c r="BW69" s="134"/>
      <c r="BX69" s="134"/>
      <c r="BY69" s="134"/>
      <c r="BZ69" s="134"/>
      <c r="CA69" s="134"/>
      <c r="CB69" s="134"/>
      <c r="CC69" s="134"/>
      <c r="CD69" s="134"/>
      <c r="CE69" s="134"/>
      <c r="CF69" s="134"/>
      <c r="CG69" s="134"/>
      <c r="CH69" s="134"/>
      <c r="CI69" s="134"/>
      <c r="CJ69" s="134"/>
      <c r="CK69" s="134"/>
      <c r="CL69" s="134"/>
      <c r="CM69" s="134"/>
      <c r="CN69" s="134"/>
      <c r="CO69" s="134"/>
      <c r="CP69" s="134"/>
      <c r="CQ69" s="134"/>
      <c r="CR69" s="134"/>
      <c r="CS69" s="134"/>
      <c r="CT69" s="134"/>
      <c r="CU69" s="134"/>
      <c r="CV69" s="134"/>
      <c r="CW69" s="134"/>
      <c r="CX69" s="134"/>
      <c r="CY69" s="134"/>
      <c r="CZ69" s="134"/>
      <c r="DA69" s="134"/>
      <c r="DB69" s="134"/>
      <c r="DC69" s="134"/>
      <c r="DD69" s="134"/>
      <c r="DE69" s="134"/>
      <c r="DF69" s="134"/>
      <c r="DG69" s="134"/>
      <c r="DH69" s="134"/>
      <c r="DI69" s="134"/>
      <c r="DJ69" s="134"/>
      <c r="DK69" s="134"/>
      <c r="DL69" s="134"/>
      <c r="DM69" s="134"/>
      <c r="DN69" s="134"/>
      <c r="DO69" s="134"/>
      <c r="DP69" s="134"/>
      <c r="DQ69" s="134"/>
      <c r="DR69" s="134"/>
      <c r="DS69" s="134"/>
      <c r="DT69" s="134"/>
      <c r="DU69" s="134"/>
      <c r="DV69" s="134"/>
      <c r="DW69" s="134"/>
      <c r="DX69" s="134"/>
      <c r="DY69" s="134"/>
      <c r="DZ69" s="134"/>
      <c r="EA69" s="134"/>
      <c r="EB69" s="134"/>
      <c r="EC69" s="134"/>
      <c r="ED69" s="134"/>
      <c r="EE69" s="134"/>
      <c r="EF69" s="134"/>
      <c r="EG69" s="134"/>
      <c r="EH69" s="134"/>
      <c r="EI69" s="134"/>
      <c r="EJ69" s="134"/>
      <c r="EK69" s="134"/>
      <c r="EL69" s="134"/>
      <c r="EM69" s="134"/>
      <c r="EN69" s="134"/>
      <c r="EO69" s="134"/>
      <c r="EP69" s="134"/>
      <c r="EQ69" s="134"/>
      <c r="ER69" s="134"/>
      <c r="ES69" s="134"/>
      <c r="ET69" s="134"/>
      <c r="EU69" s="134"/>
      <c r="EV69" s="134"/>
      <c r="EW69" s="134"/>
      <c r="EX69" s="134"/>
      <c r="EY69" s="134"/>
      <c r="EZ69" s="134"/>
      <c r="FA69" s="134"/>
      <c r="FB69" s="134"/>
      <c r="FC69" s="134"/>
      <c r="FD69" s="134"/>
      <c r="FE69" s="134"/>
      <c r="FF69" s="134"/>
      <c r="FG69" s="134"/>
      <c r="FH69" s="134"/>
      <c r="FI69" s="134"/>
      <c r="FJ69" s="134"/>
      <c r="FK69" s="134"/>
      <c r="FL69" s="134"/>
      <c r="FM69" s="134"/>
      <c r="FN69" s="134"/>
      <c r="FO69" s="134"/>
      <c r="FP69" s="134"/>
      <c r="FQ69" s="134"/>
      <c r="FR69" s="134"/>
      <c r="FS69" s="134"/>
      <c r="FT69" s="134"/>
      <c r="FU69" s="134"/>
      <c r="FV69" s="134"/>
      <c r="FW69" s="134"/>
      <c r="FX69" s="134"/>
      <c r="FY69" s="134"/>
      <c r="FZ69" s="134"/>
      <c r="GA69" s="134"/>
      <c r="GB69" s="134"/>
      <c r="GC69" s="134"/>
      <c r="GD69" s="134"/>
      <c r="GE69" s="134"/>
      <c r="GF69" s="134"/>
      <c r="GG69" s="134"/>
      <c r="GH69" s="134"/>
      <c r="GI69" s="134"/>
      <c r="GJ69" s="134"/>
      <c r="GK69" s="134"/>
      <c r="GL69" s="134"/>
      <c r="GM69" s="134"/>
      <c r="GN69" s="134"/>
      <c r="GO69" s="134"/>
      <c r="GP69" s="134"/>
      <c r="GQ69" s="134"/>
      <c r="GR69" s="134"/>
      <c r="GS69" s="134"/>
      <c r="GT69" s="134"/>
      <c r="GU69" s="134"/>
      <c r="GV69" s="134"/>
      <c r="GW69" s="134"/>
      <c r="GX69" s="134"/>
      <c r="GY69" s="134"/>
      <c r="GZ69" s="134"/>
      <c r="HA69" s="134"/>
      <c r="HB69" s="134"/>
      <c r="HC69" s="134"/>
      <c r="HD69" s="134"/>
      <c r="HE69" s="134"/>
      <c r="HF69" s="134"/>
      <c r="HG69" s="134"/>
      <c r="HH69" s="134"/>
      <c r="HI69" s="134"/>
      <c r="HJ69" s="134"/>
      <c r="HK69" s="134"/>
      <c r="HL69" s="134"/>
      <c r="HM69" s="134"/>
      <c r="HN69" s="134"/>
      <c r="HO69" s="134"/>
      <c r="HP69" s="134"/>
      <c r="HQ69" s="134"/>
      <c r="HR69" s="134"/>
      <c r="HS69" s="134"/>
      <c r="HT69" s="134"/>
      <c r="HU69" s="134"/>
      <c r="HV69" s="134"/>
      <c r="HW69" s="134"/>
      <c r="HX69" s="134"/>
      <c r="HY69" s="134"/>
      <c r="HZ69" s="134"/>
      <c r="IA69" s="134"/>
      <c r="IB69" s="134"/>
      <c r="IC69" s="134"/>
      <c r="ID69" s="134"/>
      <c r="IE69" s="134"/>
      <c r="IF69" s="134"/>
      <c r="IG69" s="134"/>
      <c r="IH69" s="134"/>
      <c r="II69" s="134"/>
      <c r="IJ69" s="134"/>
      <c r="IK69" s="134"/>
      <c r="IL69" s="134"/>
      <c r="IM69" s="134"/>
      <c r="IN69" s="134"/>
      <c r="IO69" s="134"/>
      <c r="IP69" s="134"/>
      <c r="IQ69" s="134"/>
    </row>
    <row r="70" spans="1:251" s="135" customFormat="1">
      <c r="A70" s="136" t="s">
        <v>149</v>
      </c>
      <c r="B70" s="148"/>
      <c r="C70" s="127"/>
      <c r="D70" s="156" t="s">
        <v>109</v>
      </c>
      <c r="E70" s="119" t="s">
        <v>107</v>
      </c>
      <c r="F70" s="143">
        <v>26.97</v>
      </c>
      <c r="G70" s="20">
        <f t="shared" si="14"/>
        <v>126.54</v>
      </c>
      <c r="H70" s="137">
        <f t="shared" si="15"/>
        <v>3412.7838000000002</v>
      </c>
      <c r="I70" s="134"/>
      <c r="J70" s="185">
        <v>123.41</v>
      </c>
      <c r="K70" s="186">
        <v>132.80000000000001</v>
      </c>
      <c r="L70" s="20">
        <v>123.41</v>
      </c>
      <c r="M70" s="20">
        <f t="shared" si="9"/>
        <v>126.54</v>
      </c>
      <c r="N70" s="134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  <c r="AA70" s="134"/>
      <c r="AB70" s="134"/>
      <c r="AC70" s="134"/>
      <c r="AD70" s="134"/>
      <c r="AE70" s="134"/>
      <c r="AF70" s="134"/>
      <c r="AG70" s="134"/>
      <c r="AH70" s="134"/>
      <c r="AI70" s="134"/>
      <c r="AJ70" s="134"/>
      <c r="AK70" s="134"/>
      <c r="AL70" s="134"/>
      <c r="AM70" s="134"/>
      <c r="AN70" s="134"/>
      <c r="AO70" s="134"/>
      <c r="AP70" s="134"/>
      <c r="AQ70" s="134"/>
      <c r="AR70" s="134"/>
      <c r="AS70" s="134"/>
      <c r="AT70" s="134"/>
      <c r="AU70" s="134"/>
      <c r="AV70" s="134"/>
      <c r="AW70" s="134"/>
      <c r="AX70" s="134"/>
      <c r="AY70" s="134"/>
      <c r="AZ70" s="134"/>
      <c r="BA70" s="134"/>
      <c r="BB70" s="134"/>
      <c r="BC70" s="134"/>
      <c r="BD70" s="134"/>
      <c r="BE70" s="134"/>
      <c r="BF70" s="134"/>
      <c r="BG70" s="134"/>
      <c r="BH70" s="134"/>
      <c r="BI70" s="134"/>
      <c r="BJ70" s="134"/>
      <c r="BK70" s="134"/>
      <c r="BL70" s="134"/>
      <c r="BM70" s="134"/>
      <c r="BN70" s="134"/>
      <c r="BO70" s="134"/>
      <c r="BP70" s="134"/>
      <c r="BQ70" s="134"/>
      <c r="BR70" s="134"/>
      <c r="BS70" s="134"/>
      <c r="BT70" s="134"/>
      <c r="BU70" s="134"/>
      <c r="BV70" s="134"/>
      <c r="BW70" s="134"/>
      <c r="BX70" s="134"/>
      <c r="BY70" s="134"/>
      <c r="BZ70" s="134"/>
      <c r="CA70" s="134"/>
      <c r="CB70" s="134"/>
      <c r="CC70" s="134"/>
      <c r="CD70" s="134"/>
      <c r="CE70" s="134"/>
      <c r="CF70" s="134"/>
      <c r="CG70" s="134"/>
      <c r="CH70" s="134"/>
      <c r="CI70" s="134"/>
      <c r="CJ70" s="134"/>
      <c r="CK70" s="134"/>
      <c r="CL70" s="134"/>
      <c r="CM70" s="134"/>
      <c r="CN70" s="134"/>
      <c r="CO70" s="134"/>
      <c r="CP70" s="134"/>
      <c r="CQ70" s="134"/>
      <c r="CR70" s="134"/>
      <c r="CS70" s="134"/>
      <c r="CT70" s="134"/>
      <c r="CU70" s="134"/>
      <c r="CV70" s="134"/>
      <c r="CW70" s="134"/>
      <c r="CX70" s="134"/>
      <c r="CY70" s="134"/>
      <c r="CZ70" s="134"/>
      <c r="DA70" s="134"/>
      <c r="DB70" s="134"/>
      <c r="DC70" s="134"/>
      <c r="DD70" s="134"/>
      <c r="DE70" s="134"/>
      <c r="DF70" s="134"/>
      <c r="DG70" s="134"/>
      <c r="DH70" s="134"/>
      <c r="DI70" s="134"/>
      <c r="DJ70" s="134"/>
      <c r="DK70" s="134"/>
      <c r="DL70" s="134"/>
      <c r="DM70" s="134"/>
      <c r="DN70" s="134"/>
      <c r="DO70" s="134"/>
      <c r="DP70" s="134"/>
      <c r="DQ70" s="134"/>
      <c r="DR70" s="134"/>
      <c r="DS70" s="134"/>
      <c r="DT70" s="134"/>
      <c r="DU70" s="134"/>
      <c r="DV70" s="134"/>
      <c r="DW70" s="134"/>
      <c r="DX70" s="134"/>
      <c r="DY70" s="134"/>
      <c r="DZ70" s="134"/>
      <c r="EA70" s="134"/>
      <c r="EB70" s="134"/>
      <c r="EC70" s="134"/>
      <c r="ED70" s="134"/>
      <c r="EE70" s="134"/>
      <c r="EF70" s="134"/>
      <c r="EG70" s="134"/>
      <c r="EH70" s="134"/>
      <c r="EI70" s="134"/>
      <c r="EJ70" s="134"/>
      <c r="EK70" s="134"/>
      <c r="EL70" s="134"/>
      <c r="EM70" s="134"/>
      <c r="EN70" s="134"/>
      <c r="EO70" s="134"/>
      <c r="EP70" s="134"/>
      <c r="EQ70" s="134"/>
      <c r="ER70" s="134"/>
      <c r="ES70" s="134"/>
      <c r="ET70" s="134"/>
      <c r="EU70" s="134"/>
      <c r="EV70" s="134"/>
      <c r="EW70" s="134"/>
      <c r="EX70" s="134"/>
      <c r="EY70" s="134"/>
      <c r="EZ70" s="134"/>
      <c r="FA70" s="134"/>
      <c r="FB70" s="134"/>
      <c r="FC70" s="134"/>
      <c r="FD70" s="134"/>
      <c r="FE70" s="134"/>
      <c r="FF70" s="134"/>
      <c r="FG70" s="134"/>
      <c r="FH70" s="134"/>
      <c r="FI70" s="134"/>
      <c r="FJ70" s="134"/>
      <c r="FK70" s="134"/>
      <c r="FL70" s="134"/>
      <c r="FM70" s="134"/>
      <c r="FN70" s="134"/>
      <c r="FO70" s="134"/>
      <c r="FP70" s="134"/>
      <c r="FQ70" s="134"/>
      <c r="FR70" s="134"/>
      <c r="FS70" s="134"/>
      <c r="FT70" s="134"/>
      <c r="FU70" s="134"/>
      <c r="FV70" s="134"/>
      <c r="FW70" s="134"/>
      <c r="FX70" s="134"/>
      <c r="FY70" s="134"/>
      <c r="FZ70" s="134"/>
      <c r="GA70" s="134"/>
      <c r="GB70" s="134"/>
      <c r="GC70" s="134"/>
      <c r="GD70" s="134"/>
      <c r="GE70" s="134"/>
      <c r="GF70" s="134"/>
      <c r="GG70" s="134"/>
      <c r="GH70" s="134"/>
      <c r="GI70" s="134"/>
      <c r="GJ70" s="134"/>
      <c r="GK70" s="134"/>
      <c r="GL70" s="134"/>
      <c r="GM70" s="134"/>
      <c r="GN70" s="134"/>
      <c r="GO70" s="134"/>
      <c r="GP70" s="134"/>
      <c r="GQ70" s="134"/>
      <c r="GR70" s="134"/>
      <c r="GS70" s="134"/>
      <c r="GT70" s="134"/>
      <c r="GU70" s="134"/>
      <c r="GV70" s="134"/>
      <c r="GW70" s="134"/>
      <c r="GX70" s="134"/>
      <c r="GY70" s="134"/>
      <c r="GZ70" s="134"/>
      <c r="HA70" s="134"/>
      <c r="HB70" s="134"/>
      <c r="HC70" s="134"/>
      <c r="HD70" s="134"/>
      <c r="HE70" s="134"/>
      <c r="HF70" s="134"/>
      <c r="HG70" s="134"/>
      <c r="HH70" s="134"/>
      <c r="HI70" s="134"/>
      <c r="HJ70" s="134"/>
      <c r="HK70" s="134"/>
      <c r="HL70" s="134"/>
      <c r="HM70" s="134"/>
      <c r="HN70" s="134"/>
      <c r="HO70" s="134"/>
      <c r="HP70" s="134"/>
      <c r="HQ70" s="134"/>
      <c r="HR70" s="134"/>
      <c r="HS70" s="134"/>
      <c r="HT70" s="134"/>
      <c r="HU70" s="134"/>
      <c r="HV70" s="134"/>
      <c r="HW70" s="134"/>
      <c r="HX70" s="134"/>
      <c r="HY70" s="134"/>
      <c r="HZ70" s="134"/>
      <c r="IA70" s="134"/>
      <c r="IB70" s="134"/>
      <c r="IC70" s="134"/>
      <c r="ID70" s="134"/>
      <c r="IE70" s="134"/>
      <c r="IF70" s="134"/>
      <c r="IG70" s="134"/>
      <c r="IH70" s="134"/>
      <c r="II70" s="134"/>
      <c r="IJ70" s="134"/>
      <c r="IK70" s="134"/>
      <c r="IL70" s="134"/>
      <c r="IM70" s="134"/>
      <c r="IN70" s="134"/>
      <c r="IO70" s="134"/>
      <c r="IP70" s="134"/>
      <c r="IQ70" s="134"/>
    </row>
    <row r="71" spans="1:251" ht="21" customHeight="1">
      <c r="A71" s="121" t="s">
        <v>150</v>
      </c>
      <c r="B71" s="29"/>
      <c r="C71" s="181"/>
      <c r="D71" s="160" t="s">
        <v>111</v>
      </c>
      <c r="E71" s="132"/>
      <c r="F71" s="142"/>
      <c r="G71" s="133"/>
      <c r="H71" s="173"/>
      <c r="J71" s="185"/>
      <c r="K71" s="186"/>
      <c r="L71" s="20"/>
      <c r="M71" s="20">
        <f t="shared" si="9"/>
        <v>0</v>
      </c>
    </row>
    <row r="72" spans="1:251" ht="25.5">
      <c r="A72" s="136" t="s">
        <v>151</v>
      </c>
      <c r="B72" s="148"/>
      <c r="C72" s="127"/>
      <c r="D72" s="156" t="s">
        <v>113</v>
      </c>
      <c r="E72" s="119" t="s">
        <v>91</v>
      </c>
      <c r="F72" s="143">
        <v>370.77</v>
      </c>
      <c r="G72" s="20">
        <f t="shared" ref="G72:G82" si="16">M72</f>
        <v>37.610000000000007</v>
      </c>
      <c r="H72" s="137">
        <f t="shared" ref="H72:H82" si="17">F72*G72</f>
        <v>13944.659700000002</v>
      </c>
      <c r="J72" s="185">
        <v>36.68</v>
      </c>
      <c r="K72" s="186">
        <v>39.47</v>
      </c>
      <c r="L72" s="20">
        <v>36.68</v>
      </c>
      <c r="M72" s="20">
        <f t="shared" si="9"/>
        <v>37.610000000000007</v>
      </c>
    </row>
    <row r="73" spans="1:251" ht="25.5">
      <c r="A73" s="136" t="s">
        <v>152</v>
      </c>
      <c r="B73" s="148"/>
      <c r="C73" s="127"/>
      <c r="D73" s="156" t="s">
        <v>115</v>
      </c>
      <c r="E73" s="119" t="s">
        <v>97</v>
      </c>
      <c r="F73" s="143">
        <v>29</v>
      </c>
      <c r="G73" s="20">
        <f t="shared" si="16"/>
        <v>27.49</v>
      </c>
      <c r="H73" s="137">
        <f t="shared" si="17"/>
        <v>797.20999999999992</v>
      </c>
      <c r="J73" s="185">
        <v>26.81</v>
      </c>
      <c r="K73" s="186">
        <v>28.85</v>
      </c>
      <c r="L73" s="20">
        <v>26.81</v>
      </c>
      <c r="M73" s="20">
        <f t="shared" si="9"/>
        <v>27.49</v>
      </c>
    </row>
    <row r="74" spans="1:251" ht="25.5">
      <c r="A74" s="136" t="s">
        <v>153</v>
      </c>
      <c r="B74" s="148"/>
      <c r="C74" s="127"/>
      <c r="D74" s="156" t="s">
        <v>117</v>
      </c>
      <c r="E74" s="119" t="s">
        <v>97</v>
      </c>
      <c r="F74" s="143">
        <v>10</v>
      </c>
      <c r="G74" s="20">
        <f t="shared" si="16"/>
        <v>27.45</v>
      </c>
      <c r="H74" s="137">
        <f t="shared" si="17"/>
        <v>274.5</v>
      </c>
      <c r="J74" s="185">
        <v>26.77</v>
      </c>
      <c r="K74" s="186">
        <v>28.81</v>
      </c>
      <c r="L74" s="20">
        <v>26.77</v>
      </c>
      <c r="M74" s="20">
        <f t="shared" si="9"/>
        <v>27.45</v>
      </c>
    </row>
    <row r="75" spans="1:251" ht="38.25">
      <c r="A75" s="136" t="s">
        <v>154</v>
      </c>
      <c r="B75" s="148"/>
      <c r="C75" s="127"/>
      <c r="D75" s="156" t="s">
        <v>119</v>
      </c>
      <c r="E75" s="119" t="s">
        <v>91</v>
      </c>
      <c r="F75" s="143">
        <v>30</v>
      </c>
      <c r="G75" s="20">
        <f t="shared" si="16"/>
        <v>35.313333333333333</v>
      </c>
      <c r="H75" s="137">
        <f t="shared" si="17"/>
        <v>1059.4000000000001</v>
      </c>
      <c r="J75" s="185">
        <v>34.44</v>
      </c>
      <c r="K75" s="186">
        <v>37.06</v>
      </c>
      <c r="L75" s="20">
        <v>34.44</v>
      </c>
      <c r="M75" s="20">
        <f t="shared" si="9"/>
        <v>35.313333333333333</v>
      </c>
    </row>
    <row r="76" spans="1:251" ht="25.5">
      <c r="A76" s="136" t="s">
        <v>155</v>
      </c>
      <c r="B76" s="148"/>
      <c r="C76" s="127"/>
      <c r="D76" s="156" t="s">
        <v>121</v>
      </c>
      <c r="E76" s="119" t="s">
        <v>91</v>
      </c>
      <c r="F76" s="143">
        <v>179.77</v>
      </c>
      <c r="G76" s="20">
        <f t="shared" si="16"/>
        <v>69.353333333333339</v>
      </c>
      <c r="H76" s="137">
        <f t="shared" si="17"/>
        <v>12467.648733333335</v>
      </c>
      <c r="J76" s="185">
        <v>67.64</v>
      </c>
      <c r="K76" s="186">
        <v>72.78</v>
      </c>
      <c r="L76" s="20">
        <v>67.64</v>
      </c>
      <c r="M76" s="20">
        <f t="shared" si="9"/>
        <v>69.353333333333339</v>
      </c>
    </row>
    <row r="77" spans="1:251" ht="25.5">
      <c r="A77" s="136" t="s">
        <v>156</v>
      </c>
      <c r="B77" s="148"/>
      <c r="C77" s="127"/>
      <c r="D77" s="156" t="s">
        <v>123</v>
      </c>
      <c r="E77" s="119" t="s">
        <v>97</v>
      </c>
      <c r="F77" s="143">
        <v>4</v>
      </c>
      <c r="G77" s="20">
        <f t="shared" si="16"/>
        <v>44.173333333333325</v>
      </c>
      <c r="H77" s="137">
        <f t="shared" si="17"/>
        <v>176.6933333333333</v>
      </c>
      <c r="J77" s="185">
        <v>43.08</v>
      </c>
      <c r="K77" s="186">
        <v>46.36</v>
      </c>
      <c r="L77" s="20">
        <v>43.08</v>
      </c>
      <c r="M77" s="20">
        <f t="shared" si="9"/>
        <v>44.173333333333325</v>
      </c>
    </row>
    <row r="78" spans="1:251" ht="25.5">
      <c r="A78" s="136" t="s">
        <v>157</v>
      </c>
      <c r="B78" s="148"/>
      <c r="C78" s="127"/>
      <c r="D78" s="156" t="s">
        <v>125</v>
      </c>
      <c r="E78" s="119" t="s">
        <v>97</v>
      </c>
      <c r="F78" s="143">
        <v>4</v>
      </c>
      <c r="G78" s="20">
        <f t="shared" si="16"/>
        <v>271.92666666666668</v>
      </c>
      <c r="H78" s="137">
        <f t="shared" si="17"/>
        <v>1087.7066666666667</v>
      </c>
      <c r="J78" s="185">
        <v>265.2</v>
      </c>
      <c r="K78" s="186">
        <v>285.38</v>
      </c>
      <c r="L78" s="20">
        <v>265.2</v>
      </c>
      <c r="M78" s="20">
        <f t="shared" si="9"/>
        <v>271.92666666666668</v>
      </c>
    </row>
    <row r="79" spans="1:251" ht="25.5">
      <c r="A79" s="136" t="s">
        <v>158</v>
      </c>
      <c r="B79" s="148"/>
      <c r="C79" s="127"/>
      <c r="D79" s="156" t="s">
        <v>127</v>
      </c>
      <c r="E79" s="119" t="s">
        <v>97</v>
      </c>
      <c r="F79" s="143">
        <v>4</v>
      </c>
      <c r="G79" s="20">
        <f t="shared" si="16"/>
        <v>32.186666666666667</v>
      </c>
      <c r="H79" s="137">
        <f t="shared" si="17"/>
        <v>128.74666666666667</v>
      </c>
      <c r="J79" s="185">
        <v>31.39</v>
      </c>
      <c r="K79" s="186">
        <v>33.78</v>
      </c>
      <c r="L79" s="20">
        <v>31.39</v>
      </c>
      <c r="M79" s="20">
        <f t="shared" si="9"/>
        <v>32.186666666666667</v>
      </c>
    </row>
    <row r="80" spans="1:251">
      <c r="A80" s="136" t="s">
        <v>159</v>
      </c>
      <c r="B80" s="148"/>
      <c r="C80" s="127"/>
      <c r="D80" s="156" t="s">
        <v>129</v>
      </c>
      <c r="E80" s="119" t="s">
        <v>97</v>
      </c>
      <c r="F80" s="143">
        <v>10</v>
      </c>
      <c r="G80" s="20">
        <f t="shared" si="16"/>
        <v>333.6</v>
      </c>
      <c r="H80" s="137">
        <f t="shared" si="17"/>
        <v>3336</v>
      </c>
      <c r="J80" s="185">
        <v>325.35000000000002</v>
      </c>
      <c r="K80" s="186">
        <v>350.1</v>
      </c>
      <c r="L80" s="20">
        <v>325.35000000000002</v>
      </c>
      <c r="M80" s="20">
        <f t="shared" si="9"/>
        <v>333.6</v>
      </c>
    </row>
    <row r="81" spans="1:13" ht="25.5">
      <c r="A81" s="136" t="s">
        <v>160</v>
      </c>
      <c r="B81" s="148"/>
      <c r="C81" s="127"/>
      <c r="D81" s="156" t="s">
        <v>131</v>
      </c>
      <c r="E81" s="119" t="s">
        <v>97</v>
      </c>
      <c r="F81" s="143">
        <v>1</v>
      </c>
      <c r="G81" s="20">
        <f t="shared" si="16"/>
        <v>409.48</v>
      </c>
      <c r="H81" s="137">
        <f t="shared" si="17"/>
        <v>409.48</v>
      </c>
      <c r="J81" s="185">
        <v>399.35</v>
      </c>
      <c r="K81" s="186">
        <v>429.74</v>
      </c>
      <c r="L81" s="20">
        <v>399.35</v>
      </c>
      <c r="M81" s="20">
        <f t="shared" si="9"/>
        <v>409.48</v>
      </c>
    </row>
    <row r="82" spans="1:13" ht="25.5">
      <c r="A82" s="175" t="s">
        <v>161</v>
      </c>
      <c r="B82" s="176"/>
      <c r="C82" s="180"/>
      <c r="D82" s="159" t="s">
        <v>136</v>
      </c>
      <c r="E82" s="123" t="s">
        <v>97</v>
      </c>
      <c r="F82" s="174">
        <v>4</v>
      </c>
      <c r="G82" s="20">
        <f t="shared" si="16"/>
        <v>34.78</v>
      </c>
      <c r="H82" s="137">
        <f t="shared" si="17"/>
        <v>139.12</v>
      </c>
      <c r="J82" s="185">
        <v>33.92</v>
      </c>
      <c r="K82" s="186">
        <v>36.5</v>
      </c>
      <c r="L82" s="20">
        <v>33.92</v>
      </c>
      <c r="M82" s="20">
        <f t="shared" si="9"/>
        <v>34.78</v>
      </c>
    </row>
    <row r="83" spans="1:13" ht="18.75" customHeight="1">
      <c r="A83" s="125" t="s">
        <v>162</v>
      </c>
      <c r="B83" s="29"/>
      <c r="C83" s="181"/>
      <c r="D83" s="177" t="s">
        <v>138</v>
      </c>
      <c r="E83" s="132"/>
      <c r="F83" s="142"/>
      <c r="G83" s="133"/>
      <c r="H83" s="173"/>
      <c r="J83" s="185"/>
      <c r="K83" s="186"/>
      <c r="L83" s="20"/>
      <c r="M83" s="20">
        <f t="shared" si="9"/>
        <v>0</v>
      </c>
    </row>
    <row r="84" spans="1:13" ht="38.25">
      <c r="A84" s="136" t="s">
        <v>163</v>
      </c>
      <c r="B84" s="148"/>
      <c r="C84" s="127"/>
      <c r="D84" s="156" t="s">
        <v>140</v>
      </c>
      <c r="E84" s="119" t="s">
        <v>107</v>
      </c>
      <c r="F84" s="143">
        <v>26.97</v>
      </c>
      <c r="G84" s="20">
        <f t="shared" ref="G84:G85" si="18">M84</f>
        <v>36.043333333333329</v>
      </c>
      <c r="H84" s="137">
        <f t="shared" ref="H84:H85" si="19">F84*G84</f>
        <v>972.0886999999999</v>
      </c>
      <c r="J84" s="185">
        <v>35.15</v>
      </c>
      <c r="K84" s="186">
        <v>37.83</v>
      </c>
      <c r="L84" s="20">
        <v>35.15</v>
      </c>
      <c r="M84" s="20">
        <f t="shared" si="9"/>
        <v>36.043333333333329</v>
      </c>
    </row>
    <row r="85" spans="1:13" ht="25.5">
      <c r="A85" s="136" t="s">
        <v>164</v>
      </c>
      <c r="B85" s="148"/>
      <c r="C85" s="127"/>
      <c r="D85" s="156" t="s">
        <v>142</v>
      </c>
      <c r="E85" s="119" t="s">
        <v>143</v>
      </c>
      <c r="F85" s="143">
        <v>53.93</v>
      </c>
      <c r="G85" s="20">
        <f t="shared" si="18"/>
        <v>90.736666666666665</v>
      </c>
      <c r="H85" s="137">
        <f t="shared" si="19"/>
        <v>4893.4284333333335</v>
      </c>
      <c r="J85" s="185">
        <v>88.49</v>
      </c>
      <c r="K85" s="186">
        <v>95.23</v>
      </c>
      <c r="L85" s="20">
        <v>88.49</v>
      </c>
      <c r="M85" s="20">
        <f t="shared" si="9"/>
        <v>90.736666666666665</v>
      </c>
    </row>
    <row r="86" spans="1:13" ht="20.25" customHeight="1">
      <c r="A86" s="196" t="s">
        <v>34</v>
      </c>
      <c r="B86" s="197"/>
      <c r="C86" s="197"/>
      <c r="D86" s="197"/>
      <c r="E86" s="197"/>
      <c r="F86" s="197"/>
      <c r="G86" s="198"/>
      <c r="H86" s="30">
        <f>SUM(H60:H85)</f>
        <v>53043.580900000015</v>
      </c>
      <c r="J86" s="185">
        <f>SUM(J29:J85)</f>
        <v>25474.929999999997</v>
      </c>
      <c r="K86" s="185">
        <f>SUM(K29:K85)</f>
        <v>26978.310000000005</v>
      </c>
      <c r="L86" s="185">
        <f>SUM(L29:L85)</f>
        <v>25003.01</v>
      </c>
      <c r="M86" s="20">
        <f t="shared" ref="M86" si="20">SUM(J86+K86+L86)/3</f>
        <v>25818.75</v>
      </c>
    </row>
    <row r="87" spans="1:13" ht="19.5" customHeight="1">
      <c r="A87" s="193"/>
      <c r="B87" s="194"/>
      <c r="C87" s="194"/>
      <c r="D87" s="194"/>
      <c r="E87" s="194"/>
      <c r="F87" s="194"/>
      <c r="G87" s="194"/>
      <c r="H87" s="195"/>
    </row>
    <row r="88" spans="1:13" ht="15.75" thickBot="1">
      <c r="A88" s="199"/>
      <c r="B88" s="200"/>
      <c r="C88" s="200"/>
      <c r="D88" s="200"/>
      <c r="E88" s="200"/>
      <c r="F88" s="200"/>
      <c r="G88" s="200"/>
      <c r="H88" s="201"/>
    </row>
    <row r="89" spans="1:13" ht="16.5" thickBot="1">
      <c r="A89" s="202" t="s">
        <v>35</v>
      </c>
      <c r="B89" s="203"/>
      <c r="C89" s="203"/>
      <c r="D89" s="203"/>
      <c r="E89" s="203"/>
      <c r="F89" s="203"/>
      <c r="G89" s="204"/>
      <c r="H89" s="39">
        <f>H56+H86</f>
        <v>176520.88043333334</v>
      </c>
    </row>
    <row r="90" spans="1:13">
      <c r="A90" s="40"/>
      <c r="B90" s="131"/>
      <c r="C90" s="131"/>
      <c r="D90" s="41"/>
      <c r="E90" s="42"/>
      <c r="F90" s="42"/>
      <c r="G90" s="41"/>
      <c r="H90" s="41"/>
    </row>
    <row r="91" spans="1:13" ht="21" customHeight="1">
      <c r="A91" s="163" t="s">
        <v>177</v>
      </c>
      <c r="B91" s="49"/>
      <c r="C91" s="49"/>
      <c r="D91" s="45"/>
      <c r="E91" s="49"/>
      <c r="F91" s="49"/>
      <c r="G91" s="43"/>
      <c r="H91" s="43"/>
    </row>
    <row r="92" spans="1:13" ht="15.75">
      <c r="A92" s="43"/>
      <c r="B92" s="49"/>
      <c r="C92" s="49"/>
      <c r="D92" s="45"/>
      <c r="E92" s="49"/>
      <c r="F92" s="49"/>
      <c r="G92" s="43"/>
      <c r="H92" s="43"/>
    </row>
    <row r="93" spans="1:13" ht="20.25" customHeight="1">
      <c r="A93" s="43" t="s">
        <v>178</v>
      </c>
      <c r="B93" s="43"/>
      <c r="C93" s="43"/>
      <c r="E93" s="43"/>
      <c r="F93" s="43"/>
      <c r="G93" s="43"/>
      <c r="H93" s="43"/>
    </row>
    <row r="94" spans="1:13" ht="19.5" customHeight="1">
      <c r="A94" s="44" t="s">
        <v>179</v>
      </c>
      <c r="B94" s="44"/>
      <c r="C94" s="44"/>
      <c r="E94" s="44"/>
      <c r="F94" s="44"/>
      <c r="G94" s="44"/>
      <c r="H94" s="44"/>
    </row>
    <row r="95" spans="1:13" ht="19.5" customHeight="1">
      <c r="A95" s="43"/>
      <c r="B95" s="43"/>
      <c r="C95" s="43"/>
      <c r="E95" s="43"/>
      <c r="F95" s="43"/>
      <c r="G95" s="43"/>
      <c r="H95" s="43"/>
    </row>
    <row r="96" spans="1:13" ht="20.25" customHeight="1">
      <c r="A96" s="43" t="s">
        <v>180</v>
      </c>
      <c r="B96" s="43"/>
      <c r="C96" s="43"/>
      <c r="D96" s="43"/>
      <c r="E96" s="43"/>
      <c r="F96" s="43"/>
      <c r="G96" s="43"/>
      <c r="H96" s="43"/>
    </row>
    <row r="97" spans="1:8" ht="27" customHeight="1">
      <c r="A97" s="44" t="s">
        <v>181</v>
      </c>
      <c r="B97" s="44"/>
      <c r="C97" s="44"/>
      <c r="D97" s="44"/>
      <c r="E97" s="44"/>
      <c r="F97" s="44"/>
      <c r="G97" s="44"/>
      <c r="H97" s="44"/>
    </row>
    <row r="98" spans="1:8" ht="21" customHeight="1">
      <c r="A98" s="44" t="s">
        <v>182</v>
      </c>
      <c r="B98" s="44"/>
      <c r="C98" s="44"/>
      <c r="D98" s="44"/>
      <c r="E98" s="44"/>
      <c r="F98" s="44"/>
      <c r="G98" s="44"/>
      <c r="H98" s="44"/>
    </row>
    <row r="99" spans="1:8" ht="18.75" customHeight="1">
      <c r="A99" s="43"/>
      <c r="B99" s="43"/>
      <c r="C99" s="43"/>
      <c r="D99" s="43"/>
      <c r="E99" s="43"/>
      <c r="F99" s="43"/>
      <c r="G99" s="43"/>
      <c r="H99" s="43"/>
    </row>
    <row r="100" spans="1:8" ht="19.5" customHeight="1">
      <c r="A100" s="43" t="s">
        <v>168</v>
      </c>
      <c r="B100" s="43"/>
      <c r="C100" s="43"/>
      <c r="D100" s="43"/>
      <c r="E100" s="43"/>
      <c r="F100" s="43"/>
      <c r="G100" s="43"/>
      <c r="H100" s="43"/>
    </row>
    <row r="101" spans="1:8" ht="30" customHeight="1">
      <c r="A101" s="45"/>
      <c r="B101" s="45"/>
      <c r="C101" s="45"/>
      <c r="D101" s="162"/>
      <c r="E101" s="162"/>
      <c r="F101" s="187"/>
      <c r="G101" s="46"/>
      <c r="H101" s="47"/>
    </row>
    <row r="102" spans="1:8" ht="18.75" customHeight="1">
      <c r="A102" s="43" t="s">
        <v>36</v>
      </c>
      <c r="B102" s="43"/>
      <c r="C102" s="43"/>
      <c r="D102" s="43"/>
      <c r="E102" s="43"/>
      <c r="F102" s="43"/>
      <c r="G102" s="43"/>
      <c r="H102" s="43"/>
    </row>
    <row r="103" spans="1:8" ht="18.75" customHeight="1">
      <c r="A103" s="45"/>
      <c r="B103" s="45"/>
      <c r="C103" s="45"/>
      <c r="D103" s="162"/>
      <c r="E103" s="162"/>
      <c r="F103" s="187"/>
      <c r="G103" s="46"/>
      <c r="H103" s="47"/>
    </row>
    <row r="104" spans="1:8" ht="54" customHeight="1">
      <c r="A104" s="43" t="s">
        <v>37</v>
      </c>
      <c r="B104" s="43"/>
      <c r="C104" s="43"/>
      <c r="D104" s="43"/>
      <c r="E104" s="43"/>
      <c r="F104" s="43"/>
      <c r="G104" s="43"/>
      <c r="H104" s="43"/>
    </row>
    <row r="105" spans="1:8" ht="20.25" customHeight="1">
      <c r="A105" s="43"/>
      <c r="B105" s="43"/>
      <c r="C105" s="43"/>
      <c r="D105" s="43"/>
      <c r="E105" s="43"/>
      <c r="F105" s="43"/>
      <c r="G105" s="43"/>
      <c r="H105" s="43"/>
    </row>
    <row r="106" spans="1:8" ht="19.5" customHeight="1">
      <c r="A106" s="45"/>
      <c r="B106" s="45"/>
      <c r="C106" s="45"/>
      <c r="D106" s="162"/>
      <c r="E106" s="162"/>
      <c r="F106" s="187"/>
      <c r="G106" s="46"/>
      <c r="H106" s="47"/>
    </row>
    <row r="107" spans="1:8" ht="16.5" customHeight="1">
      <c r="A107" s="43" t="s">
        <v>183</v>
      </c>
      <c r="B107" s="43"/>
      <c r="C107" s="43"/>
      <c r="D107" s="43"/>
      <c r="E107" s="43"/>
      <c r="F107" s="43"/>
      <c r="G107" s="43"/>
      <c r="H107" s="43"/>
    </row>
    <row r="108" spans="1:8" ht="17.25" customHeight="1">
      <c r="A108" s="44" t="s">
        <v>38</v>
      </c>
      <c r="B108" s="44"/>
      <c r="C108" s="44"/>
      <c r="D108" s="44"/>
      <c r="E108" s="44"/>
      <c r="F108" s="44"/>
      <c r="G108" s="44"/>
      <c r="H108" s="44"/>
    </row>
    <row r="109" spans="1:8" ht="20.25" customHeight="1">
      <c r="A109" s="44"/>
      <c r="B109" s="44"/>
      <c r="C109" s="44"/>
      <c r="D109" s="44"/>
      <c r="E109" s="44"/>
      <c r="F109" s="44"/>
      <c r="G109" s="44"/>
      <c r="H109" s="44"/>
    </row>
    <row r="110" spans="1:8" ht="19.5" customHeight="1">
      <c r="A110" s="43" t="s">
        <v>39</v>
      </c>
      <c r="B110" s="43"/>
      <c r="C110" s="43"/>
      <c r="D110" s="43"/>
      <c r="E110" s="43"/>
      <c r="F110" s="43"/>
      <c r="G110" s="43"/>
      <c r="H110" s="43"/>
    </row>
    <row r="111" spans="1:8" ht="19.5" customHeight="1">
      <c r="A111" s="48" t="s">
        <v>40</v>
      </c>
      <c r="B111" s="48"/>
      <c r="C111" s="48"/>
      <c r="D111" s="48"/>
      <c r="E111" s="48"/>
      <c r="F111" s="48"/>
      <c r="G111" s="48"/>
      <c r="H111" s="48"/>
    </row>
    <row r="112" spans="1:8" ht="19.5" customHeight="1">
      <c r="A112" s="48"/>
      <c r="B112" s="48"/>
      <c r="C112" s="48"/>
      <c r="D112" s="48"/>
      <c r="E112" s="48"/>
      <c r="F112" s="48"/>
      <c r="G112" s="48"/>
      <c r="H112" s="48"/>
    </row>
    <row r="113" spans="1:8" ht="18.75" customHeight="1">
      <c r="A113" s="49"/>
      <c r="B113" s="49"/>
      <c r="C113" s="49"/>
      <c r="D113" s="49"/>
      <c r="E113" s="49"/>
      <c r="F113" s="49"/>
      <c r="G113" s="49"/>
      <c r="H113" s="49"/>
    </row>
    <row r="114" spans="1:8" ht="19.5" customHeight="1">
      <c r="A114" s="43" t="s">
        <v>41</v>
      </c>
      <c r="B114" s="43"/>
      <c r="C114" s="43"/>
      <c r="D114" s="43"/>
      <c r="E114" s="43"/>
      <c r="F114" s="43"/>
      <c r="G114" s="43"/>
      <c r="H114" s="43"/>
    </row>
    <row r="115" spans="1:8" ht="19.5" customHeight="1">
      <c r="A115" s="44" t="s">
        <v>42</v>
      </c>
      <c r="B115" s="44"/>
      <c r="C115" s="44"/>
      <c r="D115" s="44"/>
      <c r="E115" s="44"/>
      <c r="F115" s="44"/>
      <c r="G115" s="44"/>
      <c r="H115" s="44"/>
    </row>
    <row r="116" spans="1:8" ht="19.5" customHeight="1">
      <c r="A116" s="44" t="s">
        <v>43</v>
      </c>
      <c r="B116" s="44"/>
      <c r="C116" s="44"/>
      <c r="D116" s="44"/>
      <c r="E116" s="44"/>
      <c r="F116" s="44"/>
      <c r="G116" s="44"/>
      <c r="H116" s="44"/>
    </row>
    <row r="117" spans="1:8" ht="19.5" customHeight="1">
      <c r="A117" s="190" t="s">
        <v>44</v>
      </c>
      <c r="B117" s="190"/>
      <c r="C117" s="190"/>
      <c r="D117" s="190"/>
      <c r="E117" s="190"/>
      <c r="F117" s="190"/>
      <c r="G117" s="190"/>
      <c r="H117" s="190"/>
    </row>
    <row r="118" spans="1:8" ht="19.5" customHeight="1">
      <c r="A118" s="44" t="s">
        <v>45</v>
      </c>
      <c r="B118" s="44"/>
      <c r="C118" s="44"/>
      <c r="D118" s="44"/>
      <c r="E118" s="44"/>
      <c r="F118" s="44"/>
      <c r="G118" s="44"/>
      <c r="H118" s="44"/>
    </row>
    <row r="119" spans="1:8" ht="19.5" customHeight="1">
      <c r="A119" s="44" t="s">
        <v>46</v>
      </c>
      <c r="B119" s="44"/>
      <c r="C119" s="44"/>
      <c r="D119" s="44"/>
      <c r="E119" s="44"/>
      <c r="F119" s="44"/>
      <c r="G119" s="44"/>
      <c r="H119" s="44"/>
    </row>
    <row r="120" spans="1:8" ht="19.5" customHeight="1">
      <c r="A120" s="44" t="s">
        <v>47</v>
      </c>
      <c r="B120" s="44"/>
      <c r="C120" s="44"/>
      <c r="D120" s="44"/>
      <c r="E120" s="44"/>
      <c r="F120" s="44"/>
      <c r="G120" s="44"/>
      <c r="H120" s="44"/>
    </row>
    <row r="121" spans="1:8" ht="18.75" customHeight="1">
      <c r="A121" s="44" t="s">
        <v>48</v>
      </c>
      <c r="B121" s="44"/>
      <c r="C121" s="44"/>
      <c r="D121" s="44"/>
      <c r="E121" s="44"/>
      <c r="F121" s="44"/>
      <c r="G121" s="44"/>
      <c r="H121" s="44"/>
    </row>
    <row r="122" spans="1:8" ht="19.5" customHeight="1">
      <c r="A122" s="44" t="s">
        <v>49</v>
      </c>
      <c r="B122" s="44"/>
      <c r="C122" s="44"/>
      <c r="D122" s="44"/>
      <c r="E122" s="44"/>
      <c r="F122" s="44"/>
      <c r="G122" s="44"/>
      <c r="H122" s="44"/>
    </row>
    <row r="123" spans="1:8" ht="20.25" customHeight="1">
      <c r="A123" s="44" t="s">
        <v>50</v>
      </c>
      <c r="B123" s="44"/>
      <c r="C123" s="44"/>
      <c r="D123" s="44"/>
      <c r="E123" s="44"/>
      <c r="F123" s="44"/>
      <c r="G123" s="44"/>
      <c r="H123" s="44"/>
    </row>
    <row r="124" spans="1:8" ht="21" customHeight="1">
      <c r="A124" s="44"/>
      <c r="B124" s="44"/>
      <c r="C124" s="44"/>
      <c r="D124" s="44"/>
      <c r="E124" s="44"/>
      <c r="F124" s="44"/>
      <c r="G124" s="44"/>
      <c r="H124" s="44"/>
    </row>
    <row r="125" spans="1:8" ht="20.25" customHeight="1">
      <c r="A125" s="44" t="s">
        <v>51</v>
      </c>
      <c r="B125" s="44"/>
      <c r="C125" s="44"/>
      <c r="D125" s="44"/>
      <c r="E125" s="44"/>
      <c r="F125" s="44"/>
      <c r="G125" s="44"/>
      <c r="H125" s="44"/>
    </row>
    <row r="126" spans="1:8" ht="18" customHeight="1">
      <c r="A126" s="44" t="s">
        <v>52</v>
      </c>
      <c r="B126" s="44"/>
      <c r="C126" s="44"/>
      <c r="D126" s="44"/>
      <c r="E126" s="44"/>
      <c r="F126" s="44"/>
      <c r="G126" s="44"/>
      <c r="H126" s="44"/>
    </row>
    <row r="127" spans="1:8" ht="19.5" customHeight="1">
      <c r="A127" s="44" t="s">
        <v>53</v>
      </c>
      <c r="B127" s="44"/>
      <c r="C127" s="44"/>
      <c r="D127" s="44"/>
      <c r="E127" s="44"/>
      <c r="F127" s="44"/>
      <c r="G127" s="44"/>
      <c r="H127" s="44"/>
    </row>
    <row r="128" spans="1:8" ht="21" customHeight="1">
      <c r="A128" s="44" t="s">
        <v>54</v>
      </c>
      <c r="B128" s="44"/>
      <c r="C128" s="44"/>
      <c r="D128" s="44"/>
      <c r="E128" s="44"/>
      <c r="F128" s="44"/>
      <c r="G128" s="44"/>
      <c r="H128" s="44"/>
    </row>
    <row r="129" spans="1:8" ht="20.25" customHeight="1">
      <c r="A129" s="190" t="s">
        <v>55</v>
      </c>
      <c r="B129" s="190"/>
      <c r="C129" s="190"/>
      <c r="D129" s="190"/>
      <c r="E129" s="190"/>
      <c r="F129" s="190"/>
      <c r="G129" s="190"/>
      <c r="H129" s="190"/>
    </row>
    <row r="130" spans="1:8" ht="19.5" customHeight="1">
      <c r="A130" s="44"/>
      <c r="B130" s="44"/>
      <c r="C130" s="44"/>
      <c r="D130" s="44"/>
      <c r="E130" s="44"/>
      <c r="F130" s="44"/>
      <c r="G130" s="44"/>
      <c r="H130" s="44"/>
    </row>
    <row r="131" spans="1:8" ht="19.5" customHeight="1">
      <c r="A131" s="44"/>
      <c r="B131" s="44"/>
      <c r="C131" s="44"/>
      <c r="D131" s="44"/>
      <c r="E131" s="44"/>
      <c r="F131" s="44"/>
      <c r="G131" s="44"/>
      <c r="H131" s="44"/>
    </row>
    <row r="132" spans="1:8" ht="18.75" customHeight="1">
      <c r="A132" s="44"/>
      <c r="B132" s="44"/>
      <c r="C132" s="44"/>
      <c r="D132" s="44"/>
      <c r="E132" s="44"/>
      <c r="F132" s="44"/>
      <c r="G132" s="44"/>
      <c r="H132" s="44"/>
    </row>
    <row r="133" spans="1:8" ht="18.75" customHeight="1">
      <c r="A133" s="188" t="s">
        <v>185</v>
      </c>
      <c r="B133" s="188"/>
      <c r="C133" s="188"/>
      <c r="D133" s="188"/>
      <c r="E133" s="188"/>
      <c r="F133" s="188"/>
      <c r="G133" s="188"/>
      <c r="H133" s="188"/>
    </row>
    <row r="134" spans="1:8" ht="18.75" customHeight="1">
      <c r="A134" s="50"/>
      <c r="B134" s="50"/>
      <c r="C134" s="50"/>
      <c r="D134" s="50"/>
      <c r="E134" s="50"/>
      <c r="F134" s="50"/>
      <c r="G134" s="50"/>
      <c r="H134" s="50"/>
    </row>
    <row r="135" spans="1:8" ht="18.75" customHeight="1">
      <c r="A135" s="188"/>
      <c r="B135" s="188"/>
      <c r="C135" s="188"/>
      <c r="D135" s="188"/>
      <c r="E135" s="188"/>
      <c r="F135" s="188"/>
      <c r="G135" s="188"/>
      <c r="H135" s="188"/>
    </row>
    <row r="136" spans="1:8" ht="18.75" customHeight="1">
      <c r="A136" s="189" t="s">
        <v>56</v>
      </c>
      <c r="B136" s="189"/>
      <c r="C136" s="189"/>
      <c r="D136" s="189"/>
      <c r="E136" s="189"/>
      <c r="F136" s="189"/>
      <c r="G136" s="189"/>
      <c r="H136" s="189"/>
    </row>
    <row r="137" spans="1:8" ht="19.5" customHeight="1">
      <c r="A137" s="190" t="s">
        <v>57</v>
      </c>
      <c r="B137" s="190"/>
      <c r="C137" s="190"/>
      <c r="D137" s="190"/>
      <c r="E137" s="190"/>
      <c r="F137" s="190"/>
      <c r="G137" s="190"/>
      <c r="H137" s="190"/>
    </row>
    <row r="138" spans="1:8" ht="19.5" customHeight="1">
      <c r="A138" s="189" t="s">
        <v>58</v>
      </c>
      <c r="B138" s="189"/>
      <c r="C138" s="189"/>
      <c r="D138" s="189"/>
      <c r="E138" s="189"/>
      <c r="F138" s="189"/>
      <c r="G138" s="189"/>
      <c r="H138" s="189"/>
    </row>
    <row r="139" spans="1:8" ht="26.25" customHeight="1"/>
    <row r="140" spans="1:8" ht="19.5" customHeight="1"/>
    <row r="141" spans="1:8" ht="18.75" customHeight="1"/>
    <row r="142" spans="1:8" ht="19.5" customHeight="1"/>
    <row r="143" spans="1:8" ht="19.5" customHeight="1"/>
    <row r="144" spans="1:8" ht="26.25" customHeight="1"/>
    <row r="145" ht="18.75" customHeight="1"/>
    <row r="146" ht="18.75" customHeight="1"/>
    <row r="147" ht="18.75" customHeight="1"/>
    <row r="148" ht="19.5" customHeight="1"/>
    <row r="149" ht="19.5" customHeight="1"/>
    <row r="150" ht="19.5" customHeight="1"/>
    <row r="151" ht="18.75" customHeight="1"/>
    <row r="152" ht="19.5" customHeight="1"/>
    <row r="153" ht="19.5" customHeight="1"/>
    <row r="154" ht="18.75" customHeight="1"/>
    <row r="155" ht="18" customHeight="1"/>
    <row r="156" ht="19.5" customHeight="1"/>
    <row r="157" ht="18.75" customHeight="1"/>
    <row r="158" ht="18.75" customHeight="1"/>
    <row r="159" ht="19.5" customHeight="1"/>
    <row r="160" ht="19.5" customHeight="1"/>
    <row r="161" ht="18.75" customHeight="1"/>
    <row r="162" ht="18" customHeight="1"/>
    <row r="163" ht="18.75" customHeight="1"/>
    <row r="164" ht="18.75" customHeight="1"/>
    <row r="165" ht="19.5" customHeight="1"/>
    <row r="166" ht="18.75" customHeight="1"/>
    <row r="167" ht="20.25" customHeight="1"/>
    <row r="168" ht="19.5" customHeight="1"/>
    <row r="169" ht="18.75" customHeight="1"/>
    <row r="170" ht="20.25" customHeight="1"/>
    <row r="171" ht="19.5" customHeight="1"/>
    <row r="172" ht="28.5" customHeight="1"/>
    <row r="173" ht="28.5" customHeight="1"/>
    <row r="174" ht="27.75" customHeight="1"/>
    <row r="175" ht="27.75" customHeight="1"/>
    <row r="176" ht="21.75" customHeight="1"/>
    <row r="177" ht="39" customHeight="1"/>
    <row r="178" ht="38.25" customHeight="1"/>
    <row r="179" ht="38.25" customHeight="1"/>
    <row r="180" ht="39" customHeight="1"/>
    <row r="181" ht="40.5" customHeight="1"/>
    <row r="182" ht="21" customHeight="1"/>
    <row r="183" ht="21.75" customHeight="1"/>
    <row r="184" ht="20.25" customHeight="1"/>
    <row r="185" ht="28.5" customHeight="1"/>
    <row r="186" ht="19.5" customHeight="1"/>
    <row r="187" ht="21" customHeight="1"/>
    <row r="188" ht="20.25" customHeight="1"/>
    <row r="189" ht="18.75" customHeight="1"/>
    <row r="190" ht="16.5" customHeight="1"/>
    <row r="191" ht="19.5" customHeight="1"/>
    <row r="192" ht="18" customHeight="1"/>
    <row r="193" ht="21" customHeight="1"/>
    <row r="194" ht="18.75" customHeight="1"/>
    <row r="195" ht="20.25" customHeight="1"/>
    <row r="196" ht="19.5" customHeight="1"/>
    <row r="197" ht="21" customHeight="1"/>
    <row r="198" ht="21" customHeight="1"/>
    <row r="199" ht="20.25" customHeight="1"/>
    <row r="200" ht="19.5" customHeight="1"/>
    <row r="201" ht="18.75" customHeight="1"/>
    <row r="202" ht="20.25" customHeight="1"/>
    <row r="203" ht="20.25" customHeight="1"/>
    <row r="204" ht="22.5" customHeight="1"/>
    <row r="205" ht="20.25" customHeight="1"/>
    <row r="206" ht="18.75" customHeight="1"/>
    <row r="207" ht="26.25" customHeight="1"/>
    <row r="208" ht="19.5" customHeight="1"/>
    <row r="209" ht="18.75" customHeight="1"/>
    <row r="210" ht="20.25" customHeight="1"/>
    <row r="211" ht="19.5" customHeight="1"/>
    <row r="212" ht="19.5" customHeight="1"/>
    <row r="213" ht="18" customHeight="1"/>
    <row r="214" ht="20.25" customHeight="1"/>
    <row r="215" ht="19.5" customHeight="1"/>
    <row r="216" ht="19.5" customHeight="1"/>
    <row r="217" ht="19.5" customHeight="1"/>
    <row r="218" ht="19.5" customHeight="1"/>
    <row r="219" ht="19.5" customHeight="1"/>
    <row r="220" ht="18.75" customHeight="1"/>
    <row r="221" ht="19.5" customHeight="1"/>
    <row r="222" ht="18" customHeight="1"/>
    <row r="223" ht="19.5" customHeight="1"/>
    <row r="224" ht="18.75" customHeight="1"/>
    <row r="225" ht="18.75" customHeight="1"/>
    <row r="226" ht="18.75" customHeight="1"/>
    <row r="227" ht="19.5" customHeight="1"/>
    <row r="228" ht="19.5" customHeight="1"/>
    <row r="229" ht="19.5" customHeight="1"/>
    <row r="230" ht="20.25" customHeight="1"/>
    <row r="231" ht="20.25" customHeight="1"/>
    <row r="232" ht="20.25" customHeight="1"/>
    <row r="233" ht="21" customHeight="1"/>
    <row r="234" ht="21" customHeight="1"/>
    <row r="235" ht="21" customHeight="1"/>
    <row r="236" ht="21" customHeight="1"/>
    <row r="237" ht="20.25" customHeight="1"/>
    <row r="238" ht="19.5" customHeight="1"/>
    <row r="239" ht="18.75" customHeight="1"/>
    <row r="240" ht="19.5" customHeight="1"/>
    <row r="241" ht="19.5" customHeight="1"/>
    <row r="242" ht="18.75" customHeight="1"/>
    <row r="243" ht="19.5" customHeight="1"/>
    <row r="244" ht="20.25" customHeight="1"/>
    <row r="245" ht="19.5" customHeight="1"/>
    <row r="246" ht="19.5" customHeight="1"/>
    <row r="247" ht="20.25" customHeight="1"/>
    <row r="248" ht="19.5" customHeight="1"/>
    <row r="249" ht="18" customHeight="1"/>
    <row r="250" ht="18" customHeight="1"/>
    <row r="251" ht="18.75" customHeight="1"/>
    <row r="252" ht="18.75" customHeight="1"/>
    <row r="253" ht="18" customHeight="1"/>
    <row r="254" ht="18.75" customHeight="1"/>
    <row r="255" ht="19.5" customHeight="1"/>
    <row r="256" ht="18.75" customHeight="1"/>
    <row r="257" ht="19.5" customHeight="1"/>
    <row r="258" ht="27.75" customHeight="1"/>
    <row r="259" ht="29.25" customHeight="1"/>
    <row r="260" ht="55.5" customHeight="1"/>
    <row r="261" ht="19.5" customHeight="1"/>
    <row r="262" ht="19.5" customHeight="1"/>
    <row r="263" ht="18.75" customHeight="1"/>
    <row r="264" ht="29.25" customHeight="1"/>
    <row r="265" ht="29.25" customHeight="1"/>
    <row r="266" ht="30" customHeight="1"/>
    <row r="267" ht="42.75" customHeight="1"/>
    <row r="268" ht="20.25" customHeight="1"/>
    <row r="269" ht="19.5" customHeight="1"/>
    <row r="270" ht="19.5" customHeight="1"/>
    <row r="271" ht="19.5" customHeight="1"/>
    <row r="272" ht="19.5" customHeight="1"/>
    <row r="273" ht="28.5" customHeight="1"/>
    <row r="274" ht="27.75" customHeight="1"/>
    <row r="275" ht="19.5" customHeight="1"/>
    <row r="276" ht="19.5" customHeight="1"/>
    <row r="277" ht="20.25" customHeight="1"/>
    <row r="278" ht="20.25" customHeight="1"/>
    <row r="279" ht="19.5" customHeight="1"/>
    <row r="280" ht="26.25" customHeight="1"/>
    <row r="281" ht="18.75" customHeight="1"/>
    <row r="282" ht="29.25" customHeight="1"/>
    <row r="283" ht="20.25" customHeight="1"/>
    <row r="284" ht="19.5" customHeight="1"/>
    <row r="285" ht="18.75" customHeight="1"/>
    <row r="286" ht="26.25" customHeight="1"/>
    <row r="287" ht="19.5" customHeight="1"/>
    <row r="288" ht="19.5" customHeight="1"/>
    <row r="289" ht="19.5" customHeight="1"/>
    <row r="290" ht="20.25" customHeight="1"/>
    <row r="291" ht="19.5" customHeight="1"/>
    <row r="292" ht="19.5" customHeight="1"/>
    <row r="293" ht="19.5" customHeight="1"/>
    <row r="294" ht="27.75" customHeight="1"/>
    <row r="295" ht="20.25" customHeight="1"/>
    <row r="296" ht="19.5" customHeight="1"/>
    <row r="297" ht="18.75" customHeight="1"/>
    <row r="298" ht="18" customHeight="1"/>
    <row r="299" ht="26.25" customHeight="1"/>
    <row r="300" ht="27.75" customHeight="1"/>
    <row r="301" ht="18.75" customHeight="1"/>
    <row r="302" ht="19.5" customHeight="1"/>
    <row r="303" ht="19.5" customHeight="1"/>
    <row r="304" ht="26.25" customHeight="1"/>
    <row r="305" ht="18.75" customHeight="1"/>
    <row r="306" ht="19.5" customHeight="1"/>
    <row r="307" ht="18.75" customHeight="1"/>
    <row r="308" ht="19.5" customHeight="1"/>
    <row r="309" ht="18.75" customHeight="1"/>
    <row r="310" ht="18" customHeight="1"/>
    <row r="311" ht="18.75" customHeight="1"/>
    <row r="312" ht="28.5" customHeight="1"/>
    <row r="313" ht="18.75" customHeight="1"/>
    <row r="314" ht="18.75" customHeight="1"/>
    <row r="315" ht="18.75" customHeight="1"/>
    <row r="316" ht="20.25" customHeight="1"/>
    <row r="317" ht="27.75" customHeight="1"/>
    <row r="318" ht="30" customHeight="1"/>
    <row r="319" ht="18.75" customHeight="1"/>
    <row r="320" ht="18.75" customHeight="1"/>
    <row r="321" ht="18.75" customHeight="1"/>
    <row r="322" ht="27" customHeight="1"/>
    <row r="323" ht="19.5" customHeight="1"/>
    <row r="324" ht="19.5" customHeight="1"/>
    <row r="325" ht="19.5" customHeight="1"/>
    <row r="326" ht="19.5" customHeight="1"/>
    <row r="327" ht="19.5" customHeight="1"/>
    <row r="328" ht="19.5" customHeight="1"/>
    <row r="329" ht="19.5" customHeight="1"/>
    <row r="330" ht="29.25" customHeight="1"/>
    <row r="331" ht="19.5" customHeight="1"/>
    <row r="332" ht="18.75" customHeight="1"/>
    <row r="333" ht="20.25" customHeight="1"/>
    <row r="334" ht="18.75" customHeight="1"/>
    <row r="335" ht="27" customHeight="1"/>
    <row r="336" ht="28.5" customHeight="1"/>
    <row r="337" ht="19.5" customHeight="1"/>
    <row r="338" ht="18.75" customHeight="1"/>
    <row r="339" ht="19.5" customHeight="1"/>
    <row r="340" ht="27.75" customHeight="1"/>
    <row r="341" ht="19.5" customHeight="1"/>
    <row r="342" ht="18.75" customHeight="1"/>
    <row r="343" ht="18.75" customHeight="1"/>
    <row r="344" ht="18.75" customHeight="1"/>
    <row r="345" ht="18.75" customHeight="1"/>
    <row r="346" ht="19.5" customHeight="1"/>
    <row r="347" ht="19.5" customHeight="1"/>
    <row r="348" ht="19.5" customHeight="1"/>
    <row r="349" ht="19.5" customHeight="1"/>
    <row r="350" ht="27.75" customHeight="1"/>
    <row r="351" ht="19.5" customHeight="1"/>
    <row r="352" ht="19.5" customHeight="1"/>
    <row r="353" ht="19.5" customHeight="1"/>
    <row r="354" ht="18.75" customHeight="1"/>
    <row r="355" ht="28.5" customHeight="1"/>
    <row r="356" ht="28.5" customHeight="1"/>
    <row r="357" ht="28.5" customHeight="1"/>
    <row r="358" ht="28.5" customHeight="1"/>
    <row r="359" ht="41.25" customHeight="1"/>
    <row r="360" ht="19.5" customHeight="1"/>
    <row r="361" ht="19.5" customHeight="1"/>
    <row r="362" ht="19.5" customHeight="1"/>
    <row r="363" ht="19.5" customHeight="1"/>
    <row r="364" ht="19.5" customHeight="1"/>
    <row r="365" ht="19.5" customHeight="1"/>
    <row r="366" ht="19.5" customHeight="1"/>
    <row r="367" ht="19.5" customHeight="1"/>
    <row r="368" ht="28.5" customHeight="1"/>
    <row r="369" ht="27.75" customHeight="1"/>
    <row r="370" ht="28.5" customHeight="1"/>
    <row r="371" ht="19.5" customHeight="1"/>
    <row r="372" ht="19.5" customHeight="1"/>
    <row r="373" ht="19.5" customHeight="1"/>
    <row r="374" ht="27" customHeight="1"/>
    <row r="375" ht="56.25" customHeight="1"/>
    <row r="376" ht="19.5" customHeight="1"/>
    <row r="377" ht="20.25" customHeight="1"/>
    <row r="378" ht="20.25" customHeight="1"/>
    <row r="379" ht="20.25" customHeight="1"/>
    <row r="380" ht="20.25" customHeight="1"/>
    <row r="381" ht="27.75" customHeight="1"/>
    <row r="382" ht="28.5" customHeight="1"/>
    <row r="383" ht="19.5" customHeight="1"/>
    <row r="384" ht="20.25" customHeight="1"/>
    <row r="385" ht="19.5" customHeight="1"/>
    <row r="386" ht="20.25" customHeight="1"/>
    <row r="387" ht="19.5" customHeight="1"/>
    <row r="388" ht="19.5" customHeight="1"/>
    <row r="389" ht="19.5" customHeight="1"/>
    <row r="390" ht="18.75" customHeight="1"/>
    <row r="391" ht="20.25" customHeight="1"/>
    <row r="392" ht="20.25" customHeight="1"/>
    <row r="393" ht="20.25" customHeight="1"/>
    <row r="394" ht="20.25" customHeight="1"/>
    <row r="395" ht="19.5" customHeight="1"/>
    <row r="396" ht="27" customHeight="1"/>
    <row r="397" ht="29.25" customHeight="1"/>
    <row r="398" ht="19.5" customHeight="1"/>
    <row r="399" ht="19.5" customHeight="1"/>
    <row r="400" ht="20.25" customHeight="1"/>
    <row r="401" ht="28.5" customHeight="1"/>
    <row r="402" ht="19.5" customHeight="1"/>
    <row r="403" ht="19.5" customHeight="1"/>
    <row r="404" ht="20.25" customHeight="1"/>
    <row r="405" ht="18.75" customHeight="1"/>
    <row r="406" ht="18.75" customHeight="1"/>
    <row r="407" ht="30.75" customHeight="1"/>
    <row r="408" ht="19.5" customHeight="1"/>
    <row r="409" ht="19.5" customHeight="1"/>
    <row r="410" ht="19.5" customHeight="1"/>
    <row r="411" ht="18" customHeight="1"/>
    <row r="412" ht="28.5" customHeight="1"/>
    <row r="413" ht="27.75" customHeight="1"/>
    <row r="414" ht="20.25" customHeight="1"/>
    <row r="415" ht="19.5" customHeight="1"/>
    <row r="416" ht="19.5" customHeight="1"/>
    <row r="417" ht="28.5" customHeight="1"/>
    <row r="418" ht="27.75" customHeight="1"/>
    <row r="419" ht="27.75" customHeight="1"/>
    <row r="420" ht="44.25" customHeight="1"/>
    <row r="421" ht="19.5" customHeight="1"/>
    <row r="422" ht="19.5" customHeight="1"/>
    <row r="423" ht="19.5" customHeight="1"/>
    <row r="424" ht="18.75" customHeight="1"/>
    <row r="425" ht="18.75" customHeight="1"/>
    <row r="426" ht="26.25" customHeight="1"/>
    <row r="427" ht="20.25" customHeight="1"/>
    <row r="428" ht="29.25" customHeight="1"/>
    <row r="429" ht="42" customHeight="1"/>
    <row r="430" ht="20.25" customHeight="1"/>
    <row r="431" ht="20.25" customHeight="1"/>
    <row r="432" ht="27" customHeight="1"/>
    <row r="433" ht="20.25" customHeight="1"/>
    <row r="434" ht="41.25" customHeight="1"/>
    <row r="435" ht="20.25" customHeight="1"/>
    <row r="436" ht="21" customHeight="1"/>
    <row r="437" ht="20.25" customHeight="1"/>
    <row r="438" ht="21" customHeight="1"/>
    <row r="439" ht="21" customHeight="1"/>
    <row r="440" ht="19.5" customHeight="1"/>
    <row r="441" ht="22.5" customHeight="1"/>
    <row r="442" ht="14.25" customHeight="1"/>
    <row r="444" ht="17.25" customHeight="1"/>
    <row r="445" ht="15.75" customHeight="1"/>
    <row r="446" ht="18.75" customHeight="1"/>
    <row r="447" ht="22.5" customHeight="1"/>
    <row r="448" ht="18.75" customHeight="1"/>
    <row r="449" ht="24" customHeight="1"/>
    <row r="450" ht="19.5" customHeight="1"/>
    <row r="451" ht="18.75" customHeight="1"/>
    <row r="452" ht="21" customHeight="1"/>
    <row r="453" ht="25.5" customHeight="1"/>
    <row r="454" ht="19.5" customHeight="1"/>
    <row r="455" ht="18.75" customHeight="1"/>
    <row r="456" ht="27.75" customHeight="1"/>
    <row r="458" ht="20.25" customHeight="1"/>
    <row r="459" ht="19.5" customHeight="1"/>
    <row r="460" ht="20.25" customHeight="1"/>
    <row r="461" ht="18" customHeight="1"/>
    <row r="462" ht="18" customHeight="1"/>
    <row r="463" ht="18.75" customHeight="1"/>
    <row r="464" ht="19.5" customHeight="1"/>
    <row r="465" ht="18.75" customHeight="1"/>
    <row r="466" ht="19.5" customHeight="1"/>
    <row r="467" ht="19.5" customHeight="1"/>
    <row r="468" ht="19.5" customHeight="1"/>
    <row r="469" ht="19.5" customHeight="1"/>
    <row r="470" ht="21" customHeight="1"/>
    <row r="471" ht="19.5" customHeight="1"/>
    <row r="472" ht="18" customHeight="1"/>
    <row r="473" ht="20.25" customHeight="1"/>
    <row r="474" ht="18.75" customHeight="1"/>
    <row r="475" ht="18.75" customHeight="1"/>
    <row r="476" ht="21" customHeight="1"/>
    <row r="477" ht="22.5" customHeight="1"/>
    <row r="478" ht="18" customHeight="1"/>
    <row r="479" ht="17.25" customHeight="1"/>
    <row r="480" ht="17.25" customHeight="1"/>
    <row r="481" ht="18" customHeight="1"/>
    <row r="482" ht="17.25" customHeight="1"/>
    <row r="483" ht="16.5" customHeight="1"/>
    <row r="485" ht="18" customHeight="1"/>
    <row r="486" ht="17.25" customHeight="1"/>
    <row r="487" ht="18" customHeight="1"/>
    <row r="488" ht="18.75" customHeight="1"/>
    <row r="489" ht="19.5" customHeight="1"/>
    <row r="490" ht="19.5" customHeight="1"/>
    <row r="491" ht="18.75" customHeight="1"/>
    <row r="492" ht="18" customHeight="1"/>
    <row r="493" ht="18" customHeight="1"/>
    <row r="494" ht="18" customHeight="1"/>
    <row r="495" ht="18" customHeight="1"/>
    <row r="496" ht="17.25" customHeight="1"/>
    <row r="498" ht="18.75" customHeight="1"/>
    <row r="500" ht="18.75" customHeight="1"/>
    <row r="501" ht="18" customHeight="1"/>
    <row r="502" ht="18.75" customHeight="1"/>
    <row r="507" ht="18" customHeight="1"/>
    <row r="518" ht="17.25" customHeight="1"/>
    <row r="519" ht="17.25" customHeight="1"/>
    <row r="520" ht="17.25" customHeight="1"/>
  </sheetData>
  <mergeCells count="30">
    <mergeCell ref="C15:H15"/>
    <mergeCell ref="C17:H17"/>
    <mergeCell ref="A9:B9"/>
    <mergeCell ref="C9:H9"/>
    <mergeCell ref="C10:H10"/>
    <mergeCell ref="C11:H11"/>
    <mergeCell ref="C13:H13"/>
    <mergeCell ref="C4:H4"/>
    <mergeCell ref="C5:H5"/>
    <mergeCell ref="C6:H6"/>
    <mergeCell ref="C7:H7"/>
    <mergeCell ref="D8:F8"/>
    <mergeCell ref="A20:B20"/>
    <mergeCell ref="C20:H20"/>
    <mergeCell ref="G21:H21"/>
    <mergeCell ref="A22:H22"/>
    <mergeCell ref="A23:H23"/>
    <mergeCell ref="A129:H129"/>
    <mergeCell ref="A24:H24"/>
    <mergeCell ref="A87:H87"/>
    <mergeCell ref="A86:G86"/>
    <mergeCell ref="A88:H88"/>
    <mergeCell ref="A89:G89"/>
    <mergeCell ref="A56:G56"/>
    <mergeCell ref="A117:H117"/>
    <mergeCell ref="A135:H135"/>
    <mergeCell ref="A136:H136"/>
    <mergeCell ref="A137:H137"/>
    <mergeCell ref="A138:H138"/>
    <mergeCell ref="A133:H133"/>
  </mergeCells>
  <phoneticPr fontId="50" type="noConversion"/>
  <pageMargins left="0.23622047244094491" right="0.11811023622047245" top="0.23622047244094491" bottom="0.23622047244094491" header="0.15748031496062992" footer="0.15748031496062992"/>
  <pageSetup paperSize="9" scale="8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0"/>
  <sheetViews>
    <sheetView tabSelected="1" zoomScaleNormal="100" workbookViewId="0">
      <selection activeCell="A34" sqref="A34"/>
    </sheetView>
  </sheetViews>
  <sheetFormatPr defaultRowHeight="12.75" customHeight="1"/>
  <cols>
    <col min="1" max="1" width="10.7109375" customWidth="1"/>
    <col min="2" max="2" width="35.7109375" customWidth="1"/>
    <col min="3" max="3" width="10.5703125" customWidth="1"/>
    <col min="4" max="4" width="9" bestFit="1" customWidth="1"/>
    <col min="5" max="5" width="2.42578125" customWidth="1"/>
    <col min="6" max="6" width="3.5703125" customWidth="1"/>
    <col min="7" max="7" width="4.85546875" customWidth="1"/>
    <col min="8" max="8" width="7" customWidth="1"/>
    <col min="9" max="10" width="3.85546875" customWidth="1"/>
    <col min="11" max="11" width="7.42578125" customWidth="1"/>
    <col min="12" max="12" width="7.7109375" bestFit="1" customWidth="1"/>
    <col min="13" max="13" width="4.28515625" customWidth="1"/>
    <col min="14" max="14" width="7.28515625" customWidth="1"/>
    <col min="15" max="15" width="1.7109375" customWidth="1"/>
    <col min="16" max="16" width="9" bestFit="1" customWidth="1"/>
    <col min="17" max="17" width="3.5703125" customWidth="1"/>
    <col min="18" max="18" width="4" customWidth="1"/>
    <col min="19" max="19" width="3.85546875" customWidth="1"/>
    <col min="20" max="20" width="9.5703125" customWidth="1"/>
    <col min="21" max="21" width="6.28515625" customWidth="1"/>
    <col min="22" max="22" width="3.85546875" customWidth="1"/>
    <col min="23" max="23" width="4" customWidth="1"/>
    <col min="24" max="24" width="7.7109375" bestFit="1" customWidth="1"/>
    <col min="25" max="25" width="4.140625" customWidth="1"/>
    <col min="26" max="26" width="3.85546875" customWidth="1"/>
    <col min="27" max="27" width="4.140625" customWidth="1"/>
    <col min="28" max="28" width="4.5703125" customWidth="1"/>
    <col min="29" max="29" width="3.5703125" customWidth="1"/>
    <col min="30" max="30" width="3.85546875" customWidth="1"/>
    <col min="31" max="31" width="4.140625" customWidth="1"/>
  </cols>
  <sheetData>
    <row r="1" spans="1:31" ht="55.5" customHeight="1" thickBot="1">
      <c r="A1" s="51" t="s">
        <v>59</v>
      </c>
      <c r="B1" s="51"/>
      <c r="C1" s="245" t="s">
        <v>60</v>
      </c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</row>
    <row r="2" spans="1:31" ht="10.5" customHeight="1">
      <c r="A2" s="247" t="s">
        <v>61</v>
      </c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</row>
    <row r="3" spans="1:31" ht="10.5" customHeight="1">
      <c r="A3" s="248"/>
      <c r="B3" s="248"/>
      <c r="C3" s="248"/>
      <c r="D3" s="248"/>
      <c r="E3" s="248"/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8"/>
      <c r="Y3" s="248"/>
      <c r="Z3" s="248"/>
      <c r="AA3" s="248"/>
      <c r="AB3" s="248"/>
      <c r="AC3" s="248"/>
      <c r="AD3" s="248"/>
      <c r="AE3" s="248"/>
    </row>
    <row r="4" spans="1:31" ht="10.5" customHeight="1">
      <c r="A4" s="52"/>
      <c r="B4" s="52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/>
      <c r="Y4" s="52"/>
      <c r="Z4" s="52"/>
      <c r="AA4" s="52"/>
      <c r="AB4" s="167"/>
      <c r="AC4" s="167"/>
      <c r="AD4" s="167"/>
      <c r="AE4" s="167"/>
    </row>
    <row r="5" spans="1:31" ht="18" customHeight="1">
      <c r="A5" s="55" t="s">
        <v>5</v>
      </c>
      <c r="B5" s="178" t="s">
        <v>166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7"/>
      <c r="Z5" s="57"/>
      <c r="AA5" s="57"/>
      <c r="AB5" s="54"/>
      <c r="AC5" s="54"/>
    </row>
    <row r="6" spans="1:31" ht="16.5" customHeight="1">
      <c r="A6" s="52"/>
      <c r="B6" s="178" t="s">
        <v>167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8"/>
      <c r="Z6" s="58"/>
      <c r="AA6" s="58"/>
      <c r="AB6" s="54"/>
      <c r="AC6" s="54"/>
      <c r="AD6" s="54"/>
      <c r="AE6" s="54"/>
    </row>
    <row r="7" spans="1:31" ht="12.75" customHeight="1">
      <c r="A7" s="52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8"/>
      <c r="Z7" s="58"/>
      <c r="AA7" s="58"/>
      <c r="AB7" s="54"/>
      <c r="AC7" s="54"/>
      <c r="AD7" s="54"/>
      <c r="AE7" s="54"/>
    </row>
    <row r="8" spans="1:31" ht="15">
      <c r="A8" s="52" t="s">
        <v>6</v>
      </c>
      <c r="B8" s="179" t="s">
        <v>84</v>
      </c>
      <c r="C8" s="152"/>
      <c r="D8" s="152"/>
      <c r="E8" s="152"/>
      <c r="F8" s="152"/>
      <c r="G8" s="152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8"/>
      <c r="Z8" s="58"/>
      <c r="AA8" s="58"/>
      <c r="AB8" s="54"/>
      <c r="AC8" s="54"/>
      <c r="AD8" s="54"/>
      <c r="AE8" s="54"/>
    </row>
    <row r="9" spans="1:31" ht="7.5" customHeight="1">
      <c r="A9" s="52"/>
      <c r="B9" s="12"/>
      <c r="C9" s="12"/>
      <c r="D9" s="12"/>
      <c r="E9" s="12"/>
      <c r="F9" s="12"/>
      <c r="G9" s="12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8"/>
      <c r="Z9" s="58"/>
      <c r="AA9" s="58"/>
      <c r="AB9" s="54"/>
      <c r="AC9" s="54"/>
      <c r="AD9" s="54"/>
      <c r="AE9" s="54"/>
    </row>
    <row r="10" spans="1:31" ht="15">
      <c r="A10" s="55"/>
      <c r="B10" s="246" t="s">
        <v>85</v>
      </c>
      <c r="C10" s="246"/>
      <c r="D10" s="246"/>
      <c r="E10" s="246"/>
      <c r="F10" s="246"/>
      <c r="G10" s="246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4"/>
      <c r="AC10" s="54"/>
      <c r="AD10" s="54"/>
      <c r="AE10" s="54"/>
    </row>
    <row r="11" spans="1:31" ht="6.75" customHeight="1">
      <c r="A11" s="52"/>
      <c r="B11" s="166"/>
      <c r="C11" s="166"/>
      <c r="D11" s="166"/>
      <c r="E11" s="166"/>
      <c r="F11" s="166"/>
      <c r="G11" s="166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4"/>
      <c r="AC11" s="54"/>
      <c r="AD11" s="54"/>
      <c r="AE11" s="54"/>
    </row>
    <row r="12" spans="1:31" ht="15">
      <c r="A12" s="52"/>
      <c r="B12" s="246" t="s">
        <v>86</v>
      </c>
      <c r="C12" s="246"/>
      <c r="D12" s="246"/>
      <c r="E12" s="246"/>
      <c r="F12" s="246"/>
      <c r="G12" s="246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54"/>
      <c r="AC12" s="54"/>
      <c r="AD12" s="54"/>
      <c r="AE12" s="54"/>
    </row>
    <row r="13" spans="1:31" ht="5.25" customHeight="1">
      <c r="A13" s="52"/>
      <c r="B13" s="12"/>
      <c r="C13" s="12"/>
      <c r="D13" s="12"/>
      <c r="E13" s="12"/>
      <c r="F13" s="12"/>
      <c r="G13" s="12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4"/>
      <c r="AC13" s="54"/>
      <c r="AD13" s="54"/>
      <c r="AE13" s="54"/>
    </row>
    <row r="14" spans="1:31" ht="6" customHeight="1">
      <c r="A14" s="52"/>
      <c r="B14" s="239"/>
      <c r="C14" s="239"/>
      <c r="D14" s="239"/>
      <c r="E14" s="239"/>
      <c r="F14" s="239"/>
      <c r="G14" s="239"/>
      <c r="H14" s="239"/>
      <c r="I14" s="239"/>
      <c r="J14" s="239"/>
      <c r="K14" s="239"/>
      <c r="L14" s="239"/>
      <c r="M14" s="239"/>
      <c r="N14" s="239"/>
      <c r="O14" s="239"/>
      <c r="P14" s="239"/>
      <c r="Q14" s="239"/>
      <c r="R14" s="239"/>
      <c r="S14" s="239"/>
      <c r="T14" s="239"/>
      <c r="U14" s="239"/>
      <c r="V14" s="239"/>
      <c r="W14" s="239"/>
      <c r="X14" s="239"/>
      <c r="Y14" s="239"/>
      <c r="Z14" s="239"/>
      <c r="AA14" s="239"/>
      <c r="AB14" s="54"/>
      <c r="AC14" s="54"/>
      <c r="AD14" s="54"/>
      <c r="AE14" s="54"/>
    </row>
    <row r="15" spans="1:31" ht="15.75" customHeight="1">
      <c r="A15" s="164" t="s">
        <v>83</v>
      </c>
      <c r="B15" s="239" t="s">
        <v>62</v>
      </c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/>
      <c r="Z15" s="239"/>
      <c r="AA15" s="239"/>
      <c r="AB15" s="54"/>
      <c r="AC15" s="54"/>
      <c r="AD15" s="54"/>
      <c r="AE15" s="54"/>
    </row>
    <row r="16" spans="1:31" ht="4.5" customHeight="1">
      <c r="A16" s="52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4"/>
      <c r="AC16" s="54"/>
      <c r="AD16" s="54"/>
      <c r="AE16" s="54"/>
    </row>
    <row r="17" spans="1:31" ht="14.25" customHeight="1">
      <c r="A17" s="55" t="s">
        <v>63</v>
      </c>
      <c r="B17" s="60" t="s">
        <v>64</v>
      </c>
      <c r="C17" s="60"/>
      <c r="D17" s="60"/>
      <c r="E17" s="60"/>
      <c r="F17" s="60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2"/>
      <c r="Y17" s="63"/>
      <c r="Z17" s="63"/>
      <c r="AA17" s="64"/>
      <c r="AB17" s="54"/>
      <c r="AC17" s="54"/>
      <c r="AD17" s="54"/>
      <c r="AE17" s="54"/>
    </row>
    <row r="18" spans="1:31" ht="9" customHeight="1">
      <c r="A18" s="52"/>
      <c r="B18" s="65"/>
      <c r="C18" s="66"/>
      <c r="D18" s="66"/>
      <c r="E18" s="66"/>
      <c r="F18" s="66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8"/>
      <c r="Y18" s="69"/>
      <c r="Z18" s="69"/>
      <c r="AA18" s="70"/>
      <c r="AB18" s="54"/>
      <c r="AC18" s="54"/>
      <c r="AD18" s="54"/>
      <c r="AE18" s="54"/>
    </row>
    <row r="19" spans="1:31" ht="17.25" customHeight="1">
      <c r="A19" s="240" t="s">
        <v>65</v>
      </c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</row>
    <row r="20" spans="1:31" ht="15.75" customHeight="1">
      <c r="A20" s="241" t="s">
        <v>169</v>
      </c>
      <c r="B20" s="242"/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  <c r="AA20" s="242"/>
      <c r="AB20" s="242"/>
      <c r="AC20" s="242"/>
      <c r="AD20" s="242"/>
      <c r="AE20" s="242"/>
    </row>
    <row r="21" spans="1:31" ht="18" customHeight="1">
      <c r="A21" s="243" t="s">
        <v>11</v>
      </c>
      <c r="B21" s="243" t="s">
        <v>14</v>
      </c>
      <c r="C21" s="243" t="s">
        <v>66</v>
      </c>
      <c r="D21" s="71" t="s">
        <v>67</v>
      </c>
      <c r="E21" s="72"/>
      <c r="F21" s="72"/>
      <c r="G21" s="73"/>
      <c r="H21" s="71" t="s">
        <v>68</v>
      </c>
      <c r="I21" s="72"/>
      <c r="J21" s="72"/>
      <c r="K21" s="73"/>
      <c r="L21" s="71" t="s">
        <v>69</v>
      </c>
      <c r="M21" s="72"/>
      <c r="N21" s="72"/>
      <c r="O21" s="73"/>
      <c r="P21" s="71" t="s">
        <v>70</v>
      </c>
      <c r="Q21" s="72"/>
      <c r="R21" s="72"/>
      <c r="S21" s="73"/>
      <c r="T21" s="71" t="s">
        <v>71</v>
      </c>
      <c r="U21" s="72"/>
      <c r="V21" s="72"/>
      <c r="W21" s="73"/>
      <c r="X21" s="71" t="s">
        <v>72</v>
      </c>
      <c r="Y21" s="72"/>
      <c r="Z21" s="72"/>
      <c r="AA21" s="73"/>
      <c r="AB21" s="71" t="s">
        <v>73</v>
      </c>
      <c r="AC21" s="72"/>
      <c r="AD21" s="72"/>
      <c r="AE21" s="73"/>
    </row>
    <row r="22" spans="1:31" ht="16.5" customHeight="1">
      <c r="A22" s="244"/>
      <c r="B22" s="244"/>
      <c r="C22" s="244"/>
      <c r="D22" s="74">
        <v>1</v>
      </c>
      <c r="E22" s="75">
        <v>2</v>
      </c>
      <c r="F22" s="75">
        <v>3</v>
      </c>
      <c r="G22" s="76">
        <v>4</v>
      </c>
      <c r="H22" s="74">
        <v>1</v>
      </c>
      <c r="I22" s="75">
        <v>2</v>
      </c>
      <c r="J22" s="75">
        <v>3</v>
      </c>
      <c r="K22" s="76">
        <v>4</v>
      </c>
      <c r="L22" s="74">
        <v>1</v>
      </c>
      <c r="M22" s="75">
        <v>2</v>
      </c>
      <c r="N22" s="75">
        <v>3</v>
      </c>
      <c r="O22" s="76">
        <v>4</v>
      </c>
      <c r="P22" s="74">
        <v>1</v>
      </c>
      <c r="Q22" s="75">
        <v>2</v>
      </c>
      <c r="R22" s="75">
        <v>3</v>
      </c>
      <c r="S22" s="76">
        <v>4</v>
      </c>
      <c r="T22" s="74">
        <v>1</v>
      </c>
      <c r="U22" s="75">
        <v>2</v>
      </c>
      <c r="V22" s="75">
        <v>3</v>
      </c>
      <c r="W22" s="76">
        <v>4</v>
      </c>
      <c r="X22" s="74">
        <v>1</v>
      </c>
      <c r="Y22" s="75">
        <v>2</v>
      </c>
      <c r="Z22" s="75">
        <v>3</v>
      </c>
      <c r="AA22" s="76">
        <v>4</v>
      </c>
      <c r="AB22" s="74">
        <v>1</v>
      </c>
      <c r="AC22" s="75">
        <v>2</v>
      </c>
      <c r="AD22" s="75">
        <v>3</v>
      </c>
      <c r="AE22" s="76">
        <v>4</v>
      </c>
    </row>
    <row r="23" spans="1:31" ht="3" customHeight="1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</row>
    <row r="24" spans="1:31" ht="24">
      <c r="A24" s="78" t="s">
        <v>74</v>
      </c>
      <c r="B24" s="79" t="str">
        <f>Planilha!D27</f>
        <v>CENTRO DE REFERÊNCIA DO IDOSO - "FRANCISCO FERDINANDO"</v>
      </c>
      <c r="C24" s="80">
        <f>Planilha!H56</f>
        <v>123477.29953333332</v>
      </c>
      <c r="D24" s="231">
        <v>0.5</v>
      </c>
      <c r="E24" s="232"/>
      <c r="F24" s="233">
        <f>$C24*D24</f>
        <v>61738.649766666662</v>
      </c>
      <c r="G24" s="234"/>
      <c r="H24" s="231">
        <v>0.5</v>
      </c>
      <c r="I24" s="232"/>
      <c r="J24" s="233">
        <f>$C24*H24</f>
        <v>61738.649766666662</v>
      </c>
      <c r="K24" s="234"/>
      <c r="L24" s="81"/>
      <c r="M24" s="82"/>
      <c r="N24" s="83"/>
      <c r="O24" s="84"/>
      <c r="P24" s="81"/>
      <c r="Q24" s="82"/>
      <c r="R24" s="83"/>
      <c r="S24" s="84"/>
      <c r="T24" s="81"/>
      <c r="U24" s="82"/>
      <c r="V24" s="83"/>
      <c r="W24" s="84"/>
      <c r="X24" s="81"/>
      <c r="Y24" s="82"/>
      <c r="Z24" s="83"/>
      <c r="AA24" s="84"/>
      <c r="AB24" s="81"/>
      <c r="AC24" s="82"/>
      <c r="AD24" s="83"/>
      <c r="AE24" s="84"/>
    </row>
    <row r="25" spans="1:31" ht="5.25" customHeight="1">
      <c r="A25" s="85"/>
      <c r="B25" s="86"/>
      <c r="C25" s="87"/>
      <c r="D25" s="88"/>
      <c r="E25" s="88"/>
      <c r="F25" s="88"/>
      <c r="G25" s="89"/>
      <c r="H25" s="88"/>
      <c r="I25" s="88"/>
      <c r="J25" s="88"/>
      <c r="K25" s="88"/>
      <c r="L25" s="90"/>
      <c r="M25" s="91"/>
      <c r="N25" s="92"/>
      <c r="O25" s="93"/>
      <c r="P25" s="90"/>
      <c r="Q25" s="91"/>
      <c r="R25" s="92"/>
      <c r="S25" s="93"/>
      <c r="T25" s="90"/>
      <c r="U25" s="91"/>
      <c r="V25" s="92"/>
      <c r="W25" s="93"/>
      <c r="X25" s="90"/>
      <c r="Y25" s="91"/>
      <c r="Z25" s="92"/>
      <c r="AA25" s="93"/>
      <c r="AB25" s="94"/>
      <c r="AC25" s="91"/>
      <c r="AD25" s="92"/>
      <c r="AE25" s="93"/>
    </row>
    <row r="26" spans="1:31" ht="9" customHeight="1">
      <c r="A26" s="95"/>
      <c r="B26" s="96"/>
      <c r="C26" s="97"/>
      <c r="D26" s="90"/>
      <c r="E26" s="91"/>
      <c r="F26" s="98"/>
      <c r="G26" s="99"/>
      <c r="H26" s="90"/>
      <c r="I26" s="91"/>
      <c r="J26" s="98"/>
      <c r="K26" s="99"/>
      <c r="L26" s="90"/>
      <c r="M26" s="91"/>
      <c r="N26" s="92"/>
      <c r="O26" s="93"/>
      <c r="P26" s="90"/>
      <c r="Q26" s="91"/>
      <c r="R26" s="92"/>
      <c r="S26" s="93"/>
      <c r="T26" s="90"/>
      <c r="U26" s="91"/>
      <c r="V26" s="92"/>
      <c r="W26" s="93"/>
      <c r="X26" s="90"/>
      <c r="Y26" s="91"/>
      <c r="Z26" s="92"/>
      <c r="AA26" s="93"/>
      <c r="AB26" s="90"/>
      <c r="AC26" s="91"/>
      <c r="AD26" s="92"/>
      <c r="AE26" s="93"/>
    </row>
    <row r="27" spans="1:31" ht="24">
      <c r="A27" s="78" t="s">
        <v>75</v>
      </c>
      <c r="B27" s="79" t="str">
        <f>Planilha!D58</f>
        <v>TERMINAL RODOVIÁRIO - "JOÃO HYGINO BERBEL"</v>
      </c>
      <c r="C27" s="80">
        <f>Planilha!H86</f>
        <v>53043.580900000015</v>
      </c>
      <c r="H27" s="235">
        <v>0.5</v>
      </c>
      <c r="I27" s="236"/>
      <c r="J27" s="237">
        <f>$C27*H27</f>
        <v>26521.790450000008</v>
      </c>
      <c r="K27" s="238"/>
      <c r="L27" s="171">
        <v>0.5</v>
      </c>
      <c r="M27" s="168"/>
      <c r="N27" s="169">
        <f>$C27*L27</f>
        <v>26521.790450000008</v>
      </c>
      <c r="O27" s="170"/>
      <c r="P27" s="81"/>
      <c r="Q27" s="82"/>
      <c r="R27" s="83"/>
      <c r="S27" s="84"/>
      <c r="T27" s="81"/>
      <c r="U27" s="82"/>
      <c r="V27" s="83"/>
      <c r="W27" s="84"/>
      <c r="X27" s="100"/>
      <c r="Y27" s="101"/>
      <c r="Z27" s="102"/>
      <c r="AA27" s="103"/>
      <c r="AB27" s="100"/>
      <c r="AC27" s="101"/>
      <c r="AD27" s="102"/>
      <c r="AE27" s="103"/>
    </row>
    <row r="28" spans="1:31" ht="6.75" customHeight="1">
      <c r="A28" s="85"/>
      <c r="B28" s="86"/>
      <c r="C28" s="87"/>
      <c r="D28" s="88"/>
      <c r="E28" s="88"/>
      <c r="F28" s="88"/>
      <c r="G28" s="89"/>
      <c r="H28" s="88"/>
      <c r="I28" s="88"/>
      <c r="J28" s="88"/>
      <c r="K28" s="88"/>
      <c r="L28" s="90"/>
      <c r="M28" s="91"/>
      <c r="N28" s="92"/>
      <c r="O28" s="93"/>
      <c r="P28" s="90"/>
      <c r="Q28" s="91"/>
      <c r="R28" s="92"/>
      <c r="S28" s="93"/>
      <c r="T28" s="90"/>
      <c r="U28" s="91"/>
      <c r="V28" s="92"/>
      <c r="W28" s="93"/>
      <c r="X28" s="90"/>
      <c r="Y28" s="91"/>
      <c r="Z28" s="92"/>
      <c r="AA28" s="93"/>
      <c r="AB28" s="90"/>
      <c r="AC28" s="91"/>
      <c r="AD28" s="92"/>
      <c r="AE28" s="93"/>
    </row>
    <row r="29" spans="1:31" ht="9.75" customHeight="1" thickBot="1">
      <c r="A29" s="95"/>
      <c r="B29" s="96"/>
      <c r="C29" s="97"/>
      <c r="D29" s="90"/>
      <c r="E29" s="91"/>
      <c r="F29" s="92"/>
      <c r="G29" s="93"/>
      <c r="H29" s="94"/>
      <c r="I29" s="104"/>
      <c r="J29" s="105"/>
      <c r="K29" s="106"/>
      <c r="L29" s="94"/>
      <c r="M29" s="104"/>
      <c r="N29" s="105"/>
      <c r="O29" s="106"/>
      <c r="P29" s="94"/>
      <c r="Q29" s="104"/>
      <c r="R29" s="105"/>
      <c r="S29" s="106"/>
      <c r="T29" s="94"/>
      <c r="U29" s="104"/>
      <c r="V29" s="105"/>
      <c r="W29" s="106"/>
      <c r="X29" s="94"/>
      <c r="Y29" s="104"/>
      <c r="Z29" s="98"/>
      <c r="AA29" s="99"/>
      <c r="AB29" s="94"/>
      <c r="AC29" s="104"/>
      <c r="AD29" s="105"/>
      <c r="AE29" s="106"/>
    </row>
    <row r="30" spans="1:31" ht="21" customHeight="1" thickTop="1">
      <c r="A30" s="107"/>
      <c r="B30" s="108" t="s">
        <v>76</v>
      </c>
      <c r="C30" s="109">
        <f>C24+C27</f>
        <v>176520.88043333334</v>
      </c>
      <c r="D30" s="110">
        <f>F30/$C$30</f>
        <v>0.34975267297051299</v>
      </c>
      <c r="E30" s="111"/>
      <c r="F30" s="228">
        <f>SUM(F24:F29)</f>
        <v>61738.649766666662</v>
      </c>
      <c r="G30" s="229"/>
      <c r="H30" s="110">
        <f>J30/$C$30</f>
        <v>0.5</v>
      </c>
      <c r="I30" s="111"/>
      <c r="J30" s="228">
        <f>SUM(J24:J29)</f>
        <v>88260.44021666667</v>
      </c>
      <c r="K30" s="229"/>
      <c r="L30" s="110">
        <f>N30/$C$30</f>
        <v>0.15024732702948701</v>
      </c>
      <c r="M30" s="111"/>
      <c r="N30" s="228">
        <f>SUM(N24:N29)</f>
        <v>26521.790450000008</v>
      </c>
      <c r="O30" s="229"/>
      <c r="P30" s="110"/>
      <c r="Q30" s="111"/>
      <c r="R30" s="228"/>
      <c r="S30" s="229"/>
      <c r="T30" s="110"/>
      <c r="U30" s="111"/>
      <c r="V30" s="228"/>
      <c r="W30" s="229"/>
      <c r="X30" s="110"/>
      <c r="Y30" s="111"/>
      <c r="Z30" s="228"/>
      <c r="AA30" s="230"/>
      <c r="AB30" s="110"/>
      <c r="AC30" s="111"/>
      <c r="AD30" s="228"/>
      <c r="AE30" s="230"/>
    </row>
    <row r="31" spans="1:31" ht="20.25" customHeight="1" thickBot="1">
      <c r="A31" s="112"/>
      <c r="B31" s="113" t="s">
        <v>77</v>
      </c>
      <c r="C31" s="114"/>
      <c r="D31" s="115">
        <f>D30</f>
        <v>0.34975267297051299</v>
      </c>
      <c r="E31" s="116"/>
      <c r="F31" s="222">
        <f>F30</f>
        <v>61738.649766666662</v>
      </c>
      <c r="G31" s="223"/>
      <c r="H31" s="227">
        <f>D31+H30</f>
        <v>0.84975267297051293</v>
      </c>
      <c r="I31" s="226"/>
      <c r="J31" s="222">
        <f>F31+J30</f>
        <v>149999.08998333334</v>
      </c>
      <c r="K31" s="223"/>
      <c r="L31" s="115">
        <f>H31+L30</f>
        <v>1</v>
      </c>
      <c r="M31" s="116"/>
      <c r="N31" s="222">
        <f>J31+N30</f>
        <v>176520.88043333334</v>
      </c>
      <c r="O31" s="223"/>
      <c r="P31" s="227"/>
      <c r="Q31" s="226"/>
      <c r="R31" s="222"/>
      <c r="S31" s="223"/>
      <c r="T31" s="115"/>
      <c r="U31" s="116"/>
      <c r="V31" s="222"/>
      <c r="W31" s="223"/>
      <c r="X31" s="115"/>
      <c r="Y31" s="116"/>
      <c r="Z31" s="222"/>
      <c r="AA31" s="224"/>
      <c r="AB31" s="225"/>
      <c r="AC31" s="226"/>
      <c r="AD31" s="222"/>
      <c r="AE31" s="224"/>
    </row>
    <row r="32" spans="1:31" ht="7.5" customHeight="1" thickTop="1"/>
    <row r="33" spans="1:31" ht="14.25" customHeight="1">
      <c r="A33" s="218" t="s">
        <v>186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19"/>
      <c r="T33" s="219"/>
      <c r="U33" s="219"/>
      <c r="V33" s="219"/>
      <c r="W33" s="219"/>
      <c r="X33" s="219"/>
      <c r="Y33" s="219"/>
      <c r="Z33" s="219"/>
      <c r="AA33" s="219"/>
      <c r="AB33" s="219"/>
      <c r="AC33" s="219"/>
      <c r="AD33" s="219"/>
      <c r="AE33" s="219"/>
    </row>
    <row r="34" spans="1:31" ht="14.25" customHeight="1">
      <c r="A34" s="165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150"/>
      <c r="AC34" s="150"/>
      <c r="AD34" s="150"/>
      <c r="AE34" s="150"/>
    </row>
    <row r="36" spans="1:31" ht="15.75" customHeight="1">
      <c r="A36" s="220" t="s">
        <v>78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</row>
    <row r="37" spans="1:31" ht="16.5" customHeight="1">
      <c r="A37" s="221" t="s">
        <v>79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</row>
    <row r="38" spans="1:31" ht="15" customHeight="1">
      <c r="A38" s="220" t="s">
        <v>80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</row>
    <row r="39" spans="1:31" ht="13.5" customHeight="1"/>
    <row r="41" spans="1:31" ht="23.25" customHeight="1"/>
    <row r="42" spans="1:31" ht="23.25" customHeight="1"/>
    <row r="44" spans="1:31" ht="15.75" customHeight="1"/>
    <row r="45" spans="1:31" ht="20.25" customHeight="1"/>
    <row r="48" spans="1:31" ht="15.75" customHeight="1"/>
    <row r="51" ht="14.25" customHeight="1"/>
    <row r="54" ht="24" customHeight="1"/>
    <row r="57" ht="15.75" customHeight="1"/>
    <row r="60" ht="16.5" customHeight="1"/>
  </sheetData>
  <mergeCells count="38">
    <mergeCell ref="C1:AE1"/>
    <mergeCell ref="B10:G10"/>
    <mergeCell ref="B12:G12"/>
    <mergeCell ref="A2:AE3"/>
    <mergeCell ref="B14:AA14"/>
    <mergeCell ref="B15:AA15"/>
    <mergeCell ref="A19:AE19"/>
    <mergeCell ref="A20:AE20"/>
    <mergeCell ref="A21:A22"/>
    <mergeCell ref="B21:B22"/>
    <mergeCell ref="C21:C22"/>
    <mergeCell ref="D24:E24"/>
    <mergeCell ref="F24:G24"/>
    <mergeCell ref="H24:I24"/>
    <mergeCell ref="J24:K24"/>
    <mergeCell ref="H27:I27"/>
    <mergeCell ref="J27:K27"/>
    <mergeCell ref="V30:W30"/>
    <mergeCell ref="Z30:AA30"/>
    <mergeCell ref="AD30:AE30"/>
    <mergeCell ref="F30:G30"/>
    <mergeCell ref="J30:K30"/>
    <mergeCell ref="N30:O30"/>
    <mergeCell ref="R30:S30"/>
    <mergeCell ref="A33:AE33"/>
    <mergeCell ref="A36:AE36"/>
    <mergeCell ref="A37:AE37"/>
    <mergeCell ref="A38:AE38"/>
    <mergeCell ref="R31:S31"/>
    <mergeCell ref="V31:W31"/>
    <mergeCell ref="Z31:AA31"/>
    <mergeCell ref="AB31:AC31"/>
    <mergeCell ref="AD31:AE31"/>
    <mergeCell ref="F31:G31"/>
    <mergeCell ref="H31:I31"/>
    <mergeCell ref="J31:K31"/>
    <mergeCell ref="N31:O31"/>
    <mergeCell ref="P31:Q31"/>
  </mergeCells>
  <pageMargins left="0.51181100000000002" right="0.51181100000000002" top="0.15748000000000001" bottom="0.59055100000000005" header="0.11811000000000001" footer="0.27559099999999992"/>
  <pageSetup paperSize="9" scale="65" orientation="landscape" horizontalDpi="65533" verticalDpi="65533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Cronograma!Print_Titles</vt:lpstr>
      <vt:lpstr>Planilha!Print_Titles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NARAIANY APARECIDA G MACHADO A PIRES DE ARAUJO</cp:lastModifiedBy>
  <cp:revision>7</cp:revision>
  <cp:lastPrinted>2025-05-28T14:00:44Z</cp:lastPrinted>
  <dcterms:modified xsi:type="dcterms:W3CDTF">2025-05-28T14:00:47Z</dcterms:modified>
</cp:coreProperties>
</file>