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ocumentos\2025\Roteiros\"/>
    </mc:Choice>
  </mc:AlternateContent>
  <xr:revisionPtr revIDLastSave="0" documentId="13_ncr:1_{FD7FDB86-EC60-4BB2-830A-3FA2FE6A38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osta" sheetId="2" r:id="rId1"/>
  </sheets>
  <definedNames>
    <definedName name="_xlnm.Print_Area" localSheetId="0">Proposta!$A$1:$G$296</definedName>
    <definedName name="_xlnm.Print_Titles" localSheetId="0">Proposta!$4:$4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94" i="2" l="1"/>
  <c r="F292" i="2"/>
  <c r="G292" i="2" s="1"/>
  <c r="F291" i="2"/>
  <c r="G291" i="2" s="1"/>
  <c r="F289" i="2"/>
  <c r="G289" i="2" s="1"/>
  <c r="F288" i="2"/>
  <c r="G288" i="2" s="1"/>
  <c r="F287" i="2"/>
  <c r="G287" i="2" s="1"/>
  <c r="F286" i="2"/>
  <c r="G286" i="2" s="1"/>
  <c r="F285" i="2"/>
  <c r="G285" i="2" s="1"/>
  <c r="F282" i="2"/>
  <c r="G282" i="2" s="1"/>
  <c r="F281" i="2"/>
  <c r="G281" i="2" s="1"/>
  <c r="F280" i="2"/>
  <c r="G280" i="2" s="1"/>
  <c r="F279" i="2"/>
  <c r="G279" i="2" s="1"/>
  <c r="F278" i="2"/>
  <c r="G278" i="2" s="1"/>
  <c r="F277" i="2"/>
  <c r="G277" i="2" s="1"/>
  <c r="F275" i="2"/>
  <c r="G275" i="2" s="1"/>
  <c r="F274" i="2"/>
  <c r="G274" i="2" s="1"/>
  <c r="F272" i="2"/>
  <c r="G272" i="2" s="1"/>
  <c r="F271" i="2"/>
  <c r="G271" i="2" s="1"/>
  <c r="F270" i="2"/>
  <c r="G270" i="2" s="1"/>
  <c r="F269" i="2"/>
  <c r="G269" i="2" s="1"/>
  <c r="F268" i="2"/>
  <c r="G268" i="2" s="1"/>
  <c r="F267" i="2"/>
  <c r="G267" i="2" s="1"/>
  <c r="F266" i="2"/>
  <c r="G266" i="2" s="1"/>
  <c r="F264" i="2"/>
  <c r="G264" i="2" s="1"/>
  <c r="F263" i="2"/>
  <c r="G263" i="2" s="1"/>
  <c r="F262" i="2"/>
  <c r="G262" i="2" s="1"/>
  <c r="F261" i="2"/>
  <c r="G261" i="2" s="1"/>
  <c r="F260" i="2"/>
  <c r="G260" i="2" s="1"/>
  <c r="F259" i="2"/>
  <c r="G259" i="2" s="1"/>
  <c r="F258" i="2"/>
  <c r="G258" i="2" s="1"/>
  <c r="F257" i="2"/>
  <c r="G257" i="2" s="1"/>
  <c r="F256" i="2"/>
  <c r="G256" i="2" s="1"/>
  <c r="F255" i="2"/>
  <c r="G255" i="2" s="1"/>
  <c r="F254" i="2"/>
  <c r="G254" i="2" s="1"/>
  <c r="F253" i="2"/>
  <c r="G253" i="2" s="1"/>
  <c r="F251" i="2"/>
  <c r="G251" i="2" s="1"/>
  <c r="F250" i="2"/>
  <c r="G250" i="2" s="1"/>
  <c r="F249" i="2"/>
  <c r="G249" i="2" s="1"/>
  <c r="F248" i="2"/>
  <c r="G248" i="2" s="1"/>
  <c r="F247" i="2"/>
  <c r="G247" i="2" s="1"/>
  <c r="F246" i="2"/>
  <c r="G246" i="2" s="1"/>
  <c r="F245" i="2"/>
  <c r="G245" i="2" s="1"/>
  <c r="F244" i="2"/>
  <c r="G244" i="2" s="1"/>
  <c r="F243" i="2"/>
  <c r="G243" i="2" s="1"/>
  <c r="F242" i="2"/>
  <c r="G242" i="2" s="1"/>
  <c r="F240" i="2"/>
  <c r="G240" i="2" s="1"/>
  <c r="F239" i="2"/>
  <c r="G239" i="2" s="1"/>
  <c r="F238" i="2"/>
  <c r="G238" i="2" s="1"/>
  <c r="F237" i="2"/>
  <c r="G237" i="2" s="1"/>
  <c r="F236" i="2"/>
  <c r="G236" i="2" s="1"/>
  <c r="F235" i="2"/>
  <c r="G235" i="2" s="1"/>
  <c r="F234" i="2"/>
  <c r="G234" i="2" s="1"/>
  <c r="F233" i="2"/>
  <c r="G233" i="2" s="1"/>
  <c r="F232" i="2"/>
  <c r="G232" i="2" s="1"/>
  <c r="F230" i="2"/>
  <c r="G230" i="2" s="1"/>
  <c r="F229" i="2"/>
  <c r="G229" i="2" s="1"/>
  <c r="F228" i="2"/>
  <c r="G228" i="2" s="1"/>
  <c r="F227" i="2"/>
  <c r="G227" i="2" s="1"/>
  <c r="F226" i="2"/>
  <c r="G226" i="2" s="1"/>
  <c r="F225" i="2"/>
  <c r="G225" i="2" s="1"/>
  <c r="F223" i="2"/>
  <c r="G223" i="2" s="1"/>
  <c r="F222" i="2"/>
  <c r="G222" i="2" s="1"/>
  <c r="F221" i="2"/>
  <c r="G221" i="2" s="1"/>
  <c r="F220" i="2"/>
  <c r="G220" i="2" s="1"/>
  <c r="F219" i="2"/>
  <c r="G219" i="2" s="1"/>
  <c r="F218" i="2"/>
  <c r="G218" i="2" s="1"/>
  <c r="F217" i="2"/>
  <c r="G217" i="2" s="1"/>
  <c r="F216" i="2"/>
  <c r="G216" i="2" s="1"/>
  <c r="F215" i="2"/>
  <c r="G215" i="2" s="1"/>
  <c r="F213" i="2"/>
  <c r="G213" i="2" s="1"/>
  <c r="F212" i="2"/>
  <c r="G212" i="2" s="1"/>
  <c r="F211" i="2"/>
  <c r="G211" i="2" s="1"/>
  <c r="F210" i="2"/>
  <c r="G210" i="2" s="1"/>
  <c r="F209" i="2"/>
  <c r="G209" i="2" s="1"/>
  <c r="F208" i="2"/>
  <c r="G208" i="2" s="1"/>
  <c r="F207" i="2"/>
  <c r="G207" i="2" s="1"/>
  <c r="F206" i="2"/>
  <c r="G206" i="2" s="1"/>
  <c r="F205" i="2"/>
  <c r="G205" i="2" s="1"/>
  <c r="F204" i="2"/>
  <c r="G204" i="2" s="1"/>
  <c r="F201" i="2"/>
  <c r="G201" i="2" s="1"/>
  <c r="F200" i="2"/>
  <c r="G200" i="2" s="1"/>
  <c r="F199" i="2"/>
  <c r="G199" i="2" s="1"/>
  <c r="F198" i="2"/>
  <c r="G198" i="2" s="1"/>
  <c r="F197" i="2"/>
  <c r="G197" i="2" s="1"/>
  <c r="F196" i="2"/>
  <c r="G196" i="2" s="1"/>
  <c r="F195" i="2"/>
  <c r="G195" i="2" s="1"/>
  <c r="F193" i="2"/>
  <c r="G193" i="2" s="1"/>
  <c r="F192" i="2"/>
  <c r="G192" i="2" s="1"/>
  <c r="F191" i="2"/>
  <c r="G191" i="2" s="1"/>
  <c r="F190" i="2"/>
  <c r="G190" i="2" s="1"/>
  <c r="F189" i="2"/>
  <c r="G189" i="2" s="1"/>
  <c r="F188" i="2"/>
  <c r="G188" i="2" s="1"/>
  <c r="F187" i="2"/>
  <c r="G187" i="2" s="1"/>
  <c r="F186" i="2"/>
  <c r="G186" i="2" s="1"/>
  <c r="F185" i="2"/>
  <c r="G185" i="2" s="1"/>
  <c r="F184" i="2"/>
  <c r="G184" i="2" s="1"/>
  <c r="F183" i="2"/>
  <c r="G183" i="2" s="1"/>
  <c r="F181" i="2"/>
  <c r="G181" i="2" s="1"/>
  <c r="F180" i="2"/>
  <c r="G180" i="2" s="1"/>
  <c r="F179" i="2"/>
  <c r="G179" i="2" s="1"/>
  <c r="F178" i="2"/>
  <c r="G178" i="2" s="1"/>
  <c r="F177" i="2"/>
  <c r="G177" i="2" s="1"/>
  <c r="F176" i="2"/>
  <c r="G176" i="2" s="1"/>
  <c r="F175" i="2"/>
  <c r="G175" i="2" s="1"/>
  <c r="F174" i="2"/>
  <c r="G174" i="2" s="1"/>
  <c r="F172" i="2"/>
  <c r="G172" i="2" s="1"/>
  <c r="F171" i="2"/>
  <c r="G171" i="2" s="1"/>
  <c r="F168" i="2"/>
  <c r="G168" i="2" s="1"/>
  <c r="F167" i="2"/>
  <c r="G167" i="2" s="1"/>
  <c r="F166" i="2"/>
  <c r="G166" i="2" s="1"/>
  <c r="F165" i="2"/>
  <c r="G165" i="2" s="1"/>
  <c r="F164" i="2"/>
  <c r="G164" i="2" s="1"/>
  <c r="F163" i="2"/>
  <c r="G163" i="2" s="1"/>
  <c r="F162" i="2"/>
  <c r="G162" i="2" s="1"/>
  <c r="F161" i="2"/>
  <c r="G161" i="2" s="1"/>
  <c r="F160" i="2"/>
  <c r="G160" i="2" s="1"/>
  <c r="F158" i="2"/>
  <c r="G158" i="2" s="1"/>
  <c r="F157" i="2"/>
  <c r="G157" i="2" s="1"/>
  <c r="F156" i="2"/>
  <c r="G156" i="2" s="1"/>
  <c r="F155" i="2"/>
  <c r="G155" i="2" s="1"/>
  <c r="F153" i="2"/>
  <c r="G153" i="2" s="1"/>
  <c r="F152" i="2" s="1"/>
  <c r="G152" i="2" s="1"/>
  <c r="F150" i="2"/>
  <c r="G150" i="2" s="1"/>
  <c r="F149" i="2"/>
  <c r="G149" i="2" s="1"/>
  <c r="F148" i="2"/>
  <c r="G148" i="2" s="1"/>
  <c r="F147" i="2"/>
  <c r="G147" i="2" s="1"/>
  <c r="F146" i="2"/>
  <c r="G146" i="2" s="1"/>
  <c r="F145" i="2"/>
  <c r="G145" i="2" s="1"/>
  <c r="F144" i="2"/>
  <c r="G144" i="2" s="1"/>
  <c r="F143" i="2"/>
  <c r="G143" i="2" s="1"/>
  <c r="F142" i="2"/>
  <c r="G142" i="2" s="1"/>
  <c r="F141" i="2"/>
  <c r="G141" i="2" s="1"/>
  <c r="F139" i="2"/>
  <c r="G139" i="2" s="1"/>
  <c r="F138" i="2"/>
  <c r="G138" i="2" s="1"/>
  <c r="F137" i="2"/>
  <c r="G137" i="2" s="1"/>
  <c r="F136" i="2"/>
  <c r="G136" i="2" s="1"/>
  <c r="F135" i="2"/>
  <c r="G135" i="2" s="1"/>
  <c r="F133" i="2"/>
  <c r="G133" i="2" s="1"/>
  <c r="F132" i="2"/>
  <c r="G132" i="2" s="1"/>
  <c r="F131" i="2"/>
  <c r="G131" i="2" s="1"/>
  <c r="F130" i="2"/>
  <c r="G130" i="2" s="1"/>
  <c r="F129" i="2"/>
  <c r="G129" i="2" s="1"/>
  <c r="F128" i="2"/>
  <c r="G128" i="2" s="1"/>
  <c r="F127" i="2"/>
  <c r="G127" i="2" s="1"/>
  <c r="F126" i="2"/>
  <c r="G126" i="2" s="1"/>
  <c r="F125" i="2"/>
  <c r="G125" i="2" s="1"/>
  <c r="F124" i="2"/>
  <c r="G124" i="2" s="1"/>
  <c r="F123" i="2"/>
  <c r="G123" i="2" s="1"/>
  <c r="F122" i="2"/>
  <c r="G122" i="2" s="1"/>
  <c r="F121" i="2"/>
  <c r="G121" i="2" s="1"/>
  <c r="F120" i="2"/>
  <c r="G120" i="2" s="1"/>
  <c r="F119" i="2"/>
  <c r="G119" i="2" s="1"/>
  <c r="F118" i="2"/>
  <c r="G118" i="2" s="1"/>
  <c r="F117" i="2"/>
  <c r="G117" i="2" s="1"/>
  <c r="F116" i="2"/>
  <c r="G116" i="2" s="1"/>
  <c r="F115" i="2"/>
  <c r="G115" i="2" s="1"/>
  <c r="F114" i="2"/>
  <c r="G114" i="2" s="1"/>
  <c r="F113" i="2"/>
  <c r="G113" i="2" s="1"/>
  <c r="F112" i="2"/>
  <c r="G112" i="2" s="1"/>
  <c r="F111" i="2"/>
  <c r="G111" i="2" s="1"/>
  <c r="F109" i="2"/>
  <c r="G109" i="2" s="1"/>
  <c r="F108" i="2"/>
  <c r="G108" i="2" s="1"/>
  <c r="F107" i="2"/>
  <c r="G107" i="2" s="1"/>
  <c r="F106" i="2"/>
  <c r="G106" i="2" s="1"/>
  <c r="F105" i="2"/>
  <c r="G105" i="2" s="1"/>
  <c r="F104" i="2"/>
  <c r="G104" i="2" s="1"/>
  <c r="F103" i="2"/>
  <c r="G103" i="2" s="1"/>
  <c r="F102" i="2"/>
  <c r="G102" i="2" s="1"/>
  <c r="F101" i="2"/>
  <c r="G101" i="2" s="1"/>
  <c r="F100" i="2"/>
  <c r="G100" i="2" s="1"/>
  <c r="F99" i="2"/>
  <c r="G99" i="2" s="1"/>
  <c r="F98" i="2"/>
  <c r="G98" i="2" s="1"/>
  <c r="F97" i="2"/>
  <c r="G97" i="2" s="1"/>
  <c r="F96" i="2"/>
  <c r="G96" i="2" s="1"/>
  <c r="F95" i="2"/>
  <c r="G95" i="2" s="1"/>
  <c r="F94" i="2"/>
  <c r="G94" i="2" s="1"/>
  <c r="F93" i="2"/>
  <c r="G93" i="2" s="1"/>
  <c r="F92" i="2"/>
  <c r="G92" i="2" s="1"/>
  <c r="F91" i="2"/>
  <c r="G91" i="2" s="1"/>
  <c r="F90" i="2"/>
  <c r="G90" i="2" s="1"/>
  <c r="F89" i="2"/>
  <c r="G89" i="2" s="1"/>
  <c r="F88" i="2"/>
  <c r="G88" i="2" s="1"/>
  <c r="F87" i="2"/>
  <c r="G87" i="2" s="1"/>
  <c r="F86" i="2"/>
  <c r="G86" i="2" s="1"/>
  <c r="F85" i="2"/>
  <c r="G85" i="2" s="1"/>
  <c r="F84" i="2"/>
  <c r="G84" i="2" s="1"/>
  <c r="F83" i="2"/>
  <c r="G83" i="2" s="1"/>
  <c r="F82" i="2"/>
  <c r="G82" i="2" s="1"/>
  <c r="F81" i="2"/>
  <c r="G81" i="2" s="1"/>
  <c r="F79" i="2"/>
  <c r="G79" i="2" s="1"/>
  <c r="F78" i="2"/>
  <c r="G78" i="2" s="1"/>
  <c r="F76" i="2"/>
  <c r="G76" i="2" s="1"/>
  <c r="F75" i="2"/>
  <c r="G75" i="2" s="1"/>
  <c r="F74" i="2"/>
  <c r="G74" i="2" s="1"/>
  <c r="F73" i="2"/>
  <c r="G73" i="2" s="1"/>
  <c r="F72" i="2"/>
  <c r="G72" i="2" s="1"/>
  <c r="F71" i="2"/>
  <c r="G71" i="2" s="1"/>
  <c r="F70" i="2"/>
  <c r="G70" i="2" s="1"/>
  <c r="F69" i="2"/>
  <c r="G69" i="2" s="1"/>
  <c r="F68" i="2"/>
  <c r="G68" i="2" s="1"/>
  <c r="F67" i="2"/>
  <c r="G67" i="2" s="1"/>
  <c r="F65" i="2"/>
  <c r="G65" i="2" s="1"/>
  <c r="F64" i="2"/>
  <c r="G64" i="2" s="1"/>
  <c r="F62" i="2"/>
  <c r="G62" i="2" s="1"/>
  <c r="F61" i="2"/>
  <c r="G61" i="2" s="1"/>
  <c r="F60" i="2"/>
  <c r="G60" i="2" s="1"/>
  <c r="F59" i="2"/>
  <c r="G59" i="2" s="1"/>
  <c r="F58" i="2"/>
  <c r="G58" i="2" s="1"/>
  <c r="F57" i="2"/>
  <c r="G57" i="2" s="1"/>
  <c r="F56" i="2"/>
  <c r="G56" i="2" s="1"/>
  <c r="F55" i="2"/>
  <c r="G55" i="2" s="1"/>
  <c r="F54" i="2"/>
  <c r="G54" i="2" s="1"/>
  <c r="F53" i="2"/>
  <c r="G53" i="2" s="1"/>
  <c r="F52" i="2"/>
  <c r="G52" i="2" s="1"/>
  <c r="F50" i="2"/>
  <c r="G50" i="2" s="1"/>
  <c r="F49" i="2"/>
  <c r="G49" i="2" s="1"/>
  <c r="F48" i="2"/>
  <c r="G48" i="2" s="1"/>
  <c r="F47" i="2"/>
  <c r="G47" i="2" s="1"/>
  <c r="F46" i="2"/>
  <c r="G46" i="2" s="1"/>
  <c r="F44" i="2"/>
  <c r="G44" i="2" s="1"/>
  <c r="F43" i="2"/>
  <c r="G43" i="2" s="1"/>
  <c r="F41" i="2"/>
  <c r="G41" i="2" s="1"/>
  <c r="F40" i="2"/>
  <c r="G40" i="2" s="1"/>
  <c r="F39" i="2"/>
  <c r="G39" i="2" s="1"/>
  <c r="F38" i="2"/>
  <c r="G38" i="2" s="1"/>
  <c r="F37" i="2"/>
  <c r="G37" i="2" s="1"/>
  <c r="F36" i="2"/>
  <c r="G36" i="2" s="1"/>
  <c r="F34" i="2"/>
  <c r="G34" i="2" s="1"/>
  <c r="F33" i="2"/>
  <c r="G33" i="2" s="1"/>
  <c r="F30" i="2"/>
  <c r="G30" i="2" s="1"/>
  <c r="F29" i="2"/>
  <c r="G29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19" i="2"/>
  <c r="G19" i="2" s="1"/>
  <c r="F18" i="2"/>
  <c r="G18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170" i="2" l="1"/>
  <c r="G170" i="2" s="1"/>
  <c r="F32" i="2"/>
  <c r="G32" i="2" s="1"/>
  <c r="F224" i="2"/>
  <c r="G224" i="2" s="1"/>
  <c r="F273" i="2"/>
  <c r="G273" i="2" s="1"/>
  <c r="F28" i="2"/>
  <c r="G28" i="2" s="1"/>
  <c r="F276" i="2"/>
  <c r="G276" i="2" s="1"/>
  <c r="F252" i="2"/>
  <c r="G252" i="2" s="1"/>
  <c r="F77" i="2"/>
  <c r="G77" i="2" s="1"/>
  <c r="F80" i="2"/>
  <c r="G80" i="2" s="1"/>
  <c r="F284" i="2"/>
  <c r="G284" i="2" s="1"/>
  <c r="F35" i="2"/>
  <c r="G35" i="2" s="1"/>
  <c r="F63" i="2"/>
  <c r="G63" i="2" s="1"/>
  <c r="F290" i="2"/>
  <c r="G290" i="2" s="1"/>
  <c r="F265" i="2"/>
  <c r="G265" i="2" s="1"/>
  <c r="F140" i="2"/>
  <c r="G140" i="2" s="1"/>
  <c r="F20" i="2"/>
  <c r="G20" i="2" s="1"/>
  <c r="F110" i="2"/>
  <c r="G110" i="2" s="1"/>
  <c r="F173" i="2"/>
  <c r="G173" i="2" s="1"/>
  <c r="F159" i="2"/>
  <c r="G159" i="2" s="1"/>
  <c r="F214" i="2"/>
  <c r="G214" i="2" s="1"/>
  <c r="F45" i="2"/>
  <c r="G45" i="2" s="1"/>
  <c r="F6" i="2"/>
  <c r="G6" i="2" s="1"/>
  <c r="F182" i="2"/>
  <c r="G182" i="2" s="1"/>
  <c r="F66" i="2"/>
  <c r="G66" i="2" s="1"/>
  <c r="F42" i="2"/>
  <c r="G42" i="2" s="1"/>
  <c r="F134" i="2"/>
  <c r="G134" i="2" s="1"/>
  <c r="F241" i="2"/>
  <c r="G241" i="2" s="1"/>
  <c r="F17" i="2"/>
  <c r="G17" i="2" s="1"/>
  <c r="F194" i="2"/>
  <c r="G194" i="2" s="1"/>
  <c r="F203" i="2"/>
  <c r="G203" i="2" s="1"/>
  <c r="F231" i="2"/>
  <c r="G231" i="2" s="1"/>
  <c r="F154" i="2"/>
  <c r="G154" i="2" s="1"/>
  <c r="F51" i="2"/>
  <c r="G51" i="2" s="1"/>
  <c r="F283" i="2" l="1"/>
  <c r="G283" i="2" s="1"/>
  <c r="F31" i="2"/>
  <c r="G31" i="2" s="1"/>
  <c r="F169" i="2"/>
  <c r="G169" i="2" s="1"/>
  <c r="F27" i="2"/>
  <c r="G27" i="2" s="1"/>
  <c r="F202" i="2"/>
  <c r="G202" i="2" s="1"/>
  <c r="F151" i="2"/>
  <c r="G151" i="2" s="1"/>
  <c r="F5" i="2"/>
  <c r="G5" i="2" s="1"/>
  <c r="E296" i="2" l="1"/>
  <c r="E295" i="2" s="1"/>
</calcChain>
</file>

<file path=xl/sharedStrings.xml><?xml version="1.0" encoding="utf-8"?>
<sst xmlns="http://schemas.openxmlformats.org/spreadsheetml/2006/main" count="878" uniqueCount="531">
  <si>
    <t>Obra</t>
  </si>
  <si>
    <t>Bancos</t>
  </si>
  <si>
    <t>B.D.I.</t>
  </si>
  <si>
    <t>CONSTRUÇÃO DE ARQUIBANCADA E VESTIÁRIOS NA PISTA DE ATLETISMO “ARMANDO GARLIPPE”</t>
  </si>
  <si>
    <t>Item</t>
  </si>
  <si>
    <t>Descrição</t>
  </si>
  <si>
    <t>Und</t>
  </si>
  <si>
    <t>Quant.</t>
  </si>
  <si>
    <t>Valor Unit</t>
  </si>
  <si>
    <t>Valor Unit com BDI</t>
  </si>
  <si>
    <t>Total</t>
  </si>
  <si>
    <t xml:space="preserve"> 1 </t>
  </si>
  <si>
    <t>SERVIÇOS PRELIMINARES</t>
  </si>
  <si>
    <t/>
  </si>
  <si>
    <t xml:space="preserve"> 1.1 </t>
  </si>
  <si>
    <t>Serviços Preliminares</t>
  </si>
  <si>
    <t xml:space="preserve"> 1.1.1 </t>
  </si>
  <si>
    <t>FORNECIMENTO E INSTALAÇÃO DE PLACA DE OBRA COM CHAPA GALVANIZADA E ESTRUTURA DE MADEIRA. AF_03/2022_PS</t>
  </si>
  <si>
    <t xml:space="preserve"> 1.1.2 </t>
  </si>
  <si>
    <t>TAXA DE MOBILIZAÇÃO E DESMOBILIZAÇÃO DE EQUIPAMENTOS PARA EXECUÇÃO DE SONDAGEM</t>
  </si>
  <si>
    <t xml:space="preserve"> 1.1.3 </t>
  </si>
  <si>
    <t>SONDAGEM DO TERRENO À PERCUSSÃO (MÍNIMO DE 30 M)</t>
  </si>
  <si>
    <t xml:space="preserve"> 1.1.4 </t>
  </si>
  <si>
    <t>PARECER TÉCNICO DE FUNDAÇÕES, CONTENÇÕES E RECOMENDAÇÕES GERAIS, PARA EMPREENDIMENTOS COM ÁREA CONSTRUÍDA ATÉ 1.000 M²</t>
  </si>
  <si>
    <t xml:space="preserve"> 1.1.5 </t>
  </si>
  <si>
    <t>PROJETO EXECUTIVO DE ESTRUTURA EM FORMATO A1</t>
  </si>
  <si>
    <t xml:space="preserve"> 1.1.6 </t>
  </si>
  <si>
    <t>PROJETO EXECUTIVO DE INSTALAÇÕES HIDRÁULICAS EM FORMATO A1</t>
  </si>
  <si>
    <t xml:space="preserve"> 1.1.7 </t>
  </si>
  <si>
    <t>PROJETO EXECUTIVO DE INSTALAÇÕES ELÉTRICAS EM FORMATO A1</t>
  </si>
  <si>
    <t xml:space="preserve"> 1.1.8 </t>
  </si>
  <si>
    <t>LOCAÇÃO DE CONTAINER TIPO DEPÓSITO - ÁREA MÍNIMA DE 13,80 M²</t>
  </si>
  <si>
    <t xml:space="preserve"> 1.1.9 </t>
  </si>
  <si>
    <t>BANHEIRO QUÍMICO MODELO STANDARD, COM MANUTENÇÃO CONFORME EXIGÊNCIAS DA CETESB</t>
  </si>
  <si>
    <t xml:space="preserve"> 1.1.10 </t>
  </si>
  <si>
    <t>LOCAÇÃO CONVENCIONAL DE OBRA, UTILIZANDO GABARITO DE TÁBUAS CORRIDAS PONTALETADAS A CADA 2,00M - 2 UTILIZAÇÕES. AF_03/2024</t>
  </si>
  <si>
    <t>M</t>
  </si>
  <si>
    <t xml:space="preserve"> 1.2 </t>
  </si>
  <si>
    <t>Terraplenagem</t>
  </si>
  <si>
    <t xml:space="preserve"> 1.2.1 </t>
  </si>
  <si>
    <t>ESCAVAÇÃO E CARGA MECANIZADA EM SOLO DE 1ª CATEGORIA, EM CAMPO ABERTO</t>
  </si>
  <si>
    <t xml:space="preserve"> 1.2.2 </t>
  </si>
  <si>
    <t>TRANSPORTE COM CAMINHÃO BASCULANTE DE 10 M³, EM VIA URBANA PAVIMENTADA, DMT ATÉ 30 KM (UNIDADE: M3XKM). AF_07/2020</t>
  </si>
  <si>
    <t>M3XKM</t>
  </si>
  <si>
    <t xml:space="preserve"> 1.3 </t>
  </si>
  <si>
    <t>Demolição</t>
  </si>
  <si>
    <t xml:space="preserve"> 1.3.1 </t>
  </si>
  <si>
    <t>DEMOLIÇÃO MECANIZADA DE PAVIMENTO OU PISO EM CONCRETO, INCLUSIVE FRAGMENTAÇÃO E ACOMODAÇÃO DO MATERIAL</t>
  </si>
  <si>
    <t xml:space="preserve"> 1.3.2 </t>
  </si>
  <si>
    <t>RETIRADA DE ESTRUTURA EM MADEIRA PONTALETADA - TELHAS PERFIL QUALQUER</t>
  </si>
  <si>
    <t xml:space="preserve"> 1.3.3 </t>
  </si>
  <si>
    <t>DEMOLIÇÃO MANUAL DE LAJES PRÉ-MOLDADAS, INCLUINDO REVESTIMENTO</t>
  </si>
  <si>
    <t xml:space="preserve"> 1.3.4 </t>
  </si>
  <si>
    <t>DEMOLIÇÃO MANUAL DE ALVENARIA DE ELEVAÇÃO OU ELEMENTO VAZADO, INCLUINDO REVESTIMENTO</t>
  </si>
  <si>
    <t xml:space="preserve"> 1.3.5 </t>
  </si>
  <si>
    <t xml:space="preserve"> 1.3.6 </t>
  </si>
  <si>
    <t>REMOÇÃO DE ENTULHO SEPARADO DE OBRA COM CAÇAMBA METÁLICA - TERRA, ALVENARIA, CONCRETO, ARGAMASSA, MADEIRA, PAPEL, PLÁSTICO OU METAL</t>
  </si>
  <si>
    <t>UN</t>
  </si>
  <si>
    <t>CABO ELETRÔNICO CATEGORIA 6, INSTALADO EM EDIFICAÇÃO INSTITUCIONAL - FORNECIMENTO E INSTALAÇÃO. AF_08/2025</t>
  </si>
  <si>
    <t>TOMADA DE REDE RJ45 - FORNECIMENTO E INSTALAÇÃO. AF_08/2025</t>
  </si>
  <si>
    <t xml:space="preserve"> 2 </t>
  </si>
  <si>
    <t>EDIFICAÇÃO: GINÁSIO/VESTIÁRIO/ACADEMIA/ADMINISTRAÇÃO</t>
  </si>
  <si>
    <t xml:space="preserve"> 2.1 </t>
  </si>
  <si>
    <t xml:space="preserve"> 2.1.1 </t>
  </si>
  <si>
    <t>LOCAÇÃO DE OBRA DE EDIFICAÇÃO</t>
  </si>
  <si>
    <t xml:space="preserve"> 2.1.2 </t>
  </si>
  <si>
    <t>LOCAÇÃO PARA MUROS, CERCAS E ALAMBRADOS</t>
  </si>
  <si>
    <t xml:space="preserve"> 2.2 </t>
  </si>
  <si>
    <t>Fundações</t>
  </si>
  <si>
    <t xml:space="preserve"> 2.2.1 </t>
  </si>
  <si>
    <t>Cortina de contenção</t>
  </si>
  <si>
    <t xml:space="preserve"> 2.2.1.1 </t>
  </si>
  <si>
    <t>ESTACA BROCA DE CONCRETO, DIÂMETRO DE 20CM, ESCAVAÇÃO MANUAL COM TRADO CONCHA, COM ARMADURA DE ARRANQUE. AF_05/2020</t>
  </si>
  <si>
    <t xml:space="preserve"> 2.2.1.2 </t>
  </si>
  <si>
    <t>ARMADURA EM BARRA DE AÇO CA-50 (A OU B) FYK = 500 MPA</t>
  </si>
  <si>
    <t xml:space="preserve"> 2.2.2 </t>
  </si>
  <si>
    <t>Cinta de respaldo</t>
  </si>
  <si>
    <t xml:space="preserve"> 2.2.2.1 </t>
  </si>
  <si>
    <t>FABRICAÇÃO, MONTAGEM E DESMONTAGEM DE FÔRMA PARA VIGA BALDRAME, EM MADEIRA SERRADA, E=25 MM, 1 UTILIZAÇÃO. AF_01/2024</t>
  </si>
  <si>
    <t xml:space="preserve"> 2.2.2.2 </t>
  </si>
  <si>
    <t xml:space="preserve"> 2.2.2.3 </t>
  </si>
  <si>
    <t>CONCRETAGEM DE BLOCO DE COROAMENTO OU VIGA BALDRAME, FCK 30 MPA, COM USO DE JERICA - LANÇAMENTO, ADENSAMENTO E ACABAMENTO. AF_01/2024</t>
  </si>
  <si>
    <t xml:space="preserve"> 2.2.2.4 </t>
  </si>
  <si>
    <t>TRATAMENTO DE JUNTA DE DILATAÇÃO, COM TARUGO DE POLIETILENO E SELANTE PU, INCLUSO PREENCHIMENTO COM ESPUMA EXPANSIVA PU. AF_09/2023</t>
  </si>
  <si>
    <t xml:space="preserve"> 2.2.2.5 </t>
  </si>
  <si>
    <t>EXECUÇÃO DE REVESTIMENTO DE CONCRETO PROJETADO COM ESPESSURA DE 7 CM, ARMADO COM TELA, INCLINAÇÃO MENOR QUE 90°, APLICAÇÃO CONTÍNUA, UTILIZANDO EQUIPAMENTO DE PROJEÇÃO COM 6 M3/H DE CAPACIDADE. AF_07/2024</t>
  </si>
  <si>
    <t xml:space="preserve"> 2.2.2.6 </t>
  </si>
  <si>
    <t>IMPERMEABILIZAÇÃO DE SUPERFÍCIE COM EMULSÃO ASFÁLTICA, 2 DEMÃOS. AF_09/2023</t>
  </si>
  <si>
    <t xml:space="preserve"> 2.2.3 </t>
  </si>
  <si>
    <t>Fundações profundas</t>
  </si>
  <si>
    <t xml:space="preserve"> 2.2.3.1 </t>
  </si>
  <si>
    <t>ESTACA ESCAVADA MECANICAMENTE, SEM FLUIDO ESTABILIZANTE, COM 25CM DE DIÂMETRO, CONCRETO LANÇADO POR CAMINHÃO BETONEIRA (EXCLUSIVE MOBILIZAÇÃO E DESMOBILIZAÇÃO). AF_01/2020</t>
  </si>
  <si>
    <t xml:space="preserve"> 2.2.3.2 </t>
  </si>
  <si>
    <t xml:space="preserve"> 2.2.4 </t>
  </si>
  <si>
    <t>Blocos e baldrame</t>
  </si>
  <si>
    <t xml:space="preserve"> 2.2.4.1 </t>
  </si>
  <si>
    <t>ESCAVAÇÃO MANUAL PARA VIGA BALDRAME OU SAPATA CORRIDA (SEM ESCAVAÇÃO PARA COLOCAÇÃO DE FÔRMAS). AF_01/2024</t>
  </si>
  <si>
    <t xml:space="preserve"> 2.2.4.2 </t>
  </si>
  <si>
    <t xml:space="preserve"> 2.2.4.3 </t>
  </si>
  <si>
    <t>ARMAÇÃO DE BLOCO UTILIZANDO AÇO CA-50 DE 6,3 MM - MONTAGEM. AF_01/2024</t>
  </si>
  <si>
    <t>KG</t>
  </si>
  <si>
    <t xml:space="preserve"> 2.2.4.4 </t>
  </si>
  <si>
    <t xml:space="preserve"> 2.2.4.5 </t>
  </si>
  <si>
    <t xml:space="preserve"> 2.3 </t>
  </si>
  <si>
    <t>Superestrutura</t>
  </si>
  <si>
    <t xml:space="preserve"> 2.3.1 </t>
  </si>
  <si>
    <t xml:space="preserve"> 2.3.2 </t>
  </si>
  <si>
    <t>COMPACTAÇÃO MECÂNICA DE SOLO PARA EXECUÇÃO DE RADIER, PISO DE CONCRETO OU LAJE SOBRE SOLO, COM COMPACTADOR DE SOLOS A PERCUSSÃO. AF_09/2021</t>
  </si>
  <si>
    <t xml:space="preserve"> 2.3.3 </t>
  </si>
  <si>
    <t>CONCRETAGEM DE RADIER, PISO DE CONCRETO OU LAJE SOBRE SOLO, FCK 30 MPA - LANÇAMENTO, ADENSAMENTO E ACABAMENTO. AF_09/2021</t>
  </si>
  <si>
    <t xml:space="preserve"> 2.3.4 </t>
  </si>
  <si>
    <t>MONTAGEM E DESMONTAGEM DE FÔRMA DE PILARES RETANGULARES E ESTRUTURAS SIMILARES, PÉ-DIREITO SIMPLES, EM CHAPA DE MADEIRA COMPENSADA RESINADA, 8 UTILIZAÇÕES. AF_09/2020</t>
  </si>
  <si>
    <t xml:space="preserve"> 2.3.5 </t>
  </si>
  <si>
    <t>MONTAGEM E DESMONTAGEM DE FÔRMA DE VIGA, ESCORAMENTO COM GARFO DE MADEIRA, PÉ-DIREITO SIMPLES, EM CHAPA DE MADEIRA RESINADA, 6 UTILIZAÇÕES. AF_09/2020</t>
  </si>
  <si>
    <t xml:space="preserve"> 2.3.6 </t>
  </si>
  <si>
    <t>LAJE PRÉ-MOLDADA UNIDIRECIONAL, BIAPOIADA, PARA PISO, ENCHIMENTO EM CERÂMICA, VIGOTA CONVENCIONAL, ALTURA TOTAL DA LAJE "LT" = 12 CM (ENCHIMENTO+CAPA) = (8+4). AF_08/2025</t>
  </si>
  <si>
    <t xml:space="preserve"> 2.3.7 </t>
  </si>
  <si>
    <t>CONCRETAGEM DE PILARES, FCK = 25 MPA, COM USO DE BALDES - LANÇAMENTO, ADENSAMENTO E ACABAMENTO. AF_02/2022</t>
  </si>
  <si>
    <t xml:space="preserve"> 2.3.8 </t>
  </si>
  <si>
    <t>FABRICAÇÃO DE FÔRMA PARA ESCADAS, COM 2 LANCES EM "L" E LAJE PLANA, EM CHAPA DE MADEIRA COMPENSADA RESINADA, E= 17 MM. AF_11/2020</t>
  </si>
  <si>
    <t xml:space="preserve"> 2.3.9 </t>
  </si>
  <si>
    <t>MONTAGEM E DESMONTAGEM DE FÔRMA PARA ESCADAS, COM 2 LANCES EM "L" E LAJE PLANA, EM CHAPA DE MADEIRA COMPENSADA RESINADA, 2 UTILIZAÇÕES. AF_11/2020</t>
  </si>
  <si>
    <t xml:space="preserve"> 2.3.10 </t>
  </si>
  <si>
    <t>ARMAÇÃO DE ESCADA, DE UMA ESTRUTURA CONVENCIONAL DE CONCRETO ARMADO UTILIZANDO AÇO CA-50 DE 10,0 MM - MONTAGEM. AF_11/2020</t>
  </si>
  <si>
    <t xml:space="preserve"> 2.3.11 </t>
  </si>
  <si>
    <t>CONCRETAGEM DE ESCADAS, FCK=25 MPA, COM USO DE BOMBA - LANÇAMENTO, ADENSAMENTO E ACABAMENTO. AF_02/2022_PS</t>
  </si>
  <si>
    <t xml:space="preserve"> 2.4 </t>
  </si>
  <si>
    <t>Elevação</t>
  </si>
  <si>
    <t xml:space="preserve"> 2.4.1 </t>
  </si>
  <si>
    <t>ALVENARIA DE VEDAÇÃO DE BLOCOS CERÂMICOS FURADOS NA HORIZONTAL DE 9X19X29 CM (ESPESSURA 9 CM) E ARGAMASSA DE ASSENTAMENTO COM PREPARO MANUAL. AF_12/2021</t>
  </si>
  <si>
    <t xml:space="preserve"> 2.4.2 </t>
  </si>
  <si>
    <t>DIVISORIA SANITÁRIA, TIPO CABINE, EM PAINEL DE GRANILITE, ESP = 3CM, ASSENTADO COM ARGAMASSA COLANTE AC III-E, EXCLUSIVE FERRAGENS. AF_01/2021</t>
  </si>
  <si>
    <t xml:space="preserve"> 2.5 </t>
  </si>
  <si>
    <t>Revestimento</t>
  </si>
  <si>
    <t xml:space="preserve"> 2.5.1 </t>
  </si>
  <si>
    <t>CHAPISCO</t>
  </si>
  <si>
    <t xml:space="preserve"> 2.5.2 </t>
  </si>
  <si>
    <t>EMBOÇO, EM ARGAMASSA TRAÇO 1:2:8, PREPARO MECÂNICO, APLICADO MANUALMENTE EM PAREDES INTERNAS DE AMBIENTES COM ÁREA MAIOR QUE 10M², E = 17,5MM, COM TALISCAS. AF_03/2024</t>
  </si>
  <si>
    <t xml:space="preserve"> 2.5.3 </t>
  </si>
  <si>
    <t>CONTRAPISO EM ARGAMASSA TRAÇO 1:4 (CIMENTO E AREIA), PREPARO MECÂNICO COM BETONEIRA 400 L, APLICADO EM ÁREAS SECAS SOBRE LAJE, ADERIDO, ACABAMENTO NÃO REFORÇADO, ESPESSURA 2CM. AF_07/2021</t>
  </si>
  <si>
    <t xml:space="preserve"> 2.5.4 </t>
  </si>
  <si>
    <t>IMPERMEABILIZAÇÃO DE SUPERFÍCIE COM MANTA ASFÁLTICA, UMA CAMADA, INCLUSIVE APLICAÇÃO DE PRIMER ASFÁLTICO, E=4MM. AF_09/2023</t>
  </si>
  <si>
    <t xml:space="preserve"> 2.5.5 </t>
  </si>
  <si>
    <t>ARGAMASSA DE REGULARIZAÇÃO E/OU PROTEÇÃO</t>
  </si>
  <si>
    <t xml:space="preserve"> 2.5.6 </t>
  </si>
  <si>
    <t>REVESTIMENTO CERÂMICO PARA PISO COM PLACAS TIPO ESMALTADA DE DIMENSÕES 35X35 CM APLICADA EM AMBIENTES DE ÁREA ENTRE 5 M2 E 10 M2. AF_02/2023_PE</t>
  </si>
  <si>
    <t xml:space="preserve"> 2.5.7 </t>
  </si>
  <si>
    <t xml:space="preserve"> 2.5.8 </t>
  </si>
  <si>
    <t>EMBOÇO COMUM</t>
  </si>
  <si>
    <t xml:space="preserve"> 2.5.9 </t>
  </si>
  <si>
    <t>MASSA ÚNICA, EM ARGAMASSA TRAÇO 1:2:8, PREPARO MECÂNICO, APLICADA MANUALMENTE EM PAREDES INTERNAS DE AMBIENTES COM ÁREA ENTRE 5M² E 10M², E = 10MM, COM TALISCAS. AF_03/2024</t>
  </si>
  <si>
    <t xml:space="preserve"> 2.5.10 </t>
  </si>
  <si>
    <t>REVESTIMENTO CERÂMICO PARA PAREDES INTERNAS COM PLACAS TIPO ESMALTADA DE DIMENSÕES 20X20 CM APLICADAS EM DIAGONAL, A MEIA ALTURA DAS PAREDES. AF_02/2023_PE</t>
  </si>
  <si>
    <t xml:space="preserve"> 2.6 </t>
  </si>
  <si>
    <t>Pintura</t>
  </si>
  <si>
    <t xml:space="preserve"> 2.6.1 </t>
  </si>
  <si>
    <t>PINTURA LÁTEX ACRÍLICA PREMIUM, APLICAÇÃO MANUAL EM PAREDES, DUAS DEMÃOS. AF_04/2023</t>
  </si>
  <si>
    <t xml:space="preserve"> 2.6.2 </t>
  </si>
  <si>
    <t>PINTURA LÁTEX ACRÍLICA STANDARD, APLICAÇÃO MANUAL EM TETO, DUAS DEMÃOS. AF_04/2023</t>
  </si>
  <si>
    <t xml:space="preserve"> 2.7 </t>
  </si>
  <si>
    <t>Sistema hidro-sanitário</t>
  </si>
  <si>
    <t xml:space="preserve"> 2.7.1 </t>
  </si>
  <si>
    <t>VASO SANITARIO SIFONADO CONVENCIONAL PARA PCD SEM FURO FRONTAL COM LOUÇA BRANCA SEM ASSENTO, INCLUSO CONJUNTO DE LIGAÇÃO PARA BACIA SANITÁRIA AJUSTÁVEL - FORNECIMENTO E INSTALAÇÃO. AF_01/2020</t>
  </si>
  <si>
    <t xml:space="preserve"> 2.7.2 </t>
  </si>
  <si>
    <t>VASO SANITARIO SIFONADO CONVENCIONAL COM LOUÇA BRANCA, INCLUSO CONJUNTO DE LIGAÇÃO PARA BACIA SANITÁRIA AJUSTÁVEL - FORNECIMENTO E INSTALAÇÃO. AF_01/2020</t>
  </si>
  <si>
    <t xml:space="preserve"> 2.7.3 </t>
  </si>
  <si>
    <t>VÁLVULA DE DESCARGA METÁLICA, BASE 1 1/2", ACABAMENTO METALICO CROMADO - FORNECIMENTO E INSTALAÇÃO. AF_08/2021</t>
  </si>
  <si>
    <t xml:space="preserve"> 2.7.4 </t>
  </si>
  <si>
    <t>BANCADA GRANITO CINZA, 50 X 60 CM, INCL. CUBA DE EMBUTIR OVAL LOUÇA BRANCA 35 X 50 CM, VÁLVULA METAL CROMADO, SIFÃO FLEXÍVEL PVC, ENGATE 30 CM FLEXÍVEL PLÁSTICO E TORNEIRA CROMADA DE MESA, PADRÃO POPULAR - FORNEC. E INSTALAÇÃO. AF_01/2020</t>
  </si>
  <si>
    <t xml:space="preserve"> 2.7.5 </t>
  </si>
  <si>
    <t>REGISTRO DE PRESSÃO BRUTO, LATÃO, ROSCÁVEL, 1/2" - FORNECIMENTO E INSTALAÇÃO. AF_08/2021</t>
  </si>
  <si>
    <t xml:space="preserve"> 2.7.6 </t>
  </si>
  <si>
    <t>ACABAMENTO MONOCOMANDO PARA CHUVEIRO - FORNECIMENTO E INSTALAÇÃO. AF_01/2020</t>
  </si>
  <si>
    <t xml:space="preserve"> 2.7.7 </t>
  </si>
  <si>
    <t>CHUVEIRO ELÉTRICO COMUM CORPO PLÁSTICO, TIPO DUCHA - FORNECIMENTO E INSTALAÇÃO. AF_01/2020</t>
  </si>
  <si>
    <t xml:space="preserve"> 2.7.8 </t>
  </si>
  <si>
    <t>TANQUE DE LOUÇA BRANCA COM COLUNA, 30L OU EQUIVALENTE, INCLUSO SIFÃO FLEXÍVEL EM PVC, VÁLVULA PLÁSTICA E TORNEIRA DE METAL CROMADO PADRÃO POPULAR - FORNECIMENTO E INSTALAÇÃO. AF_01/2020</t>
  </si>
  <si>
    <t xml:space="preserve"> 2.7.9 </t>
  </si>
  <si>
    <t>CUBA DE EMBUTIR DE AÇO INOXIDÁVEL MÉDIA, INCLUSO VÁLVULA TIPO AMERICANA E SIFÃO TIPO GARRAFA EM METAL CROMADO - FORNECIMENTO E INSTALAÇÃO. AF_01/2020</t>
  </si>
  <si>
    <t xml:space="preserve"> 2.7.10 </t>
  </si>
  <si>
    <t>TORNEIRA CROMADA TUBO MÓVEL, DE MESA, 1/2" OU 3/4", PARA PIA DE COZINHA, PADRÃO ALTO - FORNECIMENTO E INSTALAÇÃO. AF_01/2020</t>
  </si>
  <si>
    <t xml:space="preserve"> 2.7.11 </t>
  </si>
  <si>
    <t>BANCADA DE GRANITO CINZA POLIDO, DE 1,50 X 0,60 M, PARA PIA DE COZINHA - FORNECIMENTO E INSTALAÇÃO. AF_01/2020</t>
  </si>
  <si>
    <t xml:space="preserve"> 2.7.12 </t>
  </si>
  <si>
    <t>CAIXA DE GORDURA PEQUENA (CAPACIDADE: 19 L), CIRCULAR, EM PVC, DIÂMETRO INTERNO= 0,3 M. AF_12/2020</t>
  </si>
  <si>
    <t xml:space="preserve"> 2.7.13 </t>
  </si>
  <si>
    <t>TORNEIRA CROMADA DE MESA, 1/2" OU 3/4", PARA LAVATÓRIO, PADRÃO POPULAR - FORNECIMENTO E INSTALAÇÃO. AF_01/2020</t>
  </si>
  <si>
    <t xml:space="preserve"> 2.7.14 </t>
  </si>
  <si>
    <t>TORNEIRA CURTA COM ROSCA PARA USO GERAL, EM LATÃO FUNDIDO SEM ACABAMENTO, DN= 3/4´</t>
  </si>
  <si>
    <t xml:space="preserve"> 2.7.15 </t>
  </si>
  <si>
    <t>CONJUNTO DE PONTOS HIDRÁULICOS DE ÁGUA FRIA PARA BANHEIRO (RAMAL/SUB-RAMAL E DISTRIBUIÇÃO) EM PVC, COM TUBOS, CONEXÕES, REGISTROS, CORTES E FIXAÇÕES EM PRÉDIO (PRUMADA INDIVIDUAL), COM TUBULAÇÕES APARENTES OU EMBUTIDAS SEM RASGO. AF_05/2023_PA</t>
  </si>
  <si>
    <t xml:space="preserve"> 2.7.16 </t>
  </si>
  <si>
    <t>COMPOSIÇÃO PARAMÉTRICA DE INSTALAÇÃO DE TUBOS DE PVC SÉRIE NORMAL (PRUMADA DE ESGOTO SANITÁRIO), DN 100MM, POR AMBIENTE HIDRÁULICO, COM  CONEXÕES, CORTES E FIXAÇÕES PARA PRÉDIO. AF_05/2023</t>
  </si>
  <si>
    <t xml:space="preserve"> 2.7.17 </t>
  </si>
  <si>
    <t>CAIXA SIFONADA, COM GRELHA QUADRADA, PVC, DN 150 X 150 X 50 MM, JUNTA SOLDÁVEL, FORNECIDA E INSTALADA EM RAMAL DE DESCARGA OU EM RAMAL DE ESGOTO SANITÁRIO. AF_08/2022</t>
  </si>
  <si>
    <t xml:space="preserve"> 2.7.18 </t>
  </si>
  <si>
    <t>CAIXA D´ÁGUA EM POLIÉSTER REFORÇADO COM FIBRA DE VIDRO, 5000 LITROS - FORNECIMENTO E INSTALAÇÃO. AF_06/2021</t>
  </si>
  <si>
    <t xml:space="preserve"> 2.7.19 </t>
  </si>
  <si>
    <t>TORNEIRA DE BOIA PARA CAIXA D'ÁGUA, ROSCÁVEL, 2" - FORNECIMENTO E INSTALAÇÃO. AF_08/2021</t>
  </si>
  <si>
    <t xml:space="preserve"> 2.7.20 </t>
  </si>
  <si>
    <t>TUBO, PVC, SOLDÁVEL, DE 25MM, INSTALADO EM RAMAL OU SUB-RAMAL DE ÁGUA - FORNECIMENTO E INSTALAÇÃO. AF_06/2022</t>
  </si>
  <si>
    <t xml:space="preserve"> 2.7.21 </t>
  </si>
  <si>
    <t>TUBO, PVC, SOLDÁVEL, DE 50MM, INSTALADO EM PRUMADA DE ÁGUA - FORNECIMENTO E INSTALAÇÃO. AF_06/2022</t>
  </si>
  <si>
    <t xml:space="preserve"> 2.7.22 </t>
  </si>
  <si>
    <t>TUBO, PVC, SOLDÁVEL, DE 20MM, INSTALADO EM RAMAL OU SUB-RAMAL DE ÁGUA - FORNECIMENTO E INSTALAÇÃO. AF_06/2022</t>
  </si>
  <si>
    <t xml:space="preserve"> 2.7.23 </t>
  </si>
  <si>
    <t>REGISTRO DE PRESSÃO BRUTO, LATÃO, ROSCÁVEL, 3/4'' - FORNECIMENTO E INSTALAÇÃO. AF_08/2021</t>
  </si>
  <si>
    <t xml:space="preserve"> 2.7.24 </t>
  </si>
  <si>
    <t>TUBO PVC, SERIE NORMAL, ESGOTO PREDIAL, DN 100 MM, FORNECIDO E INSTALADO EM RAMAL DE DESCARGA OU RAMAL DE ESGOTO SANITÁRIO. AF_08/2022</t>
  </si>
  <si>
    <t xml:space="preserve"> 2.7.25 </t>
  </si>
  <si>
    <t>TUBO PVC, SERIE NORMAL, ESGOTO PREDIAL, DN 75 MM, FORNECIDO E INSTALADO EM RAMAL DE DESCARGA OU RAMAL DE ESGOTO SANITÁRIO. AF_08/2022</t>
  </si>
  <si>
    <t xml:space="preserve"> 2.7.26 </t>
  </si>
  <si>
    <t>RALO SIFONADO, PVC, DN 100 X 40 MM, JUNTA SOLDÁVEL, FORNECIDO E INSTALADO EM RAMAL DE DESCARGA OU EM RAMAL DE ESGOTO SANITÁRIO. AF_08/2022</t>
  </si>
  <si>
    <t xml:space="preserve"> 2.7.27 </t>
  </si>
  <si>
    <t>CAIXA ENTERRADA HIDRÁULICA RETANGULAR EM ALVENARIA COM TIJOLOS CERÂMICOS MACIÇOS, DIMENSÕES INTERNAS: 1X1X0,6 M PARA REDE DE ESGOTO. AF_12/2020</t>
  </si>
  <si>
    <t xml:space="preserve"> 2.7.28 </t>
  </si>
  <si>
    <t>KIT CAVALETE PARA MEDIÇÃO DE ÁGUA - ENTRADA PRINCIPAL, EM PVC 25 MM (3/4") - FORNECIMENTO E INSTALAÇÃO (EXCLUSIVE HIDRÔMETRO). AF_03/2024</t>
  </si>
  <si>
    <t xml:space="preserve"> 2.7.29 </t>
  </si>
  <si>
    <t>CAIXA COM GRELHA RETANGULAR DE FERRO FUNDIDO, EM ALVENARIA COM TIJOLOS CERÂMICOS MACIÇOS, DIMENSÕES INTERNAS: 0,15 X 1,00 X 0,3 M. AF_05/2025</t>
  </si>
  <si>
    <t xml:space="preserve"> 2.8 </t>
  </si>
  <si>
    <t>Sistema Elétrico</t>
  </si>
  <si>
    <t xml:space="preserve"> 2.8.1 </t>
  </si>
  <si>
    <t>LÂMPADA TUBULAR LED DE 18/20 W, COM SOQUETE, BASE G13 - FORNECIMENTO E INSTALAÇÃO. AF_09/2024_PS</t>
  </si>
  <si>
    <t xml:space="preserve"> 2.8.2 </t>
  </si>
  <si>
    <t>LUMINÁRIA ARANDELA TIPO MEIA LUA, DE SOBREPOR, COM 1 LÂMPADA LED DE 6 W, SEM REATOR - FORNECIMENTO E INSTALAÇÃO. AF_09/2024</t>
  </si>
  <si>
    <t xml:space="preserve"> 2.8.3 </t>
  </si>
  <si>
    <t>INTERRUPTOR SIMPLES (1 MÓDULO), 10A/250V, INCLUINDO SUPORTE E PLACA - FORNECIMENTO E INSTALAÇÃO. AF_03/2023</t>
  </si>
  <si>
    <t xml:space="preserve"> 2.8.4 </t>
  </si>
  <si>
    <t>INTERRUPTOR SIMPLES (1 MÓDULO) COM INTERRUPTOR PARALELO (1 MÓDULO), 10A/250V, INCLUINDO SUPORTE E PLACA - FORNECIMENTO E INSTALAÇÃO. AF_03/2023</t>
  </si>
  <si>
    <t xml:space="preserve"> 2.8.5 </t>
  </si>
  <si>
    <t>TOMADA BAIXA DE EMBUTIR (1 MÓDULO), 2P+T 20 A, INCLUINDO SUPORTE E PLACA - FORNECIMENTO E INSTALAÇÃO. AF_03/2023</t>
  </si>
  <si>
    <t xml:space="preserve"> 2.8.6 </t>
  </si>
  <si>
    <t>TOMADA BAIXA DE EMBUTIR (2 MÓDULOS), 2P+T 10 A, INCLUINDO SUPORTE E PLACA - FORNECIMENTO E INSTALAÇÃO. AF_03/2023</t>
  </si>
  <si>
    <t xml:space="preserve"> 2.8.7 </t>
  </si>
  <si>
    <t>ENTRADA DE ENERGIA ELÉTRICA, AÉREA, MONOFÁSICA, COM CAIXA DE SOBREPOR, CABO DE 16 MM2 E DISJUNTOR DIN 50A (NÃO INCLUSO O POSTE DE CONCRETO). AF_07/2020_PS</t>
  </si>
  <si>
    <t xml:space="preserve"> 2.8.8 </t>
  </si>
  <si>
    <t>CABO DE COBRE FLEXÍVEL ISOLADO, 10 MM², ANTI-CHAMA 450/750 V, PARA CIRCUITOS TERMINAIS - FORNECIMENTO E INSTALAÇÃO. AF_03/2023</t>
  </si>
  <si>
    <t xml:space="preserve"> 2.8.9 </t>
  </si>
  <si>
    <t>CABO DE COBRE FLEXÍVEL ISOLADO, 6 MM², ANTI-CHAMA 450/750 V, PARA CIRCUITOS TERMINAIS - FORNECIMENTO E INSTALAÇÃO. AF_03/2023</t>
  </si>
  <si>
    <t xml:space="preserve"> 2.8.10 </t>
  </si>
  <si>
    <t>CABO DE COBRE FLEXÍVEL ISOLADO, 2,5 MM², ANTI-CHAMA 450/750 V, PARA CIRCUITOS TERMINAIS - FORNECIMENTO E INSTALAÇÃO. AF_03/2023</t>
  </si>
  <si>
    <t xml:space="preserve"> 2.8.11 </t>
  </si>
  <si>
    <t>ELETRODUTO FLEXÍVEL CORRUGADO REFORÇADO, PVC, DN 25 MM (3/4"), PARA CIRCUITOS TERMINAIS, INSTALADO EM LAJE - FORNECIMENTO E INSTALAÇÃO. AF_03/2023</t>
  </si>
  <si>
    <t xml:space="preserve"> 2.8.12 </t>
  </si>
  <si>
    <t>QUADRO DE DISTRIBUIÇÃO DE ENERGIA EM CHAPA DE AÇO GALVANIZADO, DE SOBREPOR, COM BARRAMENTO TRIFÁSICO, PARA 18 DISJUNTORES DIN 100A - FORNECIMENTO E INSTALAÇÃO. AF_07/2025</t>
  </si>
  <si>
    <t xml:space="preserve"> 2.8.13 </t>
  </si>
  <si>
    <t>DISJUNTOR TRIPOLAR TIPO DIN, CORRENTE NOMINAL DE 10A - FORNECIMENTO E INSTALAÇÃO. AF_07/2025</t>
  </si>
  <si>
    <t xml:space="preserve"> 2.8.14 </t>
  </si>
  <si>
    <t>DISJUNTOR TRIPOLAR TIPO DIN, CORRENTE NOMINAL DE 25A - FORNECIMENTO E INSTALAÇÃO. AF_07/2025</t>
  </si>
  <si>
    <t xml:space="preserve"> 2.8.15 </t>
  </si>
  <si>
    <t>DISJUNTOR TRIPOLAR TIPO DIN, CORRENTE NOMINAL DE 50A - FORNECIMENTO E INSTALAÇÃO. AF_07/2025</t>
  </si>
  <si>
    <t xml:space="preserve"> 2.8.16 </t>
  </si>
  <si>
    <t>DISPOSITIVO DIFERENCIAL RESIDUAL DE 100 A X 30 MA - 4 POLOS</t>
  </si>
  <si>
    <t xml:space="preserve"> 2.8.17 </t>
  </si>
  <si>
    <t>DISPOSITIVO DE PROTEÇÃO CONTRA SURTO, 2 POLOS, SUPORTABILIDADE &amp;LT;= 4 KV, UN ATÉ 240V/415V, IIMP = 60 KA, CURVA DE ENSAIO 10/350µS - CLASSE 1</t>
  </si>
  <si>
    <t xml:space="preserve"> 2.8.18 </t>
  </si>
  <si>
    <t>CABO COAXIAL RG11 95% - FORNECIMENTO E INSTALAÇÃO. AF_08/2025</t>
  </si>
  <si>
    <t xml:space="preserve"> 2.8.19 </t>
  </si>
  <si>
    <t xml:space="preserve"> 2.8.20 </t>
  </si>
  <si>
    <t xml:space="preserve"> 2.8.21 </t>
  </si>
  <si>
    <t>TOMADA PARA TELEFONE RJ11 - FORNECIMENTO E INSTALAÇÃO. AF_08/2025</t>
  </si>
  <si>
    <t xml:space="preserve"> 2.8.22 </t>
  </si>
  <si>
    <t>AR CONDICIONADO SPLIT INVERTER, HI-WALL (PAREDE), 9000 BTU/H, CICLO FRIO - FORNECIMENTO E INSTALAÇÃO. AF_11/2021_PE</t>
  </si>
  <si>
    <t xml:space="preserve"> 2.8.23 </t>
  </si>
  <si>
    <t>AR CONDICIONADO SPLIT INVERTER, PISO TETO, 48000 BTU/H, CICLO FRIO - FORNECIMENTO E INSTALAÇÃO. AF_11/2021_PE</t>
  </si>
  <si>
    <t xml:space="preserve"> 2.9 </t>
  </si>
  <si>
    <t>Esquadrias</t>
  </si>
  <si>
    <t xml:space="preserve"> 2.9.1 </t>
  </si>
  <si>
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</si>
  <si>
    <t xml:space="preserve"> 2.9.2 </t>
  </si>
  <si>
    <t>INSTALAÇÃO DE VIDRO LISO INCOLOR, E = 3 MM, EM ESQUADRIA DE ALUMÍNIO OU PVC, FIXADO COM BAGUETE. AF_01/2021_PS</t>
  </si>
  <si>
    <t xml:space="preserve"> 2.9.3 </t>
  </si>
  <si>
    <t>PORTA EM AÇO DE ABRIR TIPO VENEZIANA SEM GUARNIÇÃO, 87X210CM, FIXAÇÃO COM PARAFUSOS - FORNECIMENTO E INSTALAÇÃO. AF_12/2019</t>
  </si>
  <si>
    <t xml:space="preserve"> 2.9.4 </t>
  </si>
  <si>
    <t>PORTA DE CORRER DE ALUMÍNIO, COM DUAS FOLHAS PARA VIDRO, INCLUSO VIDRO LISO INCOLOR, FECHADURA E PUXADOR, SEM ALIZAR. AF_12/2019</t>
  </si>
  <si>
    <t xml:space="preserve"> 2.9.5 </t>
  </si>
  <si>
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</si>
  <si>
    <t xml:space="preserve"> 2.10 </t>
  </si>
  <si>
    <t>Serviços complementares</t>
  </si>
  <si>
    <t xml:space="preserve"> 2.10.1 </t>
  </si>
  <si>
    <t>ELEVADOR PARA PASSAGEIROS, USO INTERNO COM CAPACIDADE MÍNIMA DE 600 KG PARA TRÊS PARADAS, PORTAS UNILATERAIS</t>
  </si>
  <si>
    <t xml:space="preserve"> 2.10.2 </t>
  </si>
  <si>
    <t>SINALIZAÇÃO COM PICTOGRAMA PARA VAGA DE ESTACIONAMENTO</t>
  </si>
  <si>
    <t xml:space="preserve"> 2.10.3 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</si>
  <si>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</si>
  <si>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 xml:space="preserve"> 2.10.4 </t>
  </si>
  <si>
    <t>CORRIMÃO SIMPLES, DIÂMETRO EXTERNO = 1 1/2", EM AÇO GALVANIZADO. AF_04/2019_PS</t>
  </si>
  <si>
    <t xml:space="preserve"> 2.10.5 </t>
  </si>
  <si>
    <t>PISO PODOTÁTIL DE ALERTA OU DIRECIONAL, DE CONCRETO, ASSENTADO SOBRE ARGAMASSA. AF_03/2024</t>
  </si>
  <si>
    <t xml:space="preserve"> 2.10.6 </t>
  </si>
  <si>
    <t>LIMPEZA DE REVESTIMENTO CERÂMICO EM PAREDE UTILIZANDO DETERGENTE NEUTRO E ESCOVAÇÃO MANUAL. AF_04/2019</t>
  </si>
  <si>
    <t xml:space="preserve"> 2.10.7 </t>
  </si>
  <si>
    <t>LIMPEZA DE JANELA DE VIDRO COM CAIXILHO EM AÇO/ALUMÍNIO/PVC. AF_04/2019</t>
  </si>
  <si>
    <t xml:space="preserve"> 2.10.8 </t>
  </si>
  <si>
    <t>LIMPEZA DE LAVATÓRIO DE LOUÇA COM BANCADA DE PEDRA, INCLUSIVE METAIS CORRESPONDENTES. AF_04/2019</t>
  </si>
  <si>
    <t xml:space="preserve"> 2.10.9 </t>
  </si>
  <si>
    <t>LIMPEZA DE SUPERFÍCIE COM JATO DE ALTA PRESSÃO. AF_04/2019</t>
  </si>
  <si>
    <t xml:space="preserve"> 2.10.10 </t>
  </si>
  <si>
    <t>LIMPEZA DE PORTA EM AÇO/ALUMÍNIO. AF_04/2019</t>
  </si>
  <si>
    <t xml:space="preserve"> 3 </t>
  </si>
  <si>
    <t>ARQUIBANCADA</t>
  </si>
  <si>
    <t xml:space="preserve"> 3.1 </t>
  </si>
  <si>
    <t xml:space="preserve"> 3.1.1 </t>
  </si>
  <si>
    <t xml:space="preserve"> 3.2 </t>
  </si>
  <si>
    <t xml:space="preserve"> 3.2.1 </t>
  </si>
  <si>
    <t>ESTACA ESCAVADA MECANICAMENTE, SEM FLUIDO ESTABILIZANTE, COM 60CM DE DIÂMETRO, CONCRETO LANÇADO POR CAMINHÃO BETONEIRA (EXCLUSIVE MOBILIZAÇÃO E DESMOBILIZAÇÃO). AF_01/2020</t>
  </si>
  <si>
    <t xml:space="preserve"> 3.2.2 </t>
  </si>
  <si>
    <t xml:space="preserve"> 3.2.3 </t>
  </si>
  <si>
    <t>MONTAGEM DE ARMADURA TRANSVERSAL DE ESTACAS DE SEÇÃO CIRCULAR, DIÂMETRO = 6,30 MM. AF_09/2021_PS</t>
  </si>
  <si>
    <t xml:space="preserve"> 3.2.4 </t>
  </si>
  <si>
    <t>CARGA, MANOBRA E DESCARGA DE SOLOS E MATERIAIS GRANULARES EM CAMINHÃO BASCULANTE 6 M³ - CARGA COM PÁ CARREGADEIRA (CAÇAMBA DE 1,7 A 2,8 M³ / 128 HP) E DESCARGA LIVRE (UNIDADE: M3). AF_07/2020</t>
  </si>
  <si>
    <t xml:space="preserve"> 3.3 </t>
  </si>
  <si>
    <t>Estrutura</t>
  </si>
  <si>
    <t xml:space="preserve"> 3.3.1 </t>
  </si>
  <si>
    <t xml:space="preserve"> 3.3.2 </t>
  </si>
  <si>
    <t xml:space="preserve"> 3.3.3 </t>
  </si>
  <si>
    <t xml:space="preserve"> 3.3.4 </t>
  </si>
  <si>
    <t>MONTAGEM E DESMONTAGEM DE FÔRMA DE PILARES RETANGULARES E ESTRUTURAS SIMILARES, PÉ-DIREITO SIMPLES, EM CHAPA DE MADEIRA COMPENSADA RESINADA, 2 UTILIZAÇÕES. AF_09/2020</t>
  </si>
  <si>
    <t xml:space="preserve"> 3.3.5 </t>
  </si>
  <si>
    <t>MONTAGEM E DESMONTAGEM DE FÔRMA DE LAJE MACIÇA, PÉ-DIREITO SIMPLES, EM MADEIRA SERRADA, 4 UTILIZAÇÕES. AF_09/2020</t>
  </si>
  <si>
    <t xml:space="preserve"> 3.3.6 </t>
  </si>
  <si>
    <t>FABRICAÇÃO, MONTAGEM E DESMONTAGEM DE FÔRMA PARA ESCADA HIDRÁULICA, EM CHAPA DE MADEIRA COMPENSADA RESINADA, E = 17 MM, 3 UTILIZAÇÕES. AF_08/2022</t>
  </si>
  <si>
    <t xml:space="preserve"> 3.3.7 </t>
  </si>
  <si>
    <t>CONCRETAGEM DE PILARES, FCK = 25 MPA, COM USO DE BOMBA - LANÇAMENTO, ADENSAMENTO E ACABAMENTO. AF_02/2022_PS</t>
  </si>
  <si>
    <t xml:space="preserve"> 3.3.8 </t>
  </si>
  <si>
    <t>CONCRETAGEM DE VIGAS E LAJES, FCK=25 MPA, PARA LAJES MACIÇAS OU NERVURADAS COM USO DE BOMBA - LANÇAMENTO, ADENSAMENTO E ACABAMENTO. AF_02/2022_PS</t>
  </si>
  <si>
    <t xml:space="preserve"> 3.3.9 </t>
  </si>
  <si>
    <t>PINTURA HIDROFUGANTE COM SILICONE, APLICAÇÃO MANUAL, 2 DEMÃOS. AF_05/2021</t>
  </si>
  <si>
    <t xml:space="preserve"> 4 </t>
  </si>
  <si>
    <t>PISTA DE AQUECIMENTO</t>
  </si>
  <si>
    <t xml:space="preserve"> 4.1 </t>
  </si>
  <si>
    <t xml:space="preserve"> 4.1.1 </t>
  </si>
  <si>
    <t xml:space="preserve"> 4.1.2 </t>
  </si>
  <si>
    <t xml:space="preserve"> 4.2 </t>
  </si>
  <si>
    <t>Mureta</t>
  </si>
  <si>
    <t xml:space="preserve"> 4.2.1 </t>
  </si>
  <si>
    <t xml:space="preserve"> 4.2.2 </t>
  </si>
  <si>
    <t xml:space="preserve"> 4.2.3 </t>
  </si>
  <si>
    <t xml:space="preserve"> 4.2.4 </t>
  </si>
  <si>
    <t>DRENO COM PEDRA BRITADA</t>
  </si>
  <si>
    <t xml:space="preserve"> 4.2.5 </t>
  </si>
  <si>
    <t>DUTO CORRUGADO PARA DRENO TIPO KANANET, DN= 2 1/2´</t>
  </si>
  <si>
    <t xml:space="preserve"> 4.2.6 </t>
  </si>
  <si>
    <t>MANTA GEOTÊXTIL COM RESISTÊNCIA À TRAÇÃO LONGITUDINAL DE 10KN/M E TRANSVERSAL DE 9KN/M</t>
  </si>
  <si>
    <t xml:space="preserve"> 4.2.7 </t>
  </si>
  <si>
    <t>ALVENARIA DE BLOCO CERÂMICO ESTRUTURAL DE 19 CM</t>
  </si>
  <si>
    <t xml:space="preserve"> 4.2.8 </t>
  </si>
  <si>
    <t xml:space="preserve"> 4.3 </t>
  </si>
  <si>
    <t xml:space="preserve"> 4.3.1 </t>
  </si>
  <si>
    <t xml:space="preserve"> 4.3.2 </t>
  </si>
  <si>
    <t xml:space="preserve"> 4.3.3 </t>
  </si>
  <si>
    <t xml:space="preserve"> 4.3.4 </t>
  </si>
  <si>
    <t xml:space="preserve"> 4.3.5 </t>
  </si>
  <si>
    <t>Duto corrugado para dreno tipo Kananet, DN= 2 1/2´</t>
  </si>
  <si>
    <t xml:space="preserve"> 4.3.6 </t>
  </si>
  <si>
    <t xml:space="preserve"> 4.3.7 </t>
  </si>
  <si>
    <t xml:space="preserve"> 4.3.8 </t>
  </si>
  <si>
    <t xml:space="preserve"> 4.3.9 </t>
  </si>
  <si>
    <t>VERGAS, CONTRAVERGAS E PILARETES DE CONCRETO ARMADO</t>
  </si>
  <si>
    <t xml:space="preserve"> 4.3.10 </t>
  </si>
  <si>
    <t>IMPERMEABILIZAÇÃO EM ARGAMASSA DE CONCRETO NÃO ESTRUTURAL COM ADITIVO HIDRÓFUGO</t>
  </si>
  <si>
    <t xml:space="preserve"> 4.3.11 </t>
  </si>
  <si>
    <t>PLACAS, VIGAS E PILARES EM CONCRETO ARMADO PRÉ-MOLDADO - FCK= 25 MPA</t>
  </si>
  <si>
    <t xml:space="preserve"> 4.4 </t>
  </si>
  <si>
    <t>Drenagem</t>
  </si>
  <si>
    <t xml:space="preserve"> 4.4.1 </t>
  </si>
  <si>
    <t xml:space="preserve"> 4.4.2 </t>
  </si>
  <si>
    <t xml:space="preserve"> 4.4.3 </t>
  </si>
  <si>
    <t>TUBO PVC, SÉRIE R, ÁGUA PLUVIAL, DN 50 MM, FORNECIDO E INSTALADO EM RAMAL DE ENCAMINHAMENTO. AF_06/2022</t>
  </si>
  <si>
    <t xml:space="preserve"> 4.4.4 </t>
  </si>
  <si>
    <t>LASTRO DE AREIA</t>
  </si>
  <si>
    <t xml:space="preserve"> 4.4.5 </t>
  </si>
  <si>
    <t>BASE DE BRITA GRADUADA</t>
  </si>
  <si>
    <t xml:space="preserve"> 4.4.6 </t>
  </si>
  <si>
    <t xml:space="preserve"> 6 </t>
  </si>
  <si>
    <t>Canaleta U em Concreto, 33x100x29cm</t>
  </si>
  <si>
    <t xml:space="preserve"> 4.4.7 </t>
  </si>
  <si>
    <t xml:space="preserve"> 5 </t>
  </si>
  <si>
    <t>ÁREAS LIVRES</t>
  </si>
  <si>
    <t xml:space="preserve"> 5.1 </t>
  </si>
  <si>
    <t>Circulação</t>
  </si>
  <si>
    <t xml:space="preserve"> 5.1.1 </t>
  </si>
  <si>
    <t>LOCAÇÃO DE VIAS, CALÇADAS, TANQUES E LAGOAS</t>
  </si>
  <si>
    <t xml:space="preserve"> 5.1.2 </t>
  </si>
  <si>
    <t>PAVIMENTAÇÃO EM LAJOTA DE CONCRETO 35 MPA, ESPESSURA 8 CM, TIPOS: RAQUETE, RETANGULAR, SEXTAVADO E 16 FACES, COM REJUNTE EM AREIA</t>
  </si>
  <si>
    <t xml:space="preserve"> 5.1.3 </t>
  </si>
  <si>
    <t>EXECUÇÃO DE PAVIMENTO EM PISO INTERTRAVADO, COM BLOCO SEXTAVADO DE 25 X 25 CM, ESPESSURA 10 CM. AF_10/2022</t>
  </si>
  <si>
    <t xml:space="preserve"> 5.1.4 </t>
  </si>
  <si>
    <t xml:space="preserve"> 5.1.5 </t>
  </si>
  <si>
    <t xml:space="preserve"> 5.1.6 </t>
  </si>
  <si>
    <t>EXECUÇÃO DE PASSEIO (CALÇADA) OU PISO DE CONCRETO COM CONCRETO MOLDADO IN LOCO, USINADO, ACABAMENTO CONVENCIONAL, ESPESSURA 6 CM, ARMADO. AF_08/2022</t>
  </si>
  <si>
    <t xml:space="preserve"> 5.1.7 </t>
  </si>
  <si>
    <t>MOBILIÁRIO EM CONCRETO ARMADO PRÉ-MOLDADO - FCK= 25 MPA</t>
  </si>
  <si>
    <t xml:space="preserve"> 5.1.8 </t>
  </si>
  <si>
    <t>REGULARIZAÇÃO E COMPACTAÇÃO MECANIZADA DE SUPERFÍCIE, SEM CONTROLE DO PROCTOR NORMAL</t>
  </si>
  <si>
    <t xml:space="preserve"> 5.1.9 </t>
  </si>
  <si>
    <t>INSTALAÇÃO DE MINI-GUIA DE CONCRETO PRÉ FABRICADA, 7x20cm</t>
  </si>
  <si>
    <t xml:space="preserve"> 5.1.10 </t>
  </si>
  <si>
    <t>INSTALAÇÃO DE LIXEIRA METÁLICA DUPLA, CAPACIDADE DE 60 L, EM TUBO DE AÇO CARBONO E CESTOS EM CHAPA DE AÇO COM PINTURA ELETROSTÁTICA, SOBRE PISO DE CONCRETO EXISTENTE. AF_11/2021</t>
  </si>
  <si>
    <t xml:space="preserve"> 5.2 </t>
  </si>
  <si>
    <t>Muretas e acesso a área inferior/ginásios</t>
  </si>
  <si>
    <t xml:space="preserve"> 5.2.1 </t>
  </si>
  <si>
    <t xml:space="preserve"> 5.2.2 </t>
  </si>
  <si>
    <t xml:space="preserve"> 5.2.3 </t>
  </si>
  <si>
    <t xml:space="preserve"> 5.2.4 </t>
  </si>
  <si>
    <t>ALVENARIA DE BLOCO DE CONCRETO ESTRUTURAL 19 CM - CLASSE B</t>
  </si>
  <si>
    <t xml:space="preserve"> 5.2.5 </t>
  </si>
  <si>
    <t xml:space="preserve"> 5.2.6 </t>
  </si>
  <si>
    <t xml:space="preserve"> 5.2.7 </t>
  </si>
  <si>
    <t xml:space="preserve"> 5.2.8 </t>
  </si>
  <si>
    <t xml:space="preserve"> 5.2.9 </t>
  </si>
  <si>
    <t>CO-35 CORRIMÃO DUPLO COM MONTANTE VERTICAL AÇO GALVANIZADO COM PINTURA ESMALTE</t>
  </si>
  <si>
    <t xml:space="preserve"> 5.3 </t>
  </si>
  <si>
    <t xml:space="preserve"> 5.3.1 </t>
  </si>
  <si>
    <t>CANALETA MEIA CANA PRÉ-MOLDADA DE CONCRETO (D = 40 CM) - FORNECIMENTO E INSTALAÇÃO. AF_05/2025</t>
  </si>
  <si>
    <t xml:space="preserve"> 5.3.2 </t>
  </si>
  <si>
    <t>BARRA LISA COM ACABAMENTO EM NATA DE CIMENTO</t>
  </si>
  <si>
    <t xml:space="preserve"> 5.3.3 </t>
  </si>
  <si>
    <t xml:space="preserve"> 5.3.4 </t>
  </si>
  <si>
    <t>RASGO LINEAR MECANIZADO EM CONTRAPISO, PARA RAMAIS/ DISTRIBUIÇÃO DE INSTALAÇÕES HIDRÁULICAS, DIÂMETROS MAIORES QUE 40 MM E MENORES OU IGUAIS A 75 MM. AF_09/2023_PS</t>
  </si>
  <si>
    <t xml:space="preserve"> 5.3.5 </t>
  </si>
  <si>
    <t>EXECUÇÃO DE PASSEIO (CALÇADA) OU PISO DE CONCRETO COM CONCRETO MOLDADO IN LOCO, USINADO C20, ACABAMENTO CONVENCIONAL, NÃO ARMADO. AF_08/2022</t>
  </si>
  <si>
    <t xml:space="preserve"> 5.3.6 </t>
  </si>
  <si>
    <t>TUBO DE PVC RÍGIDO PXB COM VIROLA E ANEL DE BORRACHA, LINHA ESGOTO SÉRIE REFORÇADA ´R´, DN= 75 MM, INCLUSIVE CONEXÕES</t>
  </si>
  <si>
    <t xml:space="preserve"> 5.4 </t>
  </si>
  <si>
    <t>Remoção Alambrado</t>
  </si>
  <si>
    <t xml:space="preserve"> 5.4.1 </t>
  </si>
  <si>
    <t xml:space="preserve"> 5.4.2 </t>
  </si>
  <si>
    <t>RETIRADA DE CERCA</t>
  </si>
  <si>
    <t xml:space="preserve"> 5.4.3 </t>
  </si>
  <si>
    <t>ESCAVAÇÃO MANUAL EM SOLO DE 1ª E 2ª CATEGORIA EM CAMPO ABERTO</t>
  </si>
  <si>
    <t xml:space="preserve"> 5.4.4 </t>
  </si>
  <si>
    <t>BROCA EM CONCRETO ARMADO DIÂMETRO DE 20 CM - COMPLETA</t>
  </si>
  <si>
    <t xml:space="preserve"> 5.4.5 </t>
  </si>
  <si>
    <t xml:space="preserve"> 5.4.6 </t>
  </si>
  <si>
    <t>ALVENARIA DE EMBASAMENTO EM TIJOLO MACIÇO COMUM</t>
  </si>
  <si>
    <t xml:space="preserve"> 5.4.7 </t>
  </si>
  <si>
    <t xml:space="preserve"> 5.4.8 </t>
  </si>
  <si>
    <t>RECOLOCAÇÃO DE ALAMBRADO, COM ALTURA ATÉ 4,50 M</t>
  </si>
  <si>
    <t xml:space="preserve"> 5.4.9 </t>
  </si>
  <si>
    <t xml:space="preserve"> 5.5 </t>
  </si>
  <si>
    <t>Bancos/Jardim</t>
  </si>
  <si>
    <t xml:space="preserve"> 5.5.1 </t>
  </si>
  <si>
    <t>LIMPEZA E REGULARIZAÇÃO DE ÁREAS PARA AJARDINAMENTO (JARDINS E CANTEIROS)</t>
  </si>
  <si>
    <t xml:space="preserve"> 5.5.2 </t>
  </si>
  <si>
    <t xml:space="preserve"> 5.5.3 </t>
  </si>
  <si>
    <t xml:space="preserve"> 5.5.4 </t>
  </si>
  <si>
    <t xml:space="preserve"> 5.5.5 </t>
  </si>
  <si>
    <t xml:space="preserve"> 5.5.6 </t>
  </si>
  <si>
    <t xml:space="preserve"> 5.5.7 </t>
  </si>
  <si>
    <t xml:space="preserve"> 5.5.8 </t>
  </si>
  <si>
    <t xml:space="preserve"> 5.5.9 </t>
  </si>
  <si>
    <t>PLANTIO DE GRAMA BATATAIS EM PLACAS. AF_07/2024</t>
  </si>
  <si>
    <t xml:space="preserve"> 5.5.10 </t>
  </si>
  <si>
    <t>PLANTIO DE ÁRVORE ORNAMENTAL COM ALTURA DE MUDA MENOR OU IGUAL A 2,00 M . AF_07/2024</t>
  </si>
  <si>
    <t xml:space="preserve"> 5.6 </t>
  </si>
  <si>
    <t>Acesso de serviço - Av. Ângelo Hortence</t>
  </si>
  <si>
    <t xml:space="preserve"> 5.6.1 </t>
  </si>
  <si>
    <t>REMOÇÃO DE ALAMBRADOS PARA QUADRAS POLIESPORTIVAS, ESTRUTURADO POR TUBOS DE AÇO GALVANIZADO, COM TELA DE ARAME GALVANIZADO, DE FORMA MANUAL, SEM REAPROVEITAMENTO. AF_09/2023</t>
  </si>
  <si>
    <t xml:space="preserve"> 5.6.2 </t>
  </si>
  <si>
    <t>DEMOLIÇÃO MECANIZADA DE PAVIMENTO OU PISO EM CONCRETO, INCLUSIVE FRAGMENTAÇÃO, CARREGAMENTO, TRANSPORTE ATÉ 1 QUILÔMETRO E DESCARREGAMENTO</t>
  </si>
  <si>
    <t xml:space="preserve"> 5.6.3 </t>
  </si>
  <si>
    <t xml:space="preserve"> 5.6.4 </t>
  </si>
  <si>
    <t xml:space="preserve"> 5.6.5 </t>
  </si>
  <si>
    <t xml:space="preserve"> 5.6.6 </t>
  </si>
  <si>
    <t xml:space="preserve"> 5.6.7 </t>
  </si>
  <si>
    <t xml:space="preserve"> 5.6.8 </t>
  </si>
  <si>
    <t xml:space="preserve"> 5.6.9 </t>
  </si>
  <si>
    <t xml:space="preserve"> 5.6.10 </t>
  </si>
  <si>
    <t xml:space="preserve"> 5.6.11 </t>
  </si>
  <si>
    <t>ALAMBRADO EM TELA DE AÇO GALVANIZADO DE 2´, MONTANTES METÁLICOS E ARAME FARPADO, ATÉ 4,00 M DE ALTURA</t>
  </si>
  <si>
    <t xml:space="preserve"> 5.6.12 </t>
  </si>
  <si>
    <t>PORTA/PORTÃO DE CORRER EM TELA ONDULADA DE AÇO GALVANIZADO, SOB MEDIDA</t>
  </si>
  <si>
    <t xml:space="preserve"> 5.7 </t>
  </si>
  <si>
    <t>Paisagismo</t>
  </si>
  <si>
    <t xml:space="preserve"> 5.7.1 </t>
  </si>
  <si>
    <t xml:space="preserve"> 5.7.2 </t>
  </si>
  <si>
    <t xml:space="preserve"> 5.7.3 </t>
  </si>
  <si>
    <t>PLANTIO DE FORRAÇÃO. AF_07/2024</t>
  </si>
  <si>
    <t xml:space="preserve"> 5.7.4 </t>
  </si>
  <si>
    <t xml:space="preserve"> 5.7.5 </t>
  </si>
  <si>
    <t>PONTO DE CONSUMO TERMINAL DE ÁGUA FRIA (SUBRAMAL) COM TUBULAÇÃO DE PVC, DN 25 MM, INSTALADO EM RAMAL DE ÁGUA, INCLUSOS RASGO E CHUMBAMENTO EM ALVENARIA. AF_12/2014</t>
  </si>
  <si>
    <t xml:space="preserve"> 5.7.6 </t>
  </si>
  <si>
    <t xml:space="preserve"> 5.7.7 </t>
  </si>
  <si>
    <t>DIVISOR PLÁSTICO DE JARDIM COM BORDA</t>
  </si>
  <si>
    <t xml:space="preserve"> 5.8 </t>
  </si>
  <si>
    <t>Fechamento Área Técnica</t>
  </si>
  <si>
    <t xml:space="preserve"> 5.8.1 </t>
  </si>
  <si>
    <t>PLACA DE IDENTIFICAÇÃO EM PVC COM TEXTO EM VINIL</t>
  </si>
  <si>
    <t xml:space="preserve"> 5.8.2 </t>
  </si>
  <si>
    <t>PLANTIO DE ARBUSTO OU CERCA VIVA. AF_07/2024</t>
  </si>
  <si>
    <t xml:space="preserve"> 5.9 </t>
  </si>
  <si>
    <t>Reforma Escadaria e rampas</t>
  </si>
  <si>
    <t xml:space="preserve"> 5.9.1 </t>
  </si>
  <si>
    <t>LIMPEZA COMPLEMENTAR COM HIDROJATEAMENTO</t>
  </si>
  <si>
    <t xml:space="preserve"> 5.9.2 </t>
  </si>
  <si>
    <t>CORTE DE CONCRETO DETERIORADO INCLUSIVE REMOÇÃO DOS DETRITOS</t>
  </si>
  <si>
    <t xml:space="preserve"> 5.9.3 </t>
  </si>
  <si>
    <t xml:space="preserve"> 5.9.4 </t>
  </si>
  <si>
    <t>TELA EM AÇO GALVANIZADO FIO 16 BWG, MALHA DE 1´ - TIPO ALAMBRADO</t>
  </si>
  <si>
    <t xml:space="preserve"> 5.9.5 </t>
  </si>
  <si>
    <t>CORRIMÃO EM TUBO DE AÇO INOXIDÁVEL ESCOVADO, DIÂMETRO DE 1 1/2"</t>
  </si>
  <si>
    <t xml:space="preserve"> 5.9.6 </t>
  </si>
  <si>
    <t>ESMALTE À BASE ÁGUA EM SUPERFÍCIE METÁLICA, INCLUSIVE PREPARO</t>
  </si>
  <si>
    <t>FECHAMENTO</t>
  </si>
  <si>
    <t xml:space="preserve"> 6.1 </t>
  </si>
  <si>
    <t>Reparo Alambrado</t>
  </si>
  <si>
    <t xml:space="preserve"> 6.1.1 </t>
  </si>
  <si>
    <t>RETIRADA DE ENTELAMENTO METÁLICO EM GERAL</t>
  </si>
  <si>
    <t xml:space="preserve"> 6.1.2 </t>
  </si>
  <si>
    <t>TELA DE AÇO GALVANIZADO FIO Nº 10 BWG, MALHA DE 2´, TIPO ALAMBRADO DE SEGURANÇA</t>
  </si>
  <si>
    <t xml:space="preserve"> 6.1.3 </t>
  </si>
  <si>
    <t>RECOMPOSIÇÃO PARCIAL DE ARAME FARPADO Nº 14 CLASSE 250, FIXADO EM CERCA COM MOURÕES DE CONCRETO - FORNECIMENTO E INSTALAÇÃO. AF_05/2020</t>
  </si>
  <si>
    <t xml:space="preserve"> 6.1.4 </t>
  </si>
  <si>
    <t xml:space="preserve"> 6.1.5 </t>
  </si>
  <si>
    <t>TINTA ACRÍLICA ANTIMOFO EM MASSA, INCLUSIVE PREPARO</t>
  </si>
  <si>
    <t xml:space="preserve"> 6.2 </t>
  </si>
  <si>
    <t>Reparo Portão</t>
  </si>
  <si>
    <t xml:space="preserve"> 6.2.1 </t>
  </si>
  <si>
    <t>RETIRADA DE POSTE OU SISTEMA DE SUSTENTAÇÃO PARA ALAMBRADO OU FECHAMENTO</t>
  </si>
  <si>
    <t xml:space="preserve"> 6.2.2 </t>
  </si>
  <si>
    <t>FORNECIMENTO E MONTAGEM DE ESTRUTURA EM AÇO ASTM-A36, SEM PINTURA</t>
  </si>
  <si>
    <t>Total sem BDI</t>
  </si>
  <si>
    <t>Total do BDI</t>
  </si>
  <si>
    <t>Total Geral</t>
  </si>
  <si>
    <t>TX</t>
  </si>
  <si>
    <t>UNXMÊS</t>
  </si>
  <si>
    <t>CJ</t>
  </si>
  <si>
    <t>M2</t>
  </si>
  <si>
    <t>M3</t>
  </si>
  <si>
    <t>Modelo de Proposta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</si>
</sst>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9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7" fillId="7" borderId="0" xfId="0" applyFont="1" applyFill="1" applyAlignment="1">
      <alignment horizontal="left" vertical="center" wrapText="1"/>
    </xf>
    <xf numFmtId="0" fontId="12" fillId="7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right" vertical="center" wrapText="1"/>
    </xf>
    <xf numFmtId="0" fontId="5" fillId="12" borderId="4" xfId="0" applyFont="1" applyFill="1" applyBorder="1" applyAlignment="1">
      <alignment horizontal="left" vertical="center" wrapText="1"/>
    </xf>
    <xf numFmtId="0" fontId="5" fillId="12" borderId="4" xfId="0" applyFont="1" applyFill="1" applyBorder="1" applyAlignment="1">
      <alignment horizontal="center" vertical="center" wrapText="1"/>
    </xf>
    <xf numFmtId="0" fontId="5" fillId="12" borderId="4" xfId="0" applyFont="1" applyFill="1" applyBorder="1" applyAlignment="1">
      <alignment horizontal="right" vertical="center" wrapText="1"/>
    </xf>
    <xf numFmtId="4" fontId="5" fillId="12" borderId="4" xfId="0" applyNumberFormat="1" applyFont="1" applyFill="1" applyBorder="1" applyAlignment="1">
      <alignment horizontal="right" vertical="center" wrapText="1"/>
    </xf>
    <xf numFmtId="0" fontId="6" fillId="13" borderId="4" xfId="0" applyFont="1" applyFill="1" applyBorder="1" applyAlignment="1">
      <alignment horizontal="left" vertical="center" wrapText="1"/>
    </xf>
    <xf numFmtId="0" fontId="6" fillId="13" borderId="4" xfId="0" applyFont="1" applyFill="1" applyBorder="1" applyAlignment="1">
      <alignment horizontal="center" vertical="center" wrapText="1"/>
    </xf>
    <xf numFmtId="0" fontId="6" fillId="13" borderId="4" xfId="0" applyFont="1" applyFill="1" applyBorder="1" applyAlignment="1">
      <alignment horizontal="right" vertical="center" wrapText="1"/>
    </xf>
    <xf numFmtId="4" fontId="6" fillId="13" borderId="4" xfId="0" applyNumberFormat="1" applyFont="1" applyFill="1" applyBorder="1" applyAlignment="1">
      <alignment horizontal="right" vertical="center" wrapText="1"/>
    </xf>
    <xf numFmtId="4" fontId="0" fillId="0" borderId="0" xfId="0" applyNumberFormat="1" applyAlignment="1">
      <alignment vertical="center"/>
    </xf>
    <xf numFmtId="0" fontId="11" fillId="11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right" vertical="center" wrapText="1"/>
    </xf>
    <xf numFmtId="0" fontId="10" fillId="10" borderId="0" xfId="0" applyFont="1" applyFill="1" applyAlignment="1">
      <alignment horizontal="left" vertical="center" wrapText="1"/>
    </xf>
    <xf numFmtId="0" fontId="7" fillId="7" borderId="0" xfId="0" applyFont="1" applyFill="1" applyAlignment="1">
      <alignment horizontal="left" vertical="center" wrapText="1"/>
    </xf>
    <xf numFmtId="0" fontId="8" fillId="8" borderId="0" xfId="0" applyFont="1" applyFill="1" applyAlignment="1">
      <alignment horizontal="right" vertical="center" wrapText="1"/>
    </xf>
    <xf numFmtId="4" fontId="9" fillId="9" borderId="0" xfId="0" applyNumberFormat="1" applyFont="1" applyFill="1" applyAlignment="1">
      <alignment horizontal="right" vertical="center" wrapText="1"/>
    </xf>
    <xf numFmtId="4" fontId="9" fillId="9" borderId="0" xfId="0" applyNumberFormat="1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A497A-9B9F-442F-BDA6-BBB50D5A9BE7}">
  <sheetPr>
    <pageSetUpPr fitToPage="1"/>
  </sheetPr>
  <dimension ref="A1:H296"/>
  <sheetViews>
    <sheetView tabSelected="1" showWhiteSpace="0" workbookViewId="0"/>
  </sheetViews>
  <sheetFormatPr defaultRowHeight="14.25" x14ac:dyDescent="0.2"/>
  <cols>
    <col min="1" max="1" width="10" style="3" bestFit="1" customWidth="1"/>
    <col min="2" max="2" width="60" style="3" bestFit="1" customWidth="1"/>
    <col min="3" max="3" width="8" style="3" bestFit="1" customWidth="1"/>
    <col min="4" max="8" width="13" style="3" bestFit="1" customWidth="1"/>
    <col min="9" max="16384" width="9" style="3"/>
  </cols>
  <sheetData>
    <row r="1" spans="1:8" ht="30" customHeight="1" x14ac:dyDescent="0.2">
      <c r="A1" s="1"/>
      <c r="B1" s="1" t="s">
        <v>0</v>
      </c>
      <c r="C1" s="2"/>
      <c r="D1" s="2"/>
      <c r="E1" s="2" t="s">
        <v>2</v>
      </c>
      <c r="F1" s="2"/>
      <c r="G1" s="2"/>
    </row>
    <row r="2" spans="1:8" ht="44.25" customHeight="1" x14ac:dyDescent="0.2">
      <c r="A2" s="4"/>
      <c r="B2" s="4" t="s">
        <v>3</v>
      </c>
      <c r="C2" s="5"/>
      <c r="D2" s="5"/>
      <c r="E2" s="5"/>
      <c r="F2" s="5"/>
      <c r="G2" s="5"/>
    </row>
    <row r="3" spans="1:8" x14ac:dyDescent="0.2">
      <c r="A3" s="6" t="s">
        <v>530</v>
      </c>
      <c r="B3" s="7"/>
      <c r="C3" s="7"/>
      <c r="D3" s="7"/>
      <c r="E3" s="7"/>
      <c r="F3" s="7"/>
      <c r="G3" s="7"/>
    </row>
    <row r="4" spans="1:8" ht="30" customHeight="1" x14ac:dyDescent="0.2">
      <c r="A4" s="8" t="s">
        <v>4</v>
      </c>
      <c r="B4" s="8" t="s">
        <v>5</v>
      </c>
      <c r="C4" s="9" t="s">
        <v>6</v>
      </c>
      <c r="D4" s="10" t="s">
        <v>7</v>
      </c>
      <c r="E4" s="10" t="s">
        <v>8</v>
      </c>
      <c r="F4" s="10" t="s">
        <v>9</v>
      </c>
      <c r="G4" s="10" t="s">
        <v>10</v>
      </c>
    </row>
    <row r="5" spans="1:8" ht="24" customHeight="1" x14ac:dyDescent="0.2">
      <c r="A5" s="11" t="s">
        <v>11</v>
      </c>
      <c r="B5" s="11" t="s">
        <v>12</v>
      </c>
      <c r="C5" s="12"/>
      <c r="D5" s="13">
        <v>1</v>
      </c>
      <c r="E5" s="13" t="s">
        <v>13</v>
      </c>
      <c r="F5" s="14">
        <f>G6 + G17 + G20</f>
        <v>0</v>
      </c>
      <c r="G5" s="14">
        <f t="shared" ref="G5:G68" si="0">ROUND(D5 * F5,2)</f>
        <v>0</v>
      </c>
    </row>
    <row r="6" spans="1:8" ht="24" customHeight="1" x14ac:dyDescent="0.2">
      <c r="A6" s="11" t="s">
        <v>14</v>
      </c>
      <c r="B6" s="11" t="s">
        <v>15</v>
      </c>
      <c r="C6" s="12"/>
      <c r="D6" s="13">
        <v>1</v>
      </c>
      <c r="E6" s="13" t="s">
        <v>13</v>
      </c>
      <c r="F6" s="14">
        <f>G7 + G8 + G9 + G10 + G11 + G12 + G13 + G14 + G15 + G16</f>
        <v>0</v>
      </c>
      <c r="G6" s="14">
        <f t="shared" si="0"/>
        <v>0</v>
      </c>
    </row>
    <row r="7" spans="1:8" ht="39" customHeight="1" x14ac:dyDescent="0.2">
      <c r="A7" s="15" t="s">
        <v>16</v>
      </c>
      <c r="B7" s="15" t="s">
        <v>17</v>
      </c>
      <c r="C7" s="16" t="s">
        <v>528</v>
      </c>
      <c r="D7" s="17">
        <v>6</v>
      </c>
      <c r="E7" s="18"/>
      <c r="F7" s="18">
        <f>ROUND(ROUND(E7 * E2, 2) + E7, 2)</f>
        <v>0</v>
      </c>
      <c r="G7" s="18">
        <f t="shared" si="0"/>
        <v>0</v>
      </c>
    </row>
    <row r="8" spans="1:8" ht="26.1" customHeight="1" x14ac:dyDescent="0.2">
      <c r="A8" s="15" t="s">
        <v>18</v>
      </c>
      <c r="B8" s="15" t="s">
        <v>19</v>
      </c>
      <c r="C8" s="16" t="s">
        <v>525</v>
      </c>
      <c r="D8" s="17">
        <v>1</v>
      </c>
      <c r="E8" s="18"/>
      <c r="F8" s="18">
        <f>ROUND(ROUND(E8 * E2, 2) + E8, 2)</f>
        <v>0</v>
      </c>
      <c r="G8" s="18">
        <f t="shared" si="0"/>
        <v>0</v>
      </c>
    </row>
    <row r="9" spans="1:8" ht="24" customHeight="1" x14ac:dyDescent="0.2">
      <c r="A9" s="15" t="s">
        <v>20</v>
      </c>
      <c r="B9" s="15" t="s">
        <v>21</v>
      </c>
      <c r="C9" s="16" t="s">
        <v>36</v>
      </c>
      <c r="D9" s="17">
        <v>60</v>
      </c>
      <c r="E9" s="18"/>
      <c r="F9" s="18">
        <f>ROUND(ROUND(E9 * E2, 2) + E9, 2)</f>
        <v>0</v>
      </c>
      <c r="G9" s="18">
        <f t="shared" si="0"/>
        <v>0</v>
      </c>
    </row>
    <row r="10" spans="1:8" ht="39" customHeight="1" x14ac:dyDescent="0.2">
      <c r="A10" s="15" t="s">
        <v>22</v>
      </c>
      <c r="B10" s="15" t="s">
        <v>23</v>
      </c>
      <c r="C10" s="16" t="s">
        <v>57</v>
      </c>
      <c r="D10" s="17">
        <v>1</v>
      </c>
      <c r="E10" s="18"/>
      <c r="F10" s="18">
        <f>ROUND(ROUND(E10 * E2, 2) + E10, 2)</f>
        <v>0</v>
      </c>
      <c r="G10" s="18">
        <f t="shared" si="0"/>
        <v>0</v>
      </c>
    </row>
    <row r="11" spans="1:8" ht="24" customHeight="1" x14ac:dyDescent="0.2">
      <c r="A11" s="15" t="s">
        <v>24</v>
      </c>
      <c r="B11" s="15" t="s">
        <v>25</v>
      </c>
      <c r="C11" s="16" t="s">
        <v>57</v>
      </c>
      <c r="D11" s="17">
        <v>10</v>
      </c>
      <c r="E11" s="18"/>
      <c r="F11" s="18">
        <f>ROUND(ROUND(E11 * E2, 2) + E11, 2)</f>
        <v>0</v>
      </c>
      <c r="G11" s="18">
        <f t="shared" si="0"/>
        <v>0</v>
      </c>
    </row>
    <row r="12" spans="1:8" ht="26.1" customHeight="1" x14ac:dyDescent="0.2">
      <c r="A12" s="15" t="s">
        <v>26</v>
      </c>
      <c r="B12" s="15" t="s">
        <v>27</v>
      </c>
      <c r="C12" s="16" t="s">
        <v>57</v>
      </c>
      <c r="D12" s="17">
        <v>4</v>
      </c>
      <c r="E12" s="18"/>
      <c r="F12" s="18">
        <f>ROUND(ROUND(E12 * E2, 2) + E12, 2)</f>
        <v>0</v>
      </c>
      <c r="G12" s="18">
        <f t="shared" si="0"/>
        <v>0</v>
      </c>
    </row>
    <row r="13" spans="1:8" ht="26.1" customHeight="1" x14ac:dyDescent="0.2">
      <c r="A13" s="15" t="s">
        <v>28</v>
      </c>
      <c r="B13" s="15" t="s">
        <v>29</v>
      </c>
      <c r="C13" s="16" t="s">
        <v>57</v>
      </c>
      <c r="D13" s="17">
        <v>3</v>
      </c>
      <c r="E13" s="18"/>
      <c r="F13" s="18">
        <f>ROUND(ROUND(E13 * E2, 2) + E13, 2)</f>
        <v>0</v>
      </c>
      <c r="G13" s="18">
        <f t="shared" si="0"/>
        <v>0</v>
      </c>
      <c r="H13" s="19"/>
    </row>
    <row r="14" spans="1:8" ht="26.1" customHeight="1" x14ac:dyDescent="0.2">
      <c r="A14" s="15" t="s">
        <v>30</v>
      </c>
      <c r="B14" s="15" t="s">
        <v>31</v>
      </c>
      <c r="C14" s="16" t="s">
        <v>526</v>
      </c>
      <c r="D14" s="17">
        <v>12</v>
      </c>
      <c r="E14" s="18"/>
      <c r="F14" s="18">
        <f>ROUND(ROUND(E14 * E2, 2) + E14, 2)</f>
        <v>0</v>
      </c>
      <c r="G14" s="18">
        <f t="shared" si="0"/>
        <v>0</v>
      </c>
      <c r="H14" s="19"/>
    </row>
    <row r="15" spans="1:8" ht="26.1" customHeight="1" x14ac:dyDescent="0.2">
      <c r="A15" s="15" t="s">
        <v>32</v>
      </c>
      <c r="B15" s="15" t="s">
        <v>33</v>
      </c>
      <c r="C15" s="16" t="s">
        <v>526</v>
      </c>
      <c r="D15" s="17">
        <v>12</v>
      </c>
      <c r="E15" s="18"/>
      <c r="F15" s="18">
        <f>ROUND(ROUND(E15 * E2, 2) + E15, 2)</f>
        <v>0</v>
      </c>
      <c r="G15" s="18">
        <f t="shared" si="0"/>
        <v>0</v>
      </c>
    </row>
    <row r="16" spans="1:8" ht="39" customHeight="1" x14ac:dyDescent="0.2">
      <c r="A16" s="15" t="s">
        <v>34</v>
      </c>
      <c r="B16" s="15" t="s">
        <v>35</v>
      </c>
      <c r="C16" s="16" t="s">
        <v>36</v>
      </c>
      <c r="D16" s="17">
        <v>110</v>
      </c>
      <c r="E16" s="18"/>
      <c r="F16" s="18">
        <f>ROUND(ROUND(E16 * E2, 2) + E16, 2)</f>
        <v>0</v>
      </c>
      <c r="G16" s="18">
        <f t="shared" si="0"/>
        <v>0</v>
      </c>
    </row>
    <row r="17" spans="1:8" ht="24" customHeight="1" x14ac:dyDescent="0.2">
      <c r="A17" s="11" t="s">
        <v>37</v>
      </c>
      <c r="B17" s="11" t="s">
        <v>38</v>
      </c>
      <c r="C17" s="12" t="s">
        <v>13</v>
      </c>
      <c r="D17" s="13">
        <v>1</v>
      </c>
      <c r="E17" s="13"/>
      <c r="F17" s="14">
        <f>G18 + G19</f>
        <v>0</v>
      </c>
      <c r="G17" s="14">
        <f t="shared" si="0"/>
        <v>0</v>
      </c>
    </row>
    <row r="18" spans="1:8" ht="26.1" customHeight="1" x14ac:dyDescent="0.2">
      <c r="A18" s="15" t="s">
        <v>39</v>
      </c>
      <c r="B18" s="15" t="s">
        <v>40</v>
      </c>
      <c r="C18" s="16" t="s">
        <v>529</v>
      </c>
      <c r="D18" s="17">
        <v>40</v>
      </c>
      <c r="E18" s="18"/>
      <c r="F18" s="18">
        <f>ROUND(ROUND(E18 * E2, 2) + E18, 2)</f>
        <v>0</v>
      </c>
      <c r="G18" s="18">
        <f t="shared" si="0"/>
        <v>0</v>
      </c>
    </row>
    <row r="19" spans="1:8" ht="39" customHeight="1" x14ac:dyDescent="0.2">
      <c r="A19" s="15" t="s">
        <v>41</v>
      </c>
      <c r="B19" s="15" t="s">
        <v>42</v>
      </c>
      <c r="C19" s="16" t="s">
        <v>43</v>
      </c>
      <c r="D19" s="17">
        <v>364</v>
      </c>
      <c r="E19" s="18"/>
      <c r="F19" s="18">
        <f>ROUND(ROUND(E19 * E2, 2) + E19, 2)</f>
        <v>0</v>
      </c>
      <c r="G19" s="18">
        <f t="shared" si="0"/>
        <v>0</v>
      </c>
    </row>
    <row r="20" spans="1:8" ht="24" customHeight="1" x14ac:dyDescent="0.2">
      <c r="A20" s="11" t="s">
        <v>44</v>
      </c>
      <c r="B20" s="11" t="s">
        <v>45</v>
      </c>
      <c r="C20" s="12" t="s">
        <v>13</v>
      </c>
      <c r="D20" s="13">
        <v>1</v>
      </c>
      <c r="E20" s="13"/>
      <c r="F20" s="14">
        <f>G21 + G22 + G23 + G24 + G25 + G26</f>
        <v>0</v>
      </c>
      <c r="G20" s="14">
        <f t="shared" si="0"/>
        <v>0</v>
      </c>
    </row>
    <row r="21" spans="1:8" ht="39" customHeight="1" x14ac:dyDescent="0.2">
      <c r="A21" s="15" t="s">
        <v>46</v>
      </c>
      <c r="B21" s="15" t="s">
        <v>47</v>
      </c>
      <c r="C21" s="16" t="s">
        <v>528</v>
      </c>
      <c r="D21" s="17">
        <v>170.1</v>
      </c>
      <c r="E21" s="18"/>
      <c r="F21" s="18">
        <f>ROUND(ROUND(E21 * E2, 2) + E21, 2)</f>
        <v>0</v>
      </c>
      <c r="G21" s="18">
        <f t="shared" si="0"/>
        <v>0</v>
      </c>
    </row>
    <row r="22" spans="1:8" ht="26.1" customHeight="1" x14ac:dyDescent="0.2">
      <c r="A22" s="15" t="s">
        <v>48</v>
      </c>
      <c r="B22" s="15" t="s">
        <v>49</v>
      </c>
      <c r="C22" s="16" t="s">
        <v>528</v>
      </c>
      <c r="D22" s="17">
        <v>370.56</v>
      </c>
      <c r="E22" s="18"/>
      <c r="F22" s="18">
        <f>ROUND(ROUND(E22 * E2, 2) + E22, 2)</f>
        <v>0</v>
      </c>
      <c r="G22" s="18">
        <f t="shared" si="0"/>
        <v>0</v>
      </c>
    </row>
    <row r="23" spans="1:8" ht="26.1" customHeight="1" x14ac:dyDescent="0.2">
      <c r="A23" s="15" t="s">
        <v>50</v>
      </c>
      <c r="B23" s="15" t="s">
        <v>51</v>
      </c>
      <c r="C23" s="16" t="s">
        <v>528</v>
      </c>
      <c r="D23" s="17">
        <v>370.56</v>
      </c>
      <c r="E23" s="18"/>
      <c r="F23" s="18">
        <f>ROUND(ROUND(E23 * E2, 2) + E23, 2)</f>
        <v>0</v>
      </c>
      <c r="G23" s="18">
        <f t="shared" si="0"/>
        <v>0</v>
      </c>
    </row>
    <row r="24" spans="1:8" ht="26.1" customHeight="1" x14ac:dyDescent="0.2">
      <c r="A24" s="15" t="s">
        <v>52</v>
      </c>
      <c r="B24" s="15" t="s">
        <v>53</v>
      </c>
      <c r="C24" s="16" t="s">
        <v>529</v>
      </c>
      <c r="D24" s="17">
        <v>59.31</v>
      </c>
      <c r="E24" s="18"/>
      <c r="F24" s="18">
        <f>ROUND(ROUND(E24 * E2, 2) + E24, 2)</f>
        <v>0</v>
      </c>
      <c r="G24" s="18">
        <f t="shared" si="0"/>
        <v>0</v>
      </c>
    </row>
    <row r="25" spans="1:8" ht="39" customHeight="1" x14ac:dyDescent="0.2">
      <c r="A25" s="15" t="s">
        <v>54</v>
      </c>
      <c r="B25" s="15" t="s">
        <v>47</v>
      </c>
      <c r="C25" s="16" t="s">
        <v>528</v>
      </c>
      <c r="D25" s="17">
        <v>1076.04</v>
      </c>
      <c r="E25" s="18"/>
      <c r="F25" s="18">
        <f>ROUND(ROUND(E25 * E2, 2) + E25, 2)</f>
        <v>0</v>
      </c>
      <c r="G25" s="18">
        <f t="shared" si="0"/>
        <v>0</v>
      </c>
      <c r="H25" s="19"/>
    </row>
    <row r="26" spans="1:8" ht="39" customHeight="1" x14ac:dyDescent="0.2">
      <c r="A26" s="15" t="s">
        <v>55</v>
      </c>
      <c r="B26" s="15" t="s">
        <v>56</v>
      </c>
      <c r="C26" s="16" t="s">
        <v>529</v>
      </c>
      <c r="D26" s="17">
        <v>356.3</v>
      </c>
      <c r="E26" s="18"/>
      <c r="F26" s="18">
        <f>ROUND(ROUND(E26 * E2, 2) + E26, 2)</f>
        <v>0</v>
      </c>
      <c r="G26" s="18">
        <f t="shared" si="0"/>
        <v>0</v>
      </c>
      <c r="H26" s="19"/>
    </row>
    <row r="27" spans="1:8" ht="26.1" customHeight="1" x14ac:dyDescent="0.2">
      <c r="A27" s="11" t="s">
        <v>60</v>
      </c>
      <c r="B27" s="11" t="s">
        <v>61</v>
      </c>
      <c r="C27" s="12" t="s">
        <v>13</v>
      </c>
      <c r="D27" s="13">
        <v>1</v>
      </c>
      <c r="E27" s="13"/>
      <c r="F27" s="14">
        <f>G28 + G31 + G51 + G63 + G66 + G77 + G80 + G110 + G134 + G140</f>
        <v>0</v>
      </c>
      <c r="G27" s="14">
        <f t="shared" si="0"/>
        <v>0</v>
      </c>
    </row>
    <row r="28" spans="1:8" ht="24" customHeight="1" x14ac:dyDescent="0.2">
      <c r="A28" s="11" t="s">
        <v>62</v>
      </c>
      <c r="B28" s="11" t="s">
        <v>15</v>
      </c>
      <c r="C28" s="12" t="s">
        <v>13</v>
      </c>
      <c r="D28" s="13">
        <v>1</v>
      </c>
      <c r="E28" s="13"/>
      <c r="F28" s="14">
        <f>G29 + G30</f>
        <v>0</v>
      </c>
      <c r="G28" s="14">
        <f t="shared" si="0"/>
        <v>0</v>
      </c>
    </row>
    <row r="29" spans="1:8" ht="24" customHeight="1" x14ac:dyDescent="0.2">
      <c r="A29" s="15" t="s">
        <v>63</v>
      </c>
      <c r="B29" s="15" t="s">
        <v>64</v>
      </c>
      <c r="C29" s="16" t="s">
        <v>528</v>
      </c>
      <c r="D29" s="17">
        <v>228.06</v>
      </c>
      <c r="E29" s="18"/>
      <c r="F29" s="18">
        <f>ROUND(ROUND(E29 * E2, 2) + E29, 2)</f>
        <v>0</v>
      </c>
      <c r="G29" s="18">
        <f t="shared" si="0"/>
        <v>0</v>
      </c>
    </row>
    <row r="30" spans="1:8" ht="24" customHeight="1" x14ac:dyDescent="0.2">
      <c r="A30" s="15" t="s">
        <v>65</v>
      </c>
      <c r="B30" s="15" t="s">
        <v>66</v>
      </c>
      <c r="C30" s="16" t="s">
        <v>36</v>
      </c>
      <c r="D30" s="17">
        <v>35.549999999999997</v>
      </c>
      <c r="E30" s="18"/>
      <c r="F30" s="18">
        <f>ROUND(ROUND(E30 * E2, 2) + E30, 2)</f>
        <v>0</v>
      </c>
      <c r="G30" s="18">
        <f t="shared" si="0"/>
        <v>0</v>
      </c>
    </row>
    <row r="31" spans="1:8" ht="24" customHeight="1" x14ac:dyDescent="0.2">
      <c r="A31" s="11" t="s">
        <v>67</v>
      </c>
      <c r="B31" s="11" t="s">
        <v>68</v>
      </c>
      <c r="C31" s="12" t="s">
        <v>13</v>
      </c>
      <c r="D31" s="13">
        <v>1</v>
      </c>
      <c r="E31" s="13"/>
      <c r="F31" s="14">
        <f>G32 + G35 + G42 + G45</f>
        <v>0</v>
      </c>
      <c r="G31" s="14">
        <f t="shared" si="0"/>
        <v>0</v>
      </c>
    </row>
    <row r="32" spans="1:8" ht="24" customHeight="1" x14ac:dyDescent="0.2">
      <c r="A32" s="11" t="s">
        <v>69</v>
      </c>
      <c r="B32" s="11" t="s">
        <v>70</v>
      </c>
      <c r="C32" s="12" t="s">
        <v>13</v>
      </c>
      <c r="D32" s="13">
        <v>1</v>
      </c>
      <c r="E32" s="13"/>
      <c r="F32" s="14">
        <f>G33 + G34</f>
        <v>0</v>
      </c>
      <c r="G32" s="14">
        <f t="shared" si="0"/>
        <v>0</v>
      </c>
    </row>
    <row r="33" spans="1:7" ht="39" customHeight="1" x14ac:dyDescent="0.2">
      <c r="A33" s="15" t="s">
        <v>71</v>
      </c>
      <c r="B33" s="15" t="s">
        <v>72</v>
      </c>
      <c r="C33" s="16" t="s">
        <v>36</v>
      </c>
      <c r="D33" s="17">
        <v>576</v>
      </c>
      <c r="E33" s="18"/>
      <c r="F33" s="18">
        <f>ROUND(ROUND(E33 * E2, 2) + E33, 2)</f>
        <v>0</v>
      </c>
      <c r="G33" s="18">
        <f t="shared" si="0"/>
        <v>0</v>
      </c>
    </row>
    <row r="34" spans="1:7" ht="26.1" customHeight="1" x14ac:dyDescent="0.2">
      <c r="A34" s="15" t="s">
        <v>73</v>
      </c>
      <c r="B34" s="15" t="s">
        <v>74</v>
      </c>
      <c r="C34" s="16" t="s">
        <v>100</v>
      </c>
      <c r="D34" s="17">
        <v>723.83</v>
      </c>
      <c r="E34" s="18"/>
      <c r="F34" s="18">
        <f>ROUND(ROUND(E34 * E2, 2) + E34, 2)</f>
        <v>0</v>
      </c>
      <c r="G34" s="18">
        <f t="shared" si="0"/>
        <v>0</v>
      </c>
    </row>
    <row r="35" spans="1:7" ht="24" customHeight="1" x14ac:dyDescent="0.2">
      <c r="A35" s="11" t="s">
        <v>75</v>
      </c>
      <c r="B35" s="11" t="s">
        <v>76</v>
      </c>
      <c r="C35" s="12" t="s">
        <v>13</v>
      </c>
      <c r="D35" s="13">
        <v>1</v>
      </c>
      <c r="E35" s="13"/>
      <c r="F35" s="14">
        <f>G36 + G37 + G38 + G39 + G40 + G41</f>
        <v>0</v>
      </c>
      <c r="G35" s="14">
        <f t="shared" si="0"/>
        <v>0</v>
      </c>
    </row>
    <row r="36" spans="1:7" ht="39" customHeight="1" x14ac:dyDescent="0.2">
      <c r="A36" s="15" t="s">
        <v>77</v>
      </c>
      <c r="B36" s="15" t="s">
        <v>78</v>
      </c>
      <c r="C36" s="16" t="s">
        <v>528</v>
      </c>
      <c r="D36" s="17">
        <v>7.84</v>
      </c>
      <c r="E36" s="18"/>
      <c r="F36" s="18">
        <f>ROUND(ROUND(E36 * E2, 2) + E36, 2)</f>
        <v>0</v>
      </c>
      <c r="G36" s="18">
        <f t="shared" si="0"/>
        <v>0</v>
      </c>
    </row>
    <row r="37" spans="1:7" ht="26.1" customHeight="1" x14ac:dyDescent="0.2">
      <c r="A37" s="15" t="s">
        <v>79</v>
      </c>
      <c r="B37" s="15" t="s">
        <v>74</v>
      </c>
      <c r="C37" s="16" t="s">
        <v>100</v>
      </c>
      <c r="D37" s="17">
        <v>126</v>
      </c>
      <c r="E37" s="18"/>
      <c r="F37" s="18">
        <f>ROUND(ROUND(E37 * E2, 2) + E37, 2)</f>
        <v>0</v>
      </c>
      <c r="G37" s="18">
        <f t="shared" si="0"/>
        <v>0</v>
      </c>
    </row>
    <row r="38" spans="1:7" ht="39" customHeight="1" x14ac:dyDescent="0.2">
      <c r="A38" s="15" t="s">
        <v>80</v>
      </c>
      <c r="B38" s="15" t="s">
        <v>81</v>
      </c>
      <c r="C38" s="16" t="s">
        <v>529</v>
      </c>
      <c r="D38" s="17">
        <v>1.8</v>
      </c>
      <c r="E38" s="18"/>
      <c r="F38" s="18">
        <f>ROUND(ROUND(E38 * E2, 2) + E38, 2)</f>
        <v>0</v>
      </c>
      <c r="G38" s="18">
        <f t="shared" si="0"/>
        <v>0</v>
      </c>
    </row>
    <row r="39" spans="1:7" ht="39" customHeight="1" x14ac:dyDescent="0.2">
      <c r="A39" s="15" t="s">
        <v>82</v>
      </c>
      <c r="B39" s="15" t="s">
        <v>83</v>
      </c>
      <c r="C39" s="16" t="s">
        <v>36</v>
      </c>
      <c r="D39" s="17">
        <v>24</v>
      </c>
      <c r="E39" s="18"/>
      <c r="F39" s="18">
        <f>ROUND(ROUND(E39 * E2, 2) + E39, 2)</f>
        <v>0</v>
      </c>
      <c r="G39" s="18">
        <f t="shared" si="0"/>
        <v>0</v>
      </c>
    </row>
    <row r="40" spans="1:7" ht="65.099999999999994" customHeight="1" x14ac:dyDescent="0.2">
      <c r="A40" s="15" t="s">
        <v>84</v>
      </c>
      <c r="B40" s="15" t="s">
        <v>85</v>
      </c>
      <c r="C40" s="16" t="s">
        <v>528</v>
      </c>
      <c r="D40" s="17">
        <v>117.58</v>
      </c>
      <c r="E40" s="18"/>
      <c r="F40" s="18">
        <f>ROUND(ROUND(E40 * E2, 2) + E40, 2)</f>
        <v>0</v>
      </c>
      <c r="G40" s="18">
        <f t="shared" si="0"/>
        <v>0</v>
      </c>
    </row>
    <row r="41" spans="1:7" ht="26.1" customHeight="1" x14ac:dyDescent="0.2">
      <c r="A41" s="15" t="s">
        <v>86</v>
      </c>
      <c r="B41" s="15" t="s">
        <v>87</v>
      </c>
      <c r="C41" s="16" t="s">
        <v>528</v>
      </c>
      <c r="D41" s="17">
        <v>117.58</v>
      </c>
      <c r="E41" s="18"/>
      <c r="F41" s="18">
        <f>ROUND(ROUND(E41 * E2, 2) + E41, 2)</f>
        <v>0</v>
      </c>
      <c r="G41" s="18">
        <f t="shared" si="0"/>
        <v>0</v>
      </c>
    </row>
    <row r="42" spans="1:7" ht="24" customHeight="1" x14ac:dyDescent="0.2">
      <c r="A42" s="11" t="s">
        <v>88</v>
      </c>
      <c r="B42" s="11" t="s">
        <v>89</v>
      </c>
      <c r="C42" s="12" t="s">
        <v>13</v>
      </c>
      <c r="D42" s="13">
        <v>1</v>
      </c>
      <c r="E42" s="13"/>
      <c r="F42" s="14">
        <f>G43 + G44</f>
        <v>0</v>
      </c>
      <c r="G42" s="14">
        <f t="shared" si="0"/>
        <v>0</v>
      </c>
    </row>
    <row r="43" spans="1:7" ht="51.95" customHeight="1" x14ac:dyDescent="0.2">
      <c r="A43" s="15" t="s">
        <v>90</v>
      </c>
      <c r="B43" s="15" t="s">
        <v>91</v>
      </c>
      <c r="C43" s="16" t="s">
        <v>36</v>
      </c>
      <c r="D43" s="17">
        <v>280</v>
      </c>
      <c r="E43" s="18"/>
      <c r="F43" s="18">
        <f>ROUND(ROUND(E43 * E2, 2) + E43, 2)</f>
        <v>0</v>
      </c>
      <c r="G43" s="18">
        <f t="shared" si="0"/>
        <v>0</v>
      </c>
    </row>
    <row r="44" spans="1:7" ht="26.1" customHeight="1" x14ac:dyDescent="0.2">
      <c r="A44" s="15" t="s">
        <v>92</v>
      </c>
      <c r="B44" s="15" t="s">
        <v>74</v>
      </c>
      <c r="C44" s="16" t="s">
        <v>100</v>
      </c>
      <c r="D44" s="17">
        <v>228.05</v>
      </c>
      <c r="E44" s="18"/>
      <c r="F44" s="18">
        <f>ROUND(ROUND(E44 * E2, 2) + E44, 2)</f>
        <v>0</v>
      </c>
      <c r="G44" s="18">
        <f t="shared" si="0"/>
        <v>0</v>
      </c>
    </row>
    <row r="45" spans="1:7" ht="24" customHeight="1" x14ac:dyDescent="0.2">
      <c r="A45" s="11" t="s">
        <v>93</v>
      </c>
      <c r="B45" s="11" t="s">
        <v>94</v>
      </c>
      <c r="C45" s="12" t="s">
        <v>13</v>
      </c>
      <c r="D45" s="13">
        <v>1</v>
      </c>
      <c r="E45" s="13"/>
      <c r="F45" s="14">
        <f>G46 + G47 + G48 + G49 + G50</f>
        <v>0</v>
      </c>
      <c r="G45" s="14">
        <f t="shared" si="0"/>
        <v>0</v>
      </c>
    </row>
    <row r="46" spans="1:7" ht="39" customHeight="1" x14ac:dyDescent="0.2">
      <c r="A46" s="15" t="s">
        <v>95</v>
      </c>
      <c r="B46" s="15" t="s">
        <v>96</v>
      </c>
      <c r="C46" s="16" t="s">
        <v>529</v>
      </c>
      <c r="D46" s="17">
        <v>6.8144</v>
      </c>
      <c r="E46" s="18"/>
      <c r="F46" s="18">
        <f>ROUND(ROUND(E46 * E2, 2) + E46, 2)</f>
        <v>0</v>
      </c>
      <c r="G46" s="18">
        <f t="shared" si="0"/>
        <v>0</v>
      </c>
    </row>
    <row r="47" spans="1:7" ht="26.1" customHeight="1" x14ac:dyDescent="0.2">
      <c r="A47" s="15" t="s">
        <v>97</v>
      </c>
      <c r="B47" s="15" t="s">
        <v>74</v>
      </c>
      <c r="C47" s="16" t="s">
        <v>100</v>
      </c>
      <c r="D47" s="17">
        <v>1158.29</v>
      </c>
      <c r="E47" s="18"/>
      <c r="F47" s="18">
        <f>ROUND(ROUND(E47 * E2, 2) + E47, 2)</f>
        <v>0</v>
      </c>
      <c r="G47" s="18">
        <f t="shared" si="0"/>
        <v>0</v>
      </c>
    </row>
    <row r="48" spans="1:7" ht="26.1" customHeight="1" x14ac:dyDescent="0.2">
      <c r="A48" s="15" t="s">
        <v>98</v>
      </c>
      <c r="B48" s="15" t="s">
        <v>99</v>
      </c>
      <c r="C48" s="16" t="s">
        <v>100</v>
      </c>
      <c r="D48" s="17">
        <v>386.1</v>
      </c>
      <c r="E48" s="18"/>
      <c r="F48" s="18">
        <f>ROUND(ROUND(E48 * E2, 2) + E48, 2)</f>
        <v>0</v>
      </c>
      <c r="G48" s="18">
        <f t="shared" si="0"/>
        <v>0</v>
      </c>
    </row>
    <row r="49" spans="1:7" ht="39" customHeight="1" x14ac:dyDescent="0.2">
      <c r="A49" s="15" t="s">
        <v>101</v>
      </c>
      <c r="B49" s="15" t="s">
        <v>81</v>
      </c>
      <c r="C49" s="16" t="s">
        <v>529</v>
      </c>
      <c r="D49" s="17">
        <v>22.07</v>
      </c>
      <c r="E49" s="18"/>
      <c r="F49" s="18">
        <f>ROUND(ROUND(E49 * E2, 2) + E49, 2)</f>
        <v>0</v>
      </c>
      <c r="G49" s="18">
        <f t="shared" si="0"/>
        <v>0</v>
      </c>
    </row>
    <row r="50" spans="1:7" ht="26.1" customHeight="1" x14ac:dyDescent="0.2">
      <c r="A50" s="15" t="s">
        <v>102</v>
      </c>
      <c r="B50" s="15" t="s">
        <v>87</v>
      </c>
      <c r="C50" s="16" t="s">
        <v>528</v>
      </c>
      <c r="D50" s="17">
        <v>170.36</v>
      </c>
      <c r="E50" s="18"/>
      <c r="F50" s="18">
        <f>ROUND(ROUND(E50 * E2, 2) + E50, 2)</f>
        <v>0</v>
      </c>
      <c r="G50" s="18">
        <f t="shared" si="0"/>
        <v>0</v>
      </c>
    </row>
    <row r="51" spans="1:7" ht="24" customHeight="1" x14ac:dyDescent="0.2">
      <c r="A51" s="11" t="s">
        <v>103</v>
      </c>
      <c r="B51" s="11" t="s">
        <v>104</v>
      </c>
      <c r="C51" s="12" t="s">
        <v>13</v>
      </c>
      <c r="D51" s="13">
        <v>1</v>
      </c>
      <c r="E51" s="13"/>
      <c r="F51" s="14">
        <f>G52 + G53 + G54 + G55 + G56 + G57 + G58 + G59 + G60 + G61 + G62</f>
        <v>0</v>
      </c>
      <c r="G51" s="14">
        <f t="shared" si="0"/>
        <v>0</v>
      </c>
    </row>
    <row r="52" spans="1:7" ht="26.1" customHeight="1" x14ac:dyDescent="0.2">
      <c r="A52" s="15" t="s">
        <v>105</v>
      </c>
      <c r="B52" s="15" t="s">
        <v>74</v>
      </c>
      <c r="C52" s="16" t="s">
        <v>100</v>
      </c>
      <c r="D52" s="17">
        <v>6794.27</v>
      </c>
      <c r="E52" s="18"/>
      <c r="F52" s="18">
        <f>ROUND(ROUND(E52 * E2, 2) + E52, 2)</f>
        <v>0</v>
      </c>
      <c r="G52" s="18">
        <f t="shared" si="0"/>
        <v>0</v>
      </c>
    </row>
    <row r="53" spans="1:7" ht="39" customHeight="1" x14ac:dyDescent="0.2">
      <c r="A53" s="15" t="s">
        <v>106</v>
      </c>
      <c r="B53" s="15" t="s">
        <v>107</v>
      </c>
      <c r="C53" s="16" t="s">
        <v>528</v>
      </c>
      <c r="D53" s="17">
        <v>272.67</v>
      </c>
      <c r="E53" s="18"/>
      <c r="F53" s="18">
        <f>ROUND(ROUND(E53 * E2, 2) + E53, 2)</f>
        <v>0</v>
      </c>
      <c r="G53" s="18">
        <f t="shared" si="0"/>
        <v>0</v>
      </c>
    </row>
    <row r="54" spans="1:7" ht="39" customHeight="1" x14ac:dyDescent="0.2">
      <c r="A54" s="15" t="s">
        <v>108</v>
      </c>
      <c r="B54" s="15" t="s">
        <v>109</v>
      </c>
      <c r="C54" s="16" t="s">
        <v>529</v>
      </c>
      <c r="D54" s="17">
        <v>21.82</v>
      </c>
      <c r="E54" s="18"/>
      <c r="F54" s="18">
        <f>ROUND(ROUND(E54 * E2, 2) + E54, 2)</f>
        <v>0</v>
      </c>
      <c r="G54" s="18">
        <f t="shared" si="0"/>
        <v>0</v>
      </c>
    </row>
    <row r="55" spans="1:7" ht="51.95" customHeight="1" x14ac:dyDescent="0.2">
      <c r="A55" s="15" t="s">
        <v>110</v>
      </c>
      <c r="B55" s="15" t="s">
        <v>111</v>
      </c>
      <c r="C55" s="16" t="s">
        <v>528</v>
      </c>
      <c r="D55" s="17">
        <v>100</v>
      </c>
      <c r="E55" s="18"/>
      <c r="F55" s="18">
        <f>ROUND(ROUND(E55 * E2, 2) + E55, 2)</f>
        <v>0</v>
      </c>
      <c r="G55" s="18">
        <f t="shared" si="0"/>
        <v>0</v>
      </c>
    </row>
    <row r="56" spans="1:7" ht="51.95" customHeight="1" x14ac:dyDescent="0.2">
      <c r="A56" s="15" t="s">
        <v>112</v>
      </c>
      <c r="B56" s="15" t="s">
        <v>113</v>
      </c>
      <c r="C56" s="16" t="s">
        <v>528</v>
      </c>
      <c r="D56" s="17">
        <v>100</v>
      </c>
      <c r="E56" s="18"/>
      <c r="F56" s="18">
        <f>ROUND(ROUND(E56 * E2, 2) + E56, 2)</f>
        <v>0</v>
      </c>
      <c r="G56" s="18">
        <f t="shared" si="0"/>
        <v>0</v>
      </c>
    </row>
    <row r="57" spans="1:7" ht="51.95" customHeight="1" x14ac:dyDescent="0.2">
      <c r="A57" s="15" t="s">
        <v>114</v>
      </c>
      <c r="B57" s="15" t="s">
        <v>115</v>
      </c>
      <c r="C57" s="16" t="s">
        <v>528</v>
      </c>
      <c r="D57" s="17">
        <v>329.45</v>
      </c>
      <c r="E57" s="18"/>
      <c r="F57" s="18">
        <f>ROUND(ROUND(E57 * E2, 2) + E57, 2)</f>
        <v>0</v>
      </c>
      <c r="G57" s="18">
        <f t="shared" si="0"/>
        <v>0</v>
      </c>
    </row>
    <row r="58" spans="1:7" ht="39" customHeight="1" x14ac:dyDescent="0.2">
      <c r="A58" s="15" t="s">
        <v>116</v>
      </c>
      <c r="B58" s="15" t="s">
        <v>117</v>
      </c>
      <c r="C58" s="16" t="s">
        <v>529</v>
      </c>
      <c r="D58" s="17">
        <v>25.24</v>
      </c>
      <c r="E58" s="18"/>
      <c r="F58" s="18">
        <f>ROUND(ROUND(E58 * E2, 2) + E58, 2)</f>
        <v>0</v>
      </c>
      <c r="G58" s="18">
        <f t="shared" si="0"/>
        <v>0</v>
      </c>
    </row>
    <row r="59" spans="1:7" ht="39" customHeight="1" x14ac:dyDescent="0.2">
      <c r="A59" s="15" t="s">
        <v>118</v>
      </c>
      <c r="B59" s="15" t="s">
        <v>119</v>
      </c>
      <c r="C59" s="16" t="s">
        <v>528</v>
      </c>
      <c r="D59" s="17">
        <v>32</v>
      </c>
      <c r="E59" s="18"/>
      <c r="F59" s="18">
        <f>ROUND(ROUND(E59 * E2, 2) + E59, 2)</f>
        <v>0</v>
      </c>
      <c r="G59" s="18">
        <f t="shared" si="0"/>
        <v>0</v>
      </c>
    </row>
    <row r="60" spans="1:7" ht="51.95" customHeight="1" x14ac:dyDescent="0.2">
      <c r="A60" s="15" t="s">
        <v>120</v>
      </c>
      <c r="B60" s="15" t="s">
        <v>121</v>
      </c>
      <c r="C60" s="16" t="s">
        <v>528</v>
      </c>
      <c r="D60" s="17">
        <v>32</v>
      </c>
      <c r="E60" s="18"/>
      <c r="F60" s="18">
        <f>ROUND(ROUND(E60 * E2, 2) + E60, 2)</f>
        <v>0</v>
      </c>
      <c r="G60" s="18">
        <f t="shared" si="0"/>
        <v>0</v>
      </c>
    </row>
    <row r="61" spans="1:7" ht="39" customHeight="1" x14ac:dyDescent="0.2">
      <c r="A61" s="15" t="s">
        <v>122</v>
      </c>
      <c r="B61" s="15" t="s">
        <v>123</v>
      </c>
      <c r="C61" s="16" t="s">
        <v>100</v>
      </c>
      <c r="D61" s="17">
        <v>1200</v>
      </c>
      <c r="E61" s="18"/>
      <c r="F61" s="18">
        <f>ROUND(ROUND(E61 * E2, 2) + E61, 2)</f>
        <v>0</v>
      </c>
      <c r="G61" s="18">
        <f t="shared" si="0"/>
        <v>0</v>
      </c>
    </row>
    <row r="62" spans="1:7" ht="39" customHeight="1" x14ac:dyDescent="0.2">
      <c r="A62" s="15" t="s">
        <v>124</v>
      </c>
      <c r="B62" s="15" t="s">
        <v>125</v>
      </c>
      <c r="C62" s="16" t="s">
        <v>529</v>
      </c>
      <c r="D62" s="17">
        <v>12</v>
      </c>
      <c r="E62" s="18"/>
      <c r="F62" s="18">
        <f>ROUND(ROUND(E62 * E2, 2) + E62, 2)</f>
        <v>0</v>
      </c>
      <c r="G62" s="18">
        <f t="shared" si="0"/>
        <v>0</v>
      </c>
    </row>
    <row r="63" spans="1:7" ht="24" customHeight="1" x14ac:dyDescent="0.2">
      <c r="A63" s="11" t="s">
        <v>126</v>
      </c>
      <c r="B63" s="11" t="s">
        <v>127</v>
      </c>
      <c r="C63" s="12" t="s">
        <v>13</v>
      </c>
      <c r="D63" s="13">
        <v>1</v>
      </c>
      <c r="E63" s="13"/>
      <c r="F63" s="14">
        <f>G64 + G65</f>
        <v>0</v>
      </c>
      <c r="G63" s="14">
        <f t="shared" si="0"/>
        <v>0</v>
      </c>
    </row>
    <row r="64" spans="1:7" ht="51.95" customHeight="1" x14ac:dyDescent="0.2">
      <c r="A64" s="15" t="s">
        <v>128</v>
      </c>
      <c r="B64" s="15" t="s">
        <v>129</v>
      </c>
      <c r="C64" s="16" t="s">
        <v>528</v>
      </c>
      <c r="D64" s="17">
        <v>717.07</v>
      </c>
      <c r="E64" s="18"/>
      <c r="F64" s="18">
        <f>ROUND(ROUND(E64 * E2, 2) + E64, 2)</f>
        <v>0</v>
      </c>
      <c r="G64" s="18">
        <f t="shared" si="0"/>
        <v>0</v>
      </c>
    </row>
    <row r="65" spans="1:7" ht="39" customHeight="1" x14ac:dyDescent="0.2">
      <c r="A65" s="15" t="s">
        <v>130</v>
      </c>
      <c r="B65" s="15" t="s">
        <v>131</v>
      </c>
      <c r="C65" s="16" t="s">
        <v>528</v>
      </c>
      <c r="D65" s="17">
        <v>19.43</v>
      </c>
      <c r="E65" s="18"/>
      <c r="F65" s="18">
        <f>ROUND(ROUND(E65 * E2, 2) + E65, 2)</f>
        <v>0</v>
      </c>
      <c r="G65" s="18">
        <f t="shared" si="0"/>
        <v>0</v>
      </c>
    </row>
    <row r="66" spans="1:7" ht="24" customHeight="1" x14ac:dyDescent="0.2">
      <c r="A66" s="11" t="s">
        <v>132</v>
      </c>
      <c r="B66" s="11" t="s">
        <v>133</v>
      </c>
      <c r="C66" s="12" t="s">
        <v>13</v>
      </c>
      <c r="D66" s="13">
        <v>1</v>
      </c>
      <c r="E66" s="13"/>
      <c r="F66" s="14">
        <f>G67 + G68 + G69 + G70 + G71 + G72 + G73 + G74 + G75 + G76</f>
        <v>0</v>
      </c>
      <c r="G66" s="14">
        <f t="shared" si="0"/>
        <v>0</v>
      </c>
    </row>
    <row r="67" spans="1:7" ht="24" customHeight="1" x14ac:dyDescent="0.2">
      <c r="A67" s="15" t="s">
        <v>134</v>
      </c>
      <c r="B67" s="15" t="s">
        <v>135</v>
      </c>
      <c r="C67" s="16" t="s">
        <v>528</v>
      </c>
      <c r="D67" s="17">
        <v>329.45</v>
      </c>
      <c r="E67" s="18"/>
      <c r="F67" s="18">
        <f>ROUND(ROUND(E67 * E2, 2) + E67, 2)</f>
        <v>0</v>
      </c>
      <c r="G67" s="18">
        <f t="shared" si="0"/>
        <v>0</v>
      </c>
    </row>
    <row r="68" spans="1:7" ht="51.95" customHeight="1" x14ac:dyDescent="0.2">
      <c r="A68" s="15" t="s">
        <v>136</v>
      </c>
      <c r="B68" s="15" t="s">
        <v>137</v>
      </c>
      <c r="C68" s="16" t="s">
        <v>528</v>
      </c>
      <c r="D68" s="17">
        <v>329.45</v>
      </c>
      <c r="E68" s="18"/>
      <c r="F68" s="18">
        <f>ROUND(ROUND(E68 * E2, 2) + E68, 2)</f>
        <v>0</v>
      </c>
      <c r="G68" s="18">
        <f t="shared" si="0"/>
        <v>0</v>
      </c>
    </row>
    <row r="69" spans="1:7" ht="51.95" customHeight="1" x14ac:dyDescent="0.2">
      <c r="A69" s="15" t="s">
        <v>138</v>
      </c>
      <c r="B69" s="15" t="s">
        <v>139</v>
      </c>
      <c r="C69" s="16" t="s">
        <v>528</v>
      </c>
      <c r="D69" s="17">
        <v>453</v>
      </c>
      <c r="E69" s="18"/>
      <c r="F69" s="18">
        <f>ROUND(ROUND(E69 * E2, 2) + E69, 2)</f>
        <v>0</v>
      </c>
      <c r="G69" s="18">
        <f t="shared" ref="G69:G132" si="1">ROUND(D69 * F69,2)</f>
        <v>0</v>
      </c>
    </row>
    <row r="70" spans="1:7" ht="39" customHeight="1" x14ac:dyDescent="0.2">
      <c r="A70" s="15" t="s">
        <v>140</v>
      </c>
      <c r="B70" s="15" t="s">
        <v>141</v>
      </c>
      <c r="C70" s="16" t="s">
        <v>528</v>
      </c>
      <c r="D70" s="17">
        <v>244</v>
      </c>
      <c r="E70" s="18"/>
      <c r="F70" s="18">
        <f>ROUND(ROUND(E70 * E2, 2) + E70, 2)</f>
        <v>0</v>
      </c>
      <c r="G70" s="18">
        <f t="shared" si="1"/>
        <v>0</v>
      </c>
    </row>
    <row r="71" spans="1:7" ht="24" customHeight="1" x14ac:dyDescent="0.2">
      <c r="A71" s="15" t="s">
        <v>142</v>
      </c>
      <c r="B71" s="15" t="s">
        <v>143</v>
      </c>
      <c r="C71" s="16" t="s">
        <v>529</v>
      </c>
      <c r="D71" s="17">
        <v>7.32</v>
      </c>
      <c r="E71" s="18"/>
      <c r="F71" s="18">
        <f>ROUND(ROUND(E71 * E2, 2) + E71, 2)</f>
        <v>0</v>
      </c>
      <c r="G71" s="18">
        <f t="shared" si="1"/>
        <v>0</v>
      </c>
    </row>
    <row r="72" spans="1:7" ht="39" customHeight="1" x14ac:dyDescent="0.2">
      <c r="A72" s="15" t="s">
        <v>144</v>
      </c>
      <c r="B72" s="15" t="s">
        <v>145</v>
      </c>
      <c r="C72" s="16" t="s">
        <v>528</v>
      </c>
      <c r="D72" s="17">
        <v>120</v>
      </c>
      <c r="E72" s="18"/>
      <c r="F72" s="18">
        <f>ROUND(ROUND(E72 * E2, 2) + E72, 2)</f>
        <v>0</v>
      </c>
      <c r="G72" s="18">
        <f t="shared" si="1"/>
        <v>0</v>
      </c>
    </row>
    <row r="73" spans="1:7" ht="24" customHeight="1" x14ac:dyDescent="0.2">
      <c r="A73" s="15" t="s">
        <v>146</v>
      </c>
      <c r="B73" s="15" t="s">
        <v>135</v>
      </c>
      <c r="C73" s="16" t="s">
        <v>528</v>
      </c>
      <c r="D73" s="17">
        <v>1164.8399999999999</v>
      </c>
      <c r="E73" s="18"/>
      <c r="F73" s="18">
        <f>ROUND(ROUND(E73 * E2, 2) + E73, 2)</f>
        <v>0</v>
      </c>
      <c r="G73" s="18">
        <f t="shared" si="1"/>
        <v>0</v>
      </c>
    </row>
    <row r="74" spans="1:7" ht="24" customHeight="1" x14ac:dyDescent="0.2">
      <c r="A74" s="15" t="s">
        <v>147</v>
      </c>
      <c r="B74" s="15" t="s">
        <v>148</v>
      </c>
      <c r="C74" s="16" t="s">
        <v>528</v>
      </c>
      <c r="D74" s="17">
        <v>320.2</v>
      </c>
      <c r="E74" s="18"/>
      <c r="F74" s="18">
        <f>ROUND(ROUND(E74 * E2, 2) + E74, 2)</f>
        <v>0</v>
      </c>
      <c r="G74" s="18">
        <f t="shared" si="1"/>
        <v>0</v>
      </c>
    </row>
    <row r="75" spans="1:7" ht="51.95" customHeight="1" x14ac:dyDescent="0.2">
      <c r="A75" s="15" t="s">
        <v>149</v>
      </c>
      <c r="B75" s="15" t="s">
        <v>150</v>
      </c>
      <c r="C75" s="16" t="s">
        <v>528</v>
      </c>
      <c r="D75" s="17">
        <v>844.64</v>
      </c>
      <c r="E75" s="18"/>
      <c r="F75" s="18">
        <f>ROUND(ROUND(E75 * E2, 2) + E75, 2)</f>
        <v>0</v>
      </c>
      <c r="G75" s="18">
        <f t="shared" si="1"/>
        <v>0</v>
      </c>
    </row>
    <row r="76" spans="1:7" ht="51.95" customHeight="1" x14ac:dyDescent="0.2">
      <c r="A76" s="15" t="s">
        <v>151</v>
      </c>
      <c r="B76" s="15" t="s">
        <v>152</v>
      </c>
      <c r="C76" s="16" t="s">
        <v>528</v>
      </c>
      <c r="D76" s="17">
        <v>320.2</v>
      </c>
      <c r="E76" s="18"/>
      <c r="F76" s="18">
        <f>ROUND(ROUND(E76 * E2, 2) + E76, 2)</f>
        <v>0</v>
      </c>
      <c r="G76" s="18">
        <f t="shared" si="1"/>
        <v>0</v>
      </c>
    </row>
    <row r="77" spans="1:7" ht="24" customHeight="1" x14ac:dyDescent="0.2">
      <c r="A77" s="11" t="s">
        <v>153</v>
      </c>
      <c r="B77" s="11" t="s">
        <v>154</v>
      </c>
      <c r="C77" s="12" t="s">
        <v>13</v>
      </c>
      <c r="D77" s="13">
        <v>1</v>
      </c>
      <c r="E77" s="13"/>
      <c r="F77" s="14">
        <f>G78 + G79</f>
        <v>0</v>
      </c>
      <c r="G77" s="14">
        <f t="shared" si="1"/>
        <v>0</v>
      </c>
    </row>
    <row r="78" spans="1:7" ht="26.1" customHeight="1" x14ac:dyDescent="0.2">
      <c r="A78" s="15" t="s">
        <v>155</v>
      </c>
      <c r="B78" s="15" t="s">
        <v>156</v>
      </c>
      <c r="C78" s="16" t="s">
        <v>528</v>
      </c>
      <c r="D78" s="17">
        <v>844.64</v>
      </c>
      <c r="E78" s="18"/>
      <c r="F78" s="18">
        <f>ROUND(ROUND(E78 * E2, 2) + E78, 2)</f>
        <v>0</v>
      </c>
      <c r="G78" s="18">
        <f t="shared" si="1"/>
        <v>0</v>
      </c>
    </row>
    <row r="79" spans="1:7" ht="26.1" customHeight="1" x14ac:dyDescent="0.2">
      <c r="A79" s="15" t="s">
        <v>157</v>
      </c>
      <c r="B79" s="15" t="s">
        <v>158</v>
      </c>
      <c r="C79" s="16" t="s">
        <v>528</v>
      </c>
      <c r="D79" s="17">
        <v>329.45</v>
      </c>
      <c r="E79" s="18"/>
      <c r="F79" s="18">
        <f>ROUND(ROUND(E79 * E2, 2) + E79, 2)</f>
        <v>0</v>
      </c>
      <c r="G79" s="18">
        <f t="shared" si="1"/>
        <v>0</v>
      </c>
    </row>
    <row r="80" spans="1:7" ht="24" customHeight="1" x14ac:dyDescent="0.2">
      <c r="A80" s="11" t="s">
        <v>159</v>
      </c>
      <c r="B80" s="11" t="s">
        <v>160</v>
      </c>
      <c r="C80" s="12" t="s">
        <v>13</v>
      </c>
      <c r="D80" s="13">
        <v>1</v>
      </c>
      <c r="E80" s="13"/>
      <c r="F80" s="14">
        <f>G81 + G82 + G83 + G84 + G85 + G86 + G87 + G88 + G89 + G90 + G91 + G92 + G93 + G94 + G95 + G96 + G97 + G98 + G99 + G100 + G101 + G102 + G103 + G104 + G105 + G106 + G107 + G108 + G109</f>
        <v>0</v>
      </c>
      <c r="G80" s="14">
        <f t="shared" si="1"/>
        <v>0</v>
      </c>
    </row>
    <row r="81" spans="1:7" ht="51.95" customHeight="1" x14ac:dyDescent="0.2">
      <c r="A81" s="15" t="s">
        <v>161</v>
      </c>
      <c r="B81" s="15" t="s">
        <v>162</v>
      </c>
      <c r="C81" s="16" t="s">
        <v>57</v>
      </c>
      <c r="D81" s="17">
        <v>7</v>
      </c>
      <c r="E81" s="18"/>
      <c r="F81" s="18">
        <f>ROUND(ROUND(E81 * E2, 2) + E81, 2)</f>
        <v>0</v>
      </c>
      <c r="G81" s="18">
        <f t="shared" si="1"/>
        <v>0</v>
      </c>
    </row>
    <row r="82" spans="1:7" ht="51.95" customHeight="1" x14ac:dyDescent="0.2">
      <c r="A82" s="15" t="s">
        <v>163</v>
      </c>
      <c r="B82" s="15" t="s">
        <v>164</v>
      </c>
      <c r="C82" s="16" t="s">
        <v>57</v>
      </c>
      <c r="D82" s="17">
        <v>10</v>
      </c>
      <c r="E82" s="18"/>
      <c r="F82" s="18">
        <f>ROUND(ROUND(E82 * E2, 2) + E82, 2)</f>
        <v>0</v>
      </c>
      <c r="G82" s="18">
        <f t="shared" si="1"/>
        <v>0</v>
      </c>
    </row>
    <row r="83" spans="1:7" ht="39" customHeight="1" x14ac:dyDescent="0.2">
      <c r="A83" s="15" t="s">
        <v>165</v>
      </c>
      <c r="B83" s="15" t="s">
        <v>166</v>
      </c>
      <c r="C83" s="16" t="s">
        <v>57</v>
      </c>
      <c r="D83" s="17">
        <v>17</v>
      </c>
      <c r="E83" s="18"/>
      <c r="F83" s="18">
        <f>ROUND(ROUND(E83 * E2, 2) + E83, 2)</f>
        <v>0</v>
      </c>
      <c r="G83" s="18">
        <f t="shared" si="1"/>
        <v>0</v>
      </c>
    </row>
    <row r="84" spans="1:7" ht="65.099999999999994" customHeight="1" x14ac:dyDescent="0.2">
      <c r="A84" s="15" t="s">
        <v>167</v>
      </c>
      <c r="B84" s="15" t="s">
        <v>168</v>
      </c>
      <c r="C84" s="16" t="s">
        <v>57</v>
      </c>
      <c r="D84" s="17">
        <v>17</v>
      </c>
      <c r="E84" s="18"/>
      <c r="F84" s="18">
        <f>ROUND(ROUND(E84 * E2, 2) + E84, 2)</f>
        <v>0</v>
      </c>
      <c r="G84" s="18">
        <f t="shared" si="1"/>
        <v>0</v>
      </c>
    </row>
    <row r="85" spans="1:7" ht="26.1" customHeight="1" x14ac:dyDescent="0.2">
      <c r="A85" s="15" t="s">
        <v>169</v>
      </c>
      <c r="B85" s="15" t="s">
        <v>170</v>
      </c>
      <c r="C85" s="16" t="s">
        <v>57</v>
      </c>
      <c r="D85" s="17">
        <v>14</v>
      </c>
      <c r="E85" s="18"/>
      <c r="F85" s="18">
        <f>ROUND(ROUND(E85 * E2, 2) + E85, 2)</f>
        <v>0</v>
      </c>
      <c r="G85" s="18">
        <f t="shared" si="1"/>
        <v>0</v>
      </c>
    </row>
    <row r="86" spans="1:7" ht="26.1" customHeight="1" x14ac:dyDescent="0.2">
      <c r="A86" s="15" t="s">
        <v>171</v>
      </c>
      <c r="B86" s="15" t="s">
        <v>172</v>
      </c>
      <c r="C86" s="16" t="s">
        <v>57</v>
      </c>
      <c r="D86" s="17">
        <v>14</v>
      </c>
      <c r="E86" s="18"/>
      <c r="F86" s="18">
        <f>ROUND(ROUND(E86 * E2, 2) + E86, 2)</f>
        <v>0</v>
      </c>
      <c r="G86" s="18">
        <f t="shared" si="1"/>
        <v>0</v>
      </c>
    </row>
    <row r="87" spans="1:7" ht="26.1" customHeight="1" x14ac:dyDescent="0.2">
      <c r="A87" s="15" t="s">
        <v>173</v>
      </c>
      <c r="B87" s="15" t="s">
        <v>174</v>
      </c>
      <c r="C87" s="16" t="s">
        <v>57</v>
      </c>
      <c r="D87" s="17">
        <v>14</v>
      </c>
      <c r="E87" s="18"/>
      <c r="F87" s="18">
        <f>ROUND(ROUND(E87 * E2, 2) + E87, 2)</f>
        <v>0</v>
      </c>
      <c r="G87" s="18">
        <f t="shared" si="1"/>
        <v>0</v>
      </c>
    </row>
    <row r="88" spans="1:7" ht="51.95" customHeight="1" x14ac:dyDescent="0.2">
      <c r="A88" s="15" t="s">
        <v>175</v>
      </c>
      <c r="B88" s="15" t="s">
        <v>176</v>
      </c>
      <c r="C88" s="16" t="s">
        <v>57</v>
      </c>
      <c r="D88" s="17">
        <v>1</v>
      </c>
      <c r="E88" s="18"/>
      <c r="F88" s="18">
        <f>ROUND(ROUND(E88 * E2, 2) + E88, 2)</f>
        <v>0</v>
      </c>
      <c r="G88" s="18">
        <f t="shared" si="1"/>
        <v>0</v>
      </c>
    </row>
    <row r="89" spans="1:7" ht="39" customHeight="1" x14ac:dyDescent="0.2">
      <c r="A89" s="15" t="s">
        <v>177</v>
      </c>
      <c r="B89" s="15" t="s">
        <v>178</v>
      </c>
      <c r="C89" s="16" t="s">
        <v>57</v>
      </c>
      <c r="D89" s="17">
        <v>1</v>
      </c>
      <c r="E89" s="18"/>
      <c r="F89" s="18">
        <f>ROUND(ROUND(E89 * E2, 2) + E89, 2)</f>
        <v>0</v>
      </c>
      <c r="G89" s="18">
        <f t="shared" si="1"/>
        <v>0</v>
      </c>
    </row>
    <row r="90" spans="1:7" ht="39" customHeight="1" x14ac:dyDescent="0.2">
      <c r="A90" s="15" t="s">
        <v>179</v>
      </c>
      <c r="B90" s="15" t="s">
        <v>180</v>
      </c>
      <c r="C90" s="16" t="s">
        <v>57</v>
      </c>
      <c r="D90" s="17">
        <v>1</v>
      </c>
      <c r="E90" s="18"/>
      <c r="F90" s="18">
        <f>ROUND(ROUND(E90 * E2, 2) + E90, 2)</f>
        <v>0</v>
      </c>
      <c r="G90" s="18">
        <f t="shared" si="1"/>
        <v>0</v>
      </c>
    </row>
    <row r="91" spans="1:7" ht="39" customHeight="1" x14ac:dyDescent="0.2">
      <c r="A91" s="15" t="s">
        <v>181</v>
      </c>
      <c r="B91" s="15" t="s">
        <v>182</v>
      </c>
      <c r="C91" s="16" t="s">
        <v>57</v>
      </c>
      <c r="D91" s="17">
        <v>1</v>
      </c>
      <c r="E91" s="18"/>
      <c r="F91" s="18">
        <f>ROUND(ROUND(E91 * E2, 2) + E91, 2)</f>
        <v>0</v>
      </c>
      <c r="G91" s="18">
        <f t="shared" si="1"/>
        <v>0</v>
      </c>
    </row>
    <row r="92" spans="1:7" ht="26.1" customHeight="1" x14ac:dyDescent="0.2">
      <c r="A92" s="15" t="s">
        <v>183</v>
      </c>
      <c r="B92" s="15" t="s">
        <v>184</v>
      </c>
      <c r="C92" s="16" t="s">
        <v>57</v>
      </c>
      <c r="D92" s="17">
        <v>1</v>
      </c>
      <c r="E92" s="18"/>
      <c r="F92" s="18">
        <f>ROUND(ROUND(E92 * E2, 2) + E92, 2)</f>
        <v>0</v>
      </c>
      <c r="G92" s="18">
        <f t="shared" si="1"/>
        <v>0</v>
      </c>
    </row>
    <row r="93" spans="1:7" ht="39" customHeight="1" x14ac:dyDescent="0.2">
      <c r="A93" s="15" t="s">
        <v>185</v>
      </c>
      <c r="B93" s="15" t="s">
        <v>186</v>
      </c>
      <c r="C93" s="16" t="s">
        <v>57</v>
      </c>
      <c r="D93" s="17">
        <v>1</v>
      </c>
      <c r="E93" s="18"/>
      <c r="F93" s="18">
        <f>ROUND(ROUND(E93 * E2, 2) + E93, 2)</f>
        <v>0</v>
      </c>
      <c r="G93" s="18">
        <f t="shared" si="1"/>
        <v>0</v>
      </c>
    </row>
    <row r="94" spans="1:7" ht="26.1" customHeight="1" x14ac:dyDescent="0.2">
      <c r="A94" s="15" t="s">
        <v>187</v>
      </c>
      <c r="B94" s="15" t="s">
        <v>188</v>
      </c>
      <c r="C94" s="16" t="s">
        <v>57</v>
      </c>
      <c r="D94" s="17">
        <v>5</v>
      </c>
      <c r="E94" s="18"/>
      <c r="F94" s="18">
        <f>ROUND(ROUND(E94 * E2, 2) + E94, 2)</f>
        <v>0</v>
      </c>
      <c r="G94" s="18">
        <f t="shared" si="1"/>
        <v>0</v>
      </c>
    </row>
    <row r="95" spans="1:7" ht="65.099999999999994" customHeight="1" x14ac:dyDescent="0.2">
      <c r="A95" s="15" t="s">
        <v>189</v>
      </c>
      <c r="B95" s="15" t="s">
        <v>190</v>
      </c>
      <c r="C95" s="16" t="s">
        <v>57</v>
      </c>
      <c r="D95" s="17">
        <v>17</v>
      </c>
      <c r="E95" s="18"/>
      <c r="F95" s="18">
        <f>ROUND(ROUND(E95 * E2, 2) + E95, 2)</f>
        <v>0</v>
      </c>
      <c r="G95" s="18">
        <f t="shared" si="1"/>
        <v>0</v>
      </c>
    </row>
    <row r="96" spans="1:7" ht="51.95" customHeight="1" x14ac:dyDescent="0.2">
      <c r="A96" s="15" t="s">
        <v>191</v>
      </c>
      <c r="B96" s="15" t="s">
        <v>192</v>
      </c>
      <c r="C96" s="16" t="s">
        <v>57</v>
      </c>
      <c r="D96" s="17">
        <v>17</v>
      </c>
      <c r="E96" s="18"/>
      <c r="F96" s="18">
        <f>ROUND(ROUND(E96 * E2, 2) + E96, 2)</f>
        <v>0</v>
      </c>
      <c r="G96" s="18">
        <f t="shared" si="1"/>
        <v>0</v>
      </c>
    </row>
    <row r="97" spans="1:7" ht="51.95" customHeight="1" x14ac:dyDescent="0.2">
      <c r="A97" s="15" t="s">
        <v>193</v>
      </c>
      <c r="B97" s="15" t="s">
        <v>194</v>
      </c>
      <c r="C97" s="16" t="s">
        <v>57</v>
      </c>
      <c r="D97" s="17">
        <v>20</v>
      </c>
      <c r="E97" s="18"/>
      <c r="F97" s="18">
        <f>ROUND(ROUND(E97 * E2, 2) + E97, 2)</f>
        <v>0</v>
      </c>
      <c r="G97" s="18">
        <f t="shared" si="1"/>
        <v>0</v>
      </c>
    </row>
    <row r="98" spans="1:7" ht="39" customHeight="1" x14ac:dyDescent="0.2">
      <c r="A98" s="15" t="s">
        <v>195</v>
      </c>
      <c r="B98" s="15" t="s">
        <v>196</v>
      </c>
      <c r="C98" s="16" t="s">
        <v>57</v>
      </c>
      <c r="D98" s="17">
        <v>2</v>
      </c>
      <c r="E98" s="18"/>
      <c r="F98" s="18">
        <f>ROUND(ROUND(E98 * E2, 2) + E98, 2)</f>
        <v>0</v>
      </c>
      <c r="G98" s="18">
        <f t="shared" si="1"/>
        <v>0</v>
      </c>
    </row>
    <row r="99" spans="1:7" ht="26.1" customHeight="1" x14ac:dyDescent="0.2">
      <c r="A99" s="15" t="s">
        <v>197</v>
      </c>
      <c r="B99" s="15" t="s">
        <v>198</v>
      </c>
      <c r="C99" s="16" t="s">
        <v>57</v>
      </c>
      <c r="D99" s="17">
        <v>1</v>
      </c>
      <c r="E99" s="18"/>
      <c r="F99" s="18">
        <f>ROUND(ROUND(E99 * E2, 2) + E99, 2)</f>
        <v>0</v>
      </c>
      <c r="G99" s="18">
        <f t="shared" si="1"/>
        <v>0</v>
      </c>
    </row>
    <row r="100" spans="1:7" ht="39" customHeight="1" x14ac:dyDescent="0.2">
      <c r="A100" s="15" t="s">
        <v>199</v>
      </c>
      <c r="B100" s="15" t="s">
        <v>200</v>
      </c>
      <c r="C100" s="16" t="s">
        <v>36</v>
      </c>
      <c r="D100" s="17">
        <v>300</v>
      </c>
      <c r="E100" s="18"/>
      <c r="F100" s="18">
        <f>ROUND(ROUND(E100 * E2, 2) + E100, 2)</f>
        <v>0</v>
      </c>
      <c r="G100" s="18">
        <f t="shared" si="1"/>
        <v>0</v>
      </c>
    </row>
    <row r="101" spans="1:7" ht="26.1" customHeight="1" x14ac:dyDescent="0.2">
      <c r="A101" s="15" t="s">
        <v>201</v>
      </c>
      <c r="B101" s="15" t="s">
        <v>202</v>
      </c>
      <c r="C101" s="16" t="s">
        <v>36</v>
      </c>
      <c r="D101" s="17">
        <v>50</v>
      </c>
      <c r="E101" s="18"/>
      <c r="F101" s="18">
        <f>ROUND(ROUND(E101 * E2, 2) + E101, 2)</f>
        <v>0</v>
      </c>
      <c r="G101" s="18">
        <f t="shared" si="1"/>
        <v>0</v>
      </c>
    </row>
    <row r="102" spans="1:7" ht="39" customHeight="1" x14ac:dyDescent="0.2">
      <c r="A102" s="15" t="s">
        <v>203</v>
      </c>
      <c r="B102" s="15" t="s">
        <v>204</v>
      </c>
      <c r="C102" s="16" t="s">
        <v>36</v>
      </c>
      <c r="D102" s="17">
        <v>200</v>
      </c>
      <c r="E102" s="18"/>
      <c r="F102" s="18">
        <f>ROUND(ROUND(E102 * E2, 2) + E102, 2)</f>
        <v>0</v>
      </c>
      <c r="G102" s="18">
        <f t="shared" si="1"/>
        <v>0</v>
      </c>
    </row>
    <row r="103" spans="1:7" ht="26.1" customHeight="1" x14ac:dyDescent="0.2">
      <c r="A103" s="15" t="s">
        <v>205</v>
      </c>
      <c r="B103" s="15" t="s">
        <v>206</v>
      </c>
      <c r="C103" s="16" t="s">
        <v>57</v>
      </c>
      <c r="D103" s="17">
        <v>4</v>
      </c>
      <c r="E103" s="18"/>
      <c r="F103" s="18">
        <f>ROUND(ROUND(E103 * E2, 2) + E103, 2)</f>
        <v>0</v>
      </c>
      <c r="G103" s="18">
        <f t="shared" si="1"/>
        <v>0</v>
      </c>
    </row>
    <row r="104" spans="1:7" ht="39" customHeight="1" x14ac:dyDescent="0.2">
      <c r="A104" s="15" t="s">
        <v>207</v>
      </c>
      <c r="B104" s="15" t="s">
        <v>208</v>
      </c>
      <c r="C104" s="16" t="s">
        <v>36</v>
      </c>
      <c r="D104" s="17">
        <v>80</v>
      </c>
      <c r="E104" s="18"/>
      <c r="F104" s="18">
        <f>ROUND(ROUND(E104 * E2, 2) + E104, 2)</f>
        <v>0</v>
      </c>
      <c r="G104" s="18">
        <f t="shared" si="1"/>
        <v>0</v>
      </c>
    </row>
    <row r="105" spans="1:7" ht="39" customHeight="1" x14ac:dyDescent="0.2">
      <c r="A105" s="15" t="s">
        <v>209</v>
      </c>
      <c r="B105" s="15" t="s">
        <v>210</v>
      </c>
      <c r="C105" s="16" t="s">
        <v>36</v>
      </c>
      <c r="D105" s="17">
        <v>50</v>
      </c>
      <c r="E105" s="18"/>
      <c r="F105" s="18">
        <f>ROUND(ROUND(E105 * E2, 2) + E105, 2)</f>
        <v>0</v>
      </c>
      <c r="G105" s="18">
        <f t="shared" si="1"/>
        <v>0</v>
      </c>
    </row>
    <row r="106" spans="1:7" ht="39" customHeight="1" x14ac:dyDescent="0.2">
      <c r="A106" s="15" t="s">
        <v>211</v>
      </c>
      <c r="B106" s="15" t="s">
        <v>212</v>
      </c>
      <c r="C106" s="16" t="s">
        <v>57</v>
      </c>
      <c r="D106" s="17">
        <v>31</v>
      </c>
      <c r="E106" s="18"/>
      <c r="F106" s="18">
        <f>ROUND(ROUND(E106 * E2, 2) + E106, 2)</f>
        <v>0</v>
      </c>
      <c r="G106" s="18">
        <f t="shared" si="1"/>
        <v>0</v>
      </c>
    </row>
    <row r="107" spans="1:7" ht="39" customHeight="1" x14ac:dyDescent="0.2">
      <c r="A107" s="15" t="s">
        <v>213</v>
      </c>
      <c r="B107" s="15" t="s">
        <v>214</v>
      </c>
      <c r="C107" s="16" t="s">
        <v>57</v>
      </c>
      <c r="D107" s="17">
        <v>4</v>
      </c>
      <c r="E107" s="18"/>
      <c r="F107" s="18">
        <f>ROUND(ROUND(E107 * E2, 2) + E107, 2)</f>
        <v>0</v>
      </c>
      <c r="G107" s="18">
        <f t="shared" si="1"/>
        <v>0</v>
      </c>
    </row>
    <row r="108" spans="1:7" ht="39" customHeight="1" x14ac:dyDescent="0.2">
      <c r="A108" s="15" t="s">
        <v>215</v>
      </c>
      <c r="B108" s="15" t="s">
        <v>216</v>
      </c>
      <c r="C108" s="16" t="s">
        <v>57</v>
      </c>
      <c r="D108" s="17">
        <v>1</v>
      </c>
      <c r="E108" s="18"/>
      <c r="F108" s="18">
        <f>ROUND(ROUND(E108 * E2, 2) + E108, 2)</f>
        <v>0</v>
      </c>
      <c r="G108" s="18">
        <f t="shared" si="1"/>
        <v>0</v>
      </c>
    </row>
    <row r="109" spans="1:7" ht="39" customHeight="1" x14ac:dyDescent="0.2">
      <c r="A109" s="15" t="s">
        <v>217</v>
      </c>
      <c r="B109" s="15" t="s">
        <v>218</v>
      </c>
      <c r="C109" s="16" t="s">
        <v>57</v>
      </c>
      <c r="D109" s="17">
        <v>3</v>
      </c>
      <c r="E109" s="18"/>
      <c r="F109" s="18">
        <f>ROUND(ROUND(E109 * E2, 2) + E109, 2)</f>
        <v>0</v>
      </c>
      <c r="G109" s="18">
        <f t="shared" si="1"/>
        <v>0</v>
      </c>
    </row>
    <row r="110" spans="1:7" ht="24" customHeight="1" x14ac:dyDescent="0.2">
      <c r="A110" s="11" t="s">
        <v>219</v>
      </c>
      <c r="B110" s="11" t="s">
        <v>220</v>
      </c>
      <c r="C110" s="12" t="s">
        <v>13</v>
      </c>
      <c r="D110" s="13">
        <v>1</v>
      </c>
      <c r="E110" s="13"/>
      <c r="F110" s="14">
        <f>G111 + G112 + G113 + G114 + G115 + G116 + G117 + G118 + G119 + G120 + G121 + G122 + G123 + G124 + G125 + G126 + G127 + G128 + G129 + G130 + G131 + G132 + G133</f>
        <v>0</v>
      </c>
      <c r="G110" s="14">
        <f t="shared" si="1"/>
        <v>0</v>
      </c>
    </row>
    <row r="111" spans="1:7" ht="26.1" customHeight="1" x14ac:dyDescent="0.2">
      <c r="A111" s="15" t="s">
        <v>221</v>
      </c>
      <c r="B111" s="15" t="s">
        <v>222</v>
      </c>
      <c r="C111" s="16" t="s">
        <v>57</v>
      </c>
      <c r="D111" s="17">
        <v>87</v>
      </c>
      <c r="E111" s="18"/>
      <c r="F111" s="18">
        <f>ROUND(ROUND(E111 * E2, 2) + E111, 2)</f>
        <v>0</v>
      </c>
      <c r="G111" s="18">
        <f t="shared" si="1"/>
        <v>0</v>
      </c>
    </row>
    <row r="112" spans="1:7" ht="39" customHeight="1" x14ac:dyDescent="0.2">
      <c r="A112" s="15" t="s">
        <v>223</v>
      </c>
      <c r="B112" s="15" t="s">
        <v>224</v>
      </c>
      <c r="C112" s="16" t="s">
        <v>57</v>
      </c>
      <c r="D112" s="17">
        <v>20</v>
      </c>
      <c r="E112" s="18"/>
      <c r="F112" s="18">
        <f>ROUND(ROUND(E112 * E2, 2) + E112, 2)</f>
        <v>0</v>
      </c>
      <c r="G112" s="18">
        <f t="shared" si="1"/>
        <v>0</v>
      </c>
    </row>
    <row r="113" spans="1:7" ht="39" customHeight="1" x14ac:dyDescent="0.2">
      <c r="A113" s="15" t="s">
        <v>225</v>
      </c>
      <c r="B113" s="15" t="s">
        <v>226</v>
      </c>
      <c r="C113" s="16" t="s">
        <v>57</v>
      </c>
      <c r="D113" s="17">
        <v>18</v>
      </c>
      <c r="E113" s="18"/>
      <c r="F113" s="18">
        <f>ROUND(ROUND(E113 * E2, 2) + E113, 2)</f>
        <v>0</v>
      </c>
      <c r="G113" s="18">
        <f t="shared" si="1"/>
        <v>0</v>
      </c>
    </row>
    <row r="114" spans="1:7" ht="39" customHeight="1" x14ac:dyDescent="0.2">
      <c r="A114" s="15" t="s">
        <v>227</v>
      </c>
      <c r="B114" s="15" t="s">
        <v>228</v>
      </c>
      <c r="C114" s="16" t="s">
        <v>57</v>
      </c>
      <c r="D114" s="17">
        <v>9</v>
      </c>
      <c r="E114" s="18"/>
      <c r="F114" s="18">
        <f>ROUND(ROUND(E114 * E2, 2) + E114, 2)</f>
        <v>0</v>
      </c>
      <c r="G114" s="18">
        <f t="shared" si="1"/>
        <v>0</v>
      </c>
    </row>
    <row r="115" spans="1:7" ht="39" customHeight="1" x14ac:dyDescent="0.2">
      <c r="A115" s="15" t="s">
        <v>229</v>
      </c>
      <c r="B115" s="15" t="s">
        <v>230</v>
      </c>
      <c r="C115" s="16" t="s">
        <v>57</v>
      </c>
      <c r="D115" s="17">
        <v>30</v>
      </c>
      <c r="E115" s="18"/>
      <c r="F115" s="18">
        <f>ROUND(ROUND(E115 * E2, 2) + E115, 2)</f>
        <v>0</v>
      </c>
      <c r="G115" s="18">
        <f t="shared" si="1"/>
        <v>0</v>
      </c>
    </row>
    <row r="116" spans="1:7" ht="39" customHeight="1" x14ac:dyDescent="0.2">
      <c r="A116" s="15" t="s">
        <v>231</v>
      </c>
      <c r="B116" s="15" t="s">
        <v>232</v>
      </c>
      <c r="C116" s="16" t="s">
        <v>57</v>
      </c>
      <c r="D116" s="17">
        <v>40</v>
      </c>
      <c r="E116" s="18"/>
      <c r="F116" s="18">
        <f>ROUND(ROUND(E116 * E2, 2) + E116, 2)</f>
        <v>0</v>
      </c>
      <c r="G116" s="18">
        <f t="shared" si="1"/>
        <v>0</v>
      </c>
    </row>
    <row r="117" spans="1:7" ht="51.95" customHeight="1" x14ac:dyDescent="0.2">
      <c r="A117" s="15" t="s">
        <v>233</v>
      </c>
      <c r="B117" s="15" t="s">
        <v>234</v>
      </c>
      <c r="C117" s="16" t="s">
        <v>57</v>
      </c>
      <c r="D117" s="17">
        <v>2</v>
      </c>
      <c r="E117" s="18"/>
      <c r="F117" s="18">
        <f>ROUND(ROUND(E117 * E2, 2) + E117, 2)</f>
        <v>0</v>
      </c>
      <c r="G117" s="18">
        <f t="shared" si="1"/>
        <v>0</v>
      </c>
    </row>
    <row r="118" spans="1:7" ht="39" customHeight="1" x14ac:dyDescent="0.2">
      <c r="A118" s="15" t="s">
        <v>235</v>
      </c>
      <c r="B118" s="15" t="s">
        <v>236</v>
      </c>
      <c r="C118" s="16" t="s">
        <v>36</v>
      </c>
      <c r="D118" s="17">
        <v>250</v>
      </c>
      <c r="E118" s="18"/>
      <c r="F118" s="18">
        <f>ROUND(ROUND(E118 * E2, 2) + E118, 2)</f>
        <v>0</v>
      </c>
      <c r="G118" s="18">
        <f t="shared" si="1"/>
        <v>0</v>
      </c>
    </row>
    <row r="119" spans="1:7" ht="39" customHeight="1" x14ac:dyDescent="0.2">
      <c r="A119" s="15" t="s">
        <v>237</v>
      </c>
      <c r="B119" s="15" t="s">
        <v>238</v>
      </c>
      <c r="C119" s="16" t="s">
        <v>36</v>
      </c>
      <c r="D119" s="17">
        <v>100</v>
      </c>
      <c r="E119" s="18"/>
      <c r="F119" s="18">
        <f>ROUND(ROUND(E119 * E2, 2) + E119, 2)</f>
        <v>0</v>
      </c>
      <c r="G119" s="18">
        <f t="shared" si="1"/>
        <v>0</v>
      </c>
    </row>
    <row r="120" spans="1:7" ht="39" customHeight="1" x14ac:dyDescent="0.2">
      <c r="A120" s="15" t="s">
        <v>239</v>
      </c>
      <c r="B120" s="15" t="s">
        <v>240</v>
      </c>
      <c r="C120" s="16" t="s">
        <v>36</v>
      </c>
      <c r="D120" s="17">
        <v>100</v>
      </c>
      <c r="E120" s="18"/>
      <c r="F120" s="18">
        <f>ROUND(ROUND(E120 * E2, 2) + E120, 2)</f>
        <v>0</v>
      </c>
      <c r="G120" s="18">
        <f t="shared" si="1"/>
        <v>0</v>
      </c>
    </row>
    <row r="121" spans="1:7" ht="51.95" customHeight="1" x14ac:dyDescent="0.2">
      <c r="A121" s="15" t="s">
        <v>241</v>
      </c>
      <c r="B121" s="15" t="s">
        <v>242</v>
      </c>
      <c r="C121" s="16" t="s">
        <v>36</v>
      </c>
      <c r="D121" s="17">
        <v>150</v>
      </c>
      <c r="E121" s="18"/>
      <c r="F121" s="18">
        <f>ROUND(ROUND(E121 * E2, 2) + E121, 2)</f>
        <v>0</v>
      </c>
      <c r="G121" s="18">
        <f t="shared" si="1"/>
        <v>0</v>
      </c>
    </row>
    <row r="122" spans="1:7" ht="51.95" customHeight="1" x14ac:dyDescent="0.2">
      <c r="A122" s="15" t="s">
        <v>243</v>
      </c>
      <c r="B122" s="15" t="s">
        <v>244</v>
      </c>
      <c r="C122" s="16" t="s">
        <v>57</v>
      </c>
      <c r="D122" s="17">
        <v>2</v>
      </c>
      <c r="E122" s="18"/>
      <c r="F122" s="18">
        <f>ROUND(ROUND(E122 * E2, 2) + E122, 2)</f>
        <v>0</v>
      </c>
      <c r="G122" s="18">
        <f t="shared" si="1"/>
        <v>0</v>
      </c>
    </row>
    <row r="123" spans="1:7" ht="26.1" customHeight="1" x14ac:dyDescent="0.2">
      <c r="A123" s="15" t="s">
        <v>245</v>
      </c>
      <c r="B123" s="15" t="s">
        <v>246</v>
      </c>
      <c r="C123" s="16" t="s">
        <v>57</v>
      </c>
      <c r="D123" s="17">
        <v>10</v>
      </c>
      <c r="E123" s="18"/>
      <c r="F123" s="18">
        <f>ROUND(ROUND(E123 * E2, 2) + E123, 2)</f>
        <v>0</v>
      </c>
      <c r="G123" s="18">
        <f t="shared" si="1"/>
        <v>0</v>
      </c>
    </row>
    <row r="124" spans="1:7" ht="26.1" customHeight="1" x14ac:dyDescent="0.2">
      <c r="A124" s="15" t="s">
        <v>247</v>
      </c>
      <c r="B124" s="15" t="s">
        <v>248</v>
      </c>
      <c r="C124" s="16" t="s">
        <v>57</v>
      </c>
      <c r="D124" s="17">
        <v>10</v>
      </c>
      <c r="E124" s="18"/>
      <c r="F124" s="18">
        <f>ROUND(ROUND(E124 * E2, 2) + E124, 2)</f>
        <v>0</v>
      </c>
      <c r="G124" s="18">
        <f t="shared" si="1"/>
        <v>0</v>
      </c>
    </row>
    <row r="125" spans="1:7" ht="26.1" customHeight="1" x14ac:dyDescent="0.2">
      <c r="A125" s="15" t="s">
        <v>249</v>
      </c>
      <c r="B125" s="15" t="s">
        <v>250</v>
      </c>
      <c r="C125" s="16" t="s">
        <v>57</v>
      </c>
      <c r="D125" s="17">
        <v>100</v>
      </c>
      <c r="E125" s="18"/>
      <c r="F125" s="18">
        <f>ROUND(ROUND(E125 * E2, 2) + E125, 2)</f>
        <v>0</v>
      </c>
      <c r="G125" s="18">
        <f t="shared" si="1"/>
        <v>0</v>
      </c>
    </row>
    <row r="126" spans="1:7" ht="26.1" customHeight="1" x14ac:dyDescent="0.2">
      <c r="A126" s="15" t="s">
        <v>251</v>
      </c>
      <c r="B126" s="15" t="s">
        <v>252</v>
      </c>
      <c r="C126" s="16" t="s">
        <v>57</v>
      </c>
      <c r="D126" s="17">
        <v>14</v>
      </c>
      <c r="E126" s="18"/>
      <c r="F126" s="18">
        <f>ROUND(ROUND(E126 * E2, 2) + E126, 2)</f>
        <v>0</v>
      </c>
      <c r="G126" s="18">
        <f t="shared" si="1"/>
        <v>0</v>
      </c>
    </row>
    <row r="127" spans="1:7" ht="39" customHeight="1" x14ac:dyDescent="0.2">
      <c r="A127" s="15" t="s">
        <v>253</v>
      </c>
      <c r="B127" s="15" t="s">
        <v>254</v>
      </c>
      <c r="C127" s="16" t="s">
        <v>57</v>
      </c>
      <c r="D127" s="17">
        <v>2</v>
      </c>
      <c r="E127" s="18"/>
      <c r="F127" s="18">
        <f>ROUND(ROUND(E127 * E2, 2) + E127, 2)</f>
        <v>0</v>
      </c>
      <c r="G127" s="18">
        <f t="shared" si="1"/>
        <v>0</v>
      </c>
    </row>
    <row r="128" spans="1:7" ht="26.1" customHeight="1" x14ac:dyDescent="0.2">
      <c r="A128" s="15" t="s">
        <v>255</v>
      </c>
      <c r="B128" s="15" t="s">
        <v>256</v>
      </c>
      <c r="C128" s="16" t="s">
        <v>36</v>
      </c>
      <c r="D128" s="17">
        <v>100</v>
      </c>
      <c r="E128" s="18"/>
      <c r="F128" s="18">
        <f>ROUND(ROUND(E128 * E2, 2) + E128, 2)</f>
        <v>0</v>
      </c>
      <c r="G128" s="18">
        <f t="shared" si="1"/>
        <v>0</v>
      </c>
    </row>
    <row r="129" spans="1:7" ht="39" customHeight="1" x14ac:dyDescent="0.2">
      <c r="A129" s="15" t="s">
        <v>257</v>
      </c>
      <c r="B129" s="15" t="s">
        <v>58</v>
      </c>
      <c r="C129" s="16" t="s">
        <v>36</v>
      </c>
      <c r="D129" s="17">
        <v>75</v>
      </c>
      <c r="E129" s="18"/>
      <c r="F129" s="18">
        <f>ROUND(ROUND(E129 * E2, 2) + E129, 2)</f>
        <v>0</v>
      </c>
      <c r="G129" s="18">
        <f t="shared" si="1"/>
        <v>0</v>
      </c>
    </row>
    <row r="130" spans="1:7" ht="26.1" customHeight="1" x14ac:dyDescent="0.2">
      <c r="A130" s="15" t="s">
        <v>258</v>
      </c>
      <c r="B130" s="15" t="s">
        <v>59</v>
      </c>
      <c r="C130" s="16" t="s">
        <v>57</v>
      </c>
      <c r="D130" s="17">
        <v>4</v>
      </c>
      <c r="E130" s="18"/>
      <c r="F130" s="18">
        <f>ROUND(ROUND(E130 * E2, 2) + E130, 2)</f>
        <v>0</v>
      </c>
      <c r="G130" s="18">
        <f t="shared" si="1"/>
        <v>0</v>
      </c>
    </row>
    <row r="131" spans="1:7" ht="26.1" customHeight="1" x14ac:dyDescent="0.2">
      <c r="A131" s="15" t="s">
        <v>259</v>
      </c>
      <c r="B131" s="15" t="s">
        <v>260</v>
      </c>
      <c r="C131" s="16" t="s">
        <v>57</v>
      </c>
      <c r="D131" s="17">
        <v>4</v>
      </c>
      <c r="E131" s="18"/>
      <c r="F131" s="18">
        <f>ROUND(ROUND(E131 * E2, 2) + E131, 2)</f>
        <v>0</v>
      </c>
      <c r="G131" s="18">
        <f t="shared" si="1"/>
        <v>0</v>
      </c>
    </row>
    <row r="132" spans="1:7" ht="39" customHeight="1" x14ac:dyDescent="0.2">
      <c r="A132" s="15" t="s">
        <v>261</v>
      </c>
      <c r="B132" s="15" t="s">
        <v>262</v>
      </c>
      <c r="C132" s="16" t="s">
        <v>57</v>
      </c>
      <c r="D132" s="17">
        <v>2</v>
      </c>
      <c r="E132" s="18"/>
      <c r="F132" s="18">
        <f>ROUND(ROUND(E132 * E2, 2) + E132, 2)</f>
        <v>0</v>
      </c>
      <c r="G132" s="18">
        <f t="shared" si="1"/>
        <v>0</v>
      </c>
    </row>
    <row r="133" spans="1:7" ht="39" customHeight="1" x14ac:dyDescent="0.2">
      <c r="A133" s="15" t="s">
        <v>263</v>
      </c>
      <c r="B133" s="15" t="s">
        <v>264</v>
      </c>
      <c r="C133" s="16" t="s">
        <v>57</v>
      </c>
      <c r="D133" s="17">
        <v>1</v>
      </c>
      <c r="E133" s="18"/>
      <c r="F133" s="18">
        <f>ROUND(ROUND(E133 * E2, 2) + E133, 2)</f>
        <v>0</v>
      </c>
      <c r="G133" s="18">
        <f t="shared" ref="G133:G196" si="2">ROUND(D133 * F133,2)</f>
        <v>0</v>
      </c>
    </row>
    <row r="134" spans="1:7" ht="24" customHeight="1" x14ac:dyDescent="0.2">
      <c r="A134" s="11" t="s">
        <v>265</v>
      </c>
      <c r="B134" s="11" t="s">
        <v>266</v>
      </c>
      <c r="C134" s="12" t="s">
        <v>13</v>
      </c>
      <c r="D134" s="13">
        <v>1</v>
      </c>
      <c r="E134" s="13"/>
      <c r="F134" s="14">
        <f>G135 + G136 + G137 + G138 + G139</f>
        <v>0</v>
      </c>
      <c r="G134" s="14">
        <f t="shared" si="2"/>
        <v>0</v>
      </c>
    </row>
    <row r="135" spans="1:7" ht="78" customHeight="1" x14ac:dyDescent="0.2">
      <c r="A135" s="15" t="s">
        <v>267</v>
      </c>
      <c r="B135" s="15" t="s">
        <v>268</v>
      </c>
      <c r="C135" s="16" t="s">
        <v>528</v>
      </c>
      <c r="D135" s="17">
        <v>146.49</v>
      </c>
      <c r="E135" s="18"/>
      <c r="F135" s="18">
        <f>ROUND(ROUND(E135 * E2, 2) + E135, 2)</f>
        <v>0</v>
      </c>
      <c r="G135" s="18">
        <f t="shared" si="2"/>
        <v>0</v>
      </c>
    </row>
    <row r="136" spans="1:7" ht="39" customHeight="1" x14ac:dyDescent="0.2">
      <c r="A136" s="15" t="s">
        <v>269</v>
      </c>
      <c r="B136" s="15" t="s">
        <v>270</v>
      </c>
      <c r="C136" s="16" t="s">
        <v>528</v>
      </c>
      <c r="D136" s="17">
        <v>109.87</v>
      </c>
      <c r="E136" s="18"/>
      <c r="F136" s="18">
        <f>ROUND(ROUND(E136 * E2, 2) + E136, 2)</f>
        <v>0</v>
      </c>
      <c r="G136" s="18">
        <f t="shared" si="2"/>
        <v>0</v>
      </c>
    </row>
    <row r="137" spans="1:7" ht="39" customHeight="1" x14ac:dyDescent="0.2">
      <c r="A137" s="15" t="s">
        <v>271</v>
      </c>
      <c r="B137" s="15" t="s">
        <v>272</v>
      </c>
      <c r="C137" s="16" t="s">
        <v>57</v>
      </c>
      <c r="D137" s="17">
        <v>13</v>
      </c>
      <c r="E137" s="18"/>
      <c r="F137" s="18">
        <f>ROUND(ROUND(E137 * E2, 2) + E137, 2)</f>
        <v>0</v>
      </c>
      <c r="G137" s="18">
        <f t="shared" si="2"/>
        <v>0</v>
      </c>
    </row>
    <row r="138" spans="1:7" ht="39" customHeight="1" x14ac:dyDescent="0.2">
      <c r="A138" s="15" t="s">
        <v>273</v>
      </c>
      <c r="B138" s="15" t="s">
        <v>274</v>
      </c>
      <c r="C138" s="16" t="s">
        <v>528</v>
      </c>
      <c r="D138" s="17">
        <v>22.34</v>
      </c>
      <c r="E138" s="18"/>
      <c r="F138" s="18">
        <f>ROUND(ROUND(E138 * E2, 2) + E138, 2)</f>
        <v>0</v>
      </c>
      <c r="G138" s="18">
        <f t="shared" si="2"/>
        <v>0</v>
      </c>
    </row>
    <row r="139" spans="1:7" ht="78" customHeight="1" x14ac:dyDescent="0.2">
      <c r="A139" s="15" t="s">
        <v>275</v>
      </c>
      <c r="B139" s="15" t="s">
        <v>276</v>
      </c>
      <c r="C139" s="16" t="s">
        <v>528</v>
      </c>
      <c r="D139" s="17">
        <v>4.87</v>
      </c>
      <c r="E139" s="18"/>
      <c r="F139" s="18">
        <f>ROUND(ROUND(E139 * E2, 2) + E139, 2)</f>
        <v>0</v>
      </c>
      <c r="G139" s="18">
        <f t="shared" si="2"/>
        <v>0</v>
      </c>
    </row>
    <row r="140" spans="1:7" ht="24" customHeight="1" x14ac:dyDescent="0.2">
      <c r="A140" s="11" t="s">
        <v>277</v>
      </c>
      <c r="B140" s="11" t="s">
        <v>278</v>
      </c>
      <c r="C140" s="12" t="s">
        <v>13</v>
      </c>
      <c r="D140" s="13">
        <v>1</v>
      </c>
      <c r="E140" s="13"/>
      <c r="F140" s="14">
        <f>G141 + G142 + G143 + G144 + G145 + G146 + G147 + G148 + G149 + G150</f>
        <v>0</v>
      </c>
      <c r="G140" s="14">
        <f t="shared" si="2"/>
        <v>0</v>
      </c>
    </row>
    <row r="141" spans="1:7" ht="39" customHeight="1" x14ac:dyDescent="0.2">
      <c r="A141" s="15" t="s">
        <v>279</v>
      </c>
      <c r="B141" s="15" t="s">
        <v>280</v>
      </c>
      <c r="C141" s="16" t="s">
        <v>527</v>
      </c>
      <c r="D141" s="17">
        <v>1</v>
      </c>
      <c r="E141" s="18"/>
      <c r="F141" s="18">
        <f>ROUND(ROUND(E141 * E2, 2) + E141, 2)</f>
        <v>0</v>
      </c>
      <c r="G141" s="18">
        <f t="shared" si="2"/>
        <v>0</v>
      </c>
    </row>
    <row r="142" spans="1:7" ht="26.1" customHeight="1" x14ac:dyDescent="0.2">
      <c r="A142" s="15" t="s">
        <v>281</v>
      </c>
      <c r="B142" s="15" t="s">
        <v>282</v>
      </c>
      <c r="C142" s="16" t="s">
        <v>57</v>
      </c>
      <c r="D142" s="17">
        <v>4</v>
      </c>
      <c r="E142" s="18"/>
      <c r="F142" s="18">
        <f>ROUND(ROUND(E142 * E2, 2) + E142, 2)</f>
        <v>0</v>
      </c>
      <c r="G142" s="18">
        <f t="shared" si="2"/>
        <v>0</v>
      </c>
    </row>
    <row r="143" spans="1:7" ht="65.099999999999994" customHeight="1" x14ac:dyDescent="0.2">
      <c r="A143" s="15" t="s">
        <v>283</v>
      </c>
      <c r="B143" s="15" t="s">
        <v>284</v>
      </c>
      <c r="C143" s="16" t="s">
        <v>36</v>
      </c>
      <c r="D143" s="17">
        <v>61.65</v>
      </c>
      <c r="E143" s="18"/>
      <c r="F143" s="18">
        <f>ROUND(ROUND(E143 * E2, 2) + E143, 2)</f>
        <v>0</v>
      </c>
      <c r="G143" s="18">
        <f t="shared" si="2"/>
        <v>0</v>
      </c>
    </row>
    <row r="144" spans="1:7" ht="26.1" customHeight="1" x14ac:dyDescent="0.2">
      <c r="A144" s="15" t="s">
        <v>285</v>
      </c>
      <c r="B144" s="15" t="s">
        <v>286</v>
      </c>
      <c r="C144" s="16" t="s">
        <v>36</v>
      </c>
      <c r="D144" s="17">
        <v>16.5</v>
      </c>
      <c r="E144" s="18"/>
      <c r="F144" s="18">
        <f>ROUND(ROUND(E144 * E2, 2) + E144, 2)</f>
        <v>0</v>
      </c>
      <c r="G144" s="18">
        <f t="shared" si="2"/>
        <v>0</v>
      </c>
    </row>
    <row r="145" spans="1:7" ht="26.1" customHeight="1" x14ac:dyDescent="0.2">
      <c r="A145" s="15" t="s">
        <v>287</v>
      </c>
      <c r="B145" s="15" t="s">
        <v>288</v>
      </c>
      <c r="C145" s="16" t="s">
        <v>528</v>
      </c>
      <c r="D145" s="17">
        <v>5.75</v>
      </c>
      <c r="E145" s="18"/>
      <c r="F145" s="18">
        <f>ROUND(ROUND(E145 * E2, 2) + E145, 2)</f>
        <v>0</v>
      </c>
      <c r="G145" s="18">
        <f t="shared" si="2"/>
        <v>0</v>
      </c>
    </row>
    <row r="146" spans="1:7" ht="39" customHeight="1" x14ac:dyDescent="0.2">
      <c r="A146" s="15" t="s">
        <v>289</v>
      </c>
      <c r="B146" s="15" t="s">
        <v>290</v>
      </c>
      <c r="C146" s="16" t="s">
        <v>528</v>
      </c>
      <c r="D146" s="17">
        <v>320.2</v>
      </c>
      <c r="E146" s="18"/>
      <c r="F146" s="18">
        <f>ROUND(ROUND(E146 * E2, 2) + E146, 2)</f>
        <v>0</v>
      </c>
      <c r="G146" s="18">
        <f t="shared" si="2"/>
        <v>0</v>
      </c>
    </row>
    <row r="147" spans="1:7" ht="26.1" customHeight="1" x14ac:dyDescent="0.2">
      <c r="A147" s="15" t="s">
        <v>291</v>
      </c>
      <c r="B147" s="15" t="s">
        <v>292</v>
      </c>
      <c r="C147" s="16" t="s">
        <v>528</v>
      </c>
      <c r="D147" s="17">
        <v>109.87</v>
      </c>
      <c r="E147" s="18"/>
      <c r="F147" s="18">
        <f>ROUND(ROUND(E147 * E2, 2) + E147, 2)</f>
        <v>0</v>
      </c>
      <c r="G147" s="18">
        <f t="shared" si="2"/>
        <v>0</v>
      </c>
    </row>
    <row r="148" spans="1:7" ht="26.1" customHeight="1" x14ac:dyDescent="0.2">
      <c r="A148" s="15" t="s">
        <v>293</v>
      </c>
      <c r="B148" s="15" t="s">
        <v>294</v>
      </c>
      <c r="C148" s="16" t="s">
        <v>57</v>
      </c>
      <c r="D148" s="17">
        <v>5.0999999999999996</v>
      </c>
      <c r="E148" s="18"/>
      <c r="F148" s="18">
        <f>ROUND(ROUND(E148 * E2, 2) + E148, 2)</f>
        <v>0</v>
      </c>
      <c r="G148" s="18">
        <f t="shared" si="2"/>
        <v>0</v>
      </c>
    </row>
    <row r="149" spans="1:7" ht="26.1" customHeight="1" x14ac:dyDescent="0.2">
      <c r="A149" s="15" t="s">
        <v>295</v>
      </c>
      <c r="B149" s="15" t="s">
        <v>296</v>
      </c>
      <c r="C149" s="16" t="s">
        <v>528</v>
      </c>
      <c r="D149" s="17">
        <v>414.25</v>
      </c>
      <c r="E149" s="18"/>
      <c r="F149" s="18">
        <f>ROUND(ROUND(E149 * E2, 2) + E149, 2)</f>
        <v>0</v>
      </c>
      <c r="G149" s="18">
        <f t="shared" si="2"/>
        <v>0</v>
      </c>
    </row>
    <row r="150" spans="1:7" ht="24" customHeight="1" x14ac:dyDescent="0.2">
      <c r="A150" s="15" t="s">
        <v>297</v>
      </c>
      <c r="B150" s="15" t="s">
        <v>298</v>
      </c>
      <c r="C150" s="16" t="s">
        <v>528</v>
      </c>
      <c r="D150" s="17">
        <v>35.340000000000003</v>
      </c>
      <c r="E150" s="18"/>
      <c r="F150" s="18">
        <f>ROUND(ROUND(E150 * E2, 2) + E150, 2)</f>
        <v>0</v>
      </c>
      <c r="G150" s="18">
        <f t="shared" si="2"/>
        <v>0</v>
      </c>
    </row>
    <row r="151" spans="1:7" ht="24" customHeight="1" x14ac:dyDescent="0.2">
      <c r="A151" s="11" t="s">
        <v>299</v>
      </c>
      <c r="B151" s="11" t="s">
        <v>300</v>
      </c>
      <c r="C151" s="12" t="s">
        <v>13</v>
      </c>
      <c r="D151" s="13">
        <v>1</v>
      </c>
      <c r="E151" s="13"/>
      <c r="F151" s="14">
        <f>G152 + G154 + G159</f>
        <v>0</v>
      </c>
      <c r="G151" s="14">
        <f t="shared" si="2"/>
        <v>0</v>
      </c>
    </row>
    <row r="152" spans="1:7" ht="24" customHeight="1" x14ac:dyDescent="0.2">
      <c r="A152" s="11" t="s">
        <v>301</v>
      </c>
      <c r="B152" s="11" t="s">
        <v>15</v>
      </c>
      <c r="C152" s="12" t="s">
        <v>13</v>
      </c>
      <c r="D152" s="13">
        <v>1</v>
      </c>
      <c r="E152" s="13"/>
      <c r="F152" s="14">
        <f>G153</f>
        <v>0</v>
      </c>
      <c r="G152" s="14">
        <f t="shared" si="2"/>
        <v>0</v>
      </c>
    </row>
    <row r="153" spans="1:7" ht="24" customHeight="1" x14ac:dyDescent="0.2">
      <c r="A153" s="15" t="s">
        <v>302</v>
      </c>
      <c r="B153" s="15" t="s">
        <v>64</v>
      </c>
      <c r="C153" s="16" t="s">
        <v>528</v>
      </c>
      <c r="D153" s="17">
        <v>120.07</v>
      </c>
      <c r="E153" s="18"/>
      <c r="F153" s="18">
        <f>ROUND(ROUND(E153 * E2, 2) + E153, 2)</f>
        <v>0</v>
      </c>
      <c r="G153" s="18">
        <f t="shared" si="2"/>
        <v>0</v>
      </c>
    </row>
    <row r="154" spans="1:7" ht="24" customHeight="1" x14ac:dyDescent="0.2">
      <c r="A154" s="11" t="s">
        <v>303</v>
      </c>
      <c r="B154" s="11" t="s">
        <v>68</v>
      </c>
      <c r="C154" s="12" t="s">
        <v>13</v>
      </c>
      <c r="D154" s="13">
        <v>1</v>
      </c>
      <c r="E154" s="13"/>
      <c r="F154" s="14">
        <f>G155 + G156 + G157 + G158</f>
        <v>0</v>
      </c>
      <c r="G154" s="14">
        <f t="shared" si="2"/>
        <v>0</v>
      </c>
    </row>
    <row r="155" spans="1:7" ht="51.95" customHeight="1" x14ac:dyDescent="0.2">
      <c r="A155" s="15" t="s">
        <v>304</v>
      </c>
      <c r="B155" s="15" t="s">
        <v>305</v>
      </c>
      <c r="C155" s="16" t="s">
        <v>36</v>
      </c>
      <c r="D155" s="17">
        <v>80</v>
      </c>
      <c r="E155" s="18"/>
      <c r="F155" s="18">
        <f>ROUND(ROUND(E155 * E2, 2) + E155, 2)</f>
        <v>0</v>
      </c>
      <c r="G155" s="18">
        <f t="shared" si="2"/>
        <v>0</v>
      </c>
    </row>
    <row r="156" spans="1:7" ht="26.1" customHeight="1" x14ac:dyDescent="0.2">
      <c r="A156" s="15" t="s">
        <v>306</v>
      </c>
      <c r="B156" s="15" t="s">
        <v>74</v>
      </c>
      <c r="C156" s="16" t="s">
        <v>100</v>
      </c>
      <c r="D156" s="17">
        <v>55.88</v>
      </c>
      <c r="E156" s="18"/>
      <c r="F156" s="18">
        <f>ROUND(ROUND(E156 * E2, 2) + E156, 2)</f>
        <v>0</v>
      </c>
      <c r="G156" s="18">
        <f t="shared" si="2"/>
        <v>0</v>
      </c>
    </row>
    <row r="157" spans="1:7" ht="26.1" customHeight="1" x14ac:dyDescent="0.2">
      <c r="A157" s="15" t="s">
        <v>307</v>
      </c>
      <c r="B157" s="15" t="s">
        <v>308</v>
      </c>
      <c r="C157" s="16" t="s">
        <v>100</v>
      </c>
      <c r="D157" s="17">
        <v>84.8</v>
      </c>
      <c r="E157" s="18"/>
      <c r="F157" s="18">
        <f>ROUND(ROUND(E157 * E2, 2) + E157, 2)</f>
        <v>0</v>
      </c>
      <c r="G157" s="18">
        <f t="shared" si="2"/>
        <v>0</v>
      </c>
    </row>
    <row r="158" spans="1:7" ht="51.95" customHeight="1" x14ac:dyDescent="0.2">
      <c r="A158" s="15" t="s">
        <v>309</v>
      </c>
      <c r="B158" s="15" t="s">
        <v>310</v>
      </c>
      <c r="C158" s="16" t="s">
        <v>529</v>
      </c>
      <c r="D158" s="17">
        <v>15.71</v>
      </c>
      <c r="E158" s="18"/>
      <c r="F158" s="18">
        <f>ROUND(ROUND(E158 * E2, 2) + E158, 2)</f>
        <v>0</v>
      </c>
      <c r="G158" s="18">
        <f t="shared" si="2"/>
        <v>0</v>
      </c>
    </row>
    <row r="159" spans="1:7" ht="24" customHeight="1" x14ac:dyDescent="0.2">
      <c r="A159" s="11" t="s">
        <v>311</v>
      </c>
      <c r="B159" s="11" t="s">
        <v>312</v>
      </c>
      <c r="C159" s="12" t="s">
        <v>13</v>
      </c>
      <c r="D159" s="13">
        <v>1</v>
      </c>
      <c r="E159" s="13"/>
      <c r="F159" s="14">
        <f>G160 + G161 + G162 + G163 + G164 + G165 + G166 + G167 + G168</f>
        <v>0</v>
      </c>
      <c r="G159" s="14">
        <f t="shared" si="2"/>
        <v>0</v>
      </c>
    </row>
    <row r="160" spans="1:7" ht="26.1" customHeight="1" x14ac:dyDescent="0.2">
      <c r="A160" s="15" t="s">
        <v>313</v>
      </c>
      <c r="B160" s="15" t="s">
        <v>74</v>
      </c>
      <c r="C160" s="16" t="s">
        <v>100</v>
      </c>
      <c r="D160" s="17">
        <v>286.72000000000003</v>
      </c>
      <c r="E160" s="18"/>
      <c r="F160" s="18">
        <f>ROUND(ROUND(E160 * E2, 2) + E160, 2)</f>
        <v>0</v>
      </c>
      <c r="G160" s="18">
        <f t="shared" si="2"/>
        <v>0</v>
      </c>
    </row>
    <row r="161" spans="1:7" ht="39" customHeight="1" x14ac:dyDescent="0.2">
      <c r="A161" s="15" t="s">
        <v>314</v>
      </c>
      <c r="B161" s="15" t="s">
        <v>81</v>
      </c>
      <c r="C161" s="16" t="s">
        <v>529</v>
      </c>
      <c r="D161" s="17">
        <v>4.0960000000000001</v>
      </c>
      <c r="E161" s="18"/>
      <c r="F161" s="18">
        <f>ROUND(ROUND(E161 * E2, 2) + E161, 2)</f>
        <v>0</v>
      </c>
      <c r="G161" s="18">
        <f t="shared" si="2"/>
        <v>0</v>
      </c>
    </row>
    <row r="162" spans="1:7" ht="26.1" customHeight="1" x14ac:dyDescent="0.2">
      <c r="A162" s="15" t="s">
        <v>315</v>
      </c>
      <c r="B162" s="15" t="s">
        <v>74</v>
      </c>
      <c r="C162" s="16" t="s">
        <v>100</v>
      </c>
      <c r="D162" s="17">
        <v>8221.5</v>
      </c>
      <c r="E162" s="18"/>
      <c r="F162" s="18">
        <f>ROUND(ROUND(E162 * E2, 2) + E162, 2)</f>
        <v>0</v>
      </c>
      <c r="G162" s="18">
        <f t="shared" si="2"/>
        <v>0</v>
      </c>
    </row>
    <row r="163" spans="1:7" ht="51.95" customHeight="1" x14ac:dyDescent="0.2">
      <c r="A163" s="15" t="s">
        <v>316</v>
      </c>
      <c r="B163" s="15" t="s">
        <v>317</v>
      </c>
      <c r="C163" s="16" t="s">
        <v>528</v>
      </c>
      <c r="D163" s="17">
        <v>16</v>
      </c>
      <c r="E163" s="18"/>
      <c r="F163" s="18">
        <f>ROUND(ROUND(E163 * E2, 2) + E163, 2)</f>
        <v>0</v>
      </c>
      <c r="G163" s="18">
        <f t="shared" si="2"/>
        <v>0</v>
      </c>
    </row>
    <row r="164" spans="1:7" ht="39" customHeight="1" x14ac:dyDescent="0.2">
      <c r="A164" s="15" t="s">
        <v>318</v>
      </c>
      <c r="B164" s="15" t="s">
        <v>319</v>
      </c>
      <c r="C164" s="16" t="s">
        <v>528</v>
      </c>
      <c r="D164" s="17">
        <v>149.66999999999999</v>
      </c>
      <c r="E164" s="18"/>
      <c r="F164" s="18">
        <f>ROUND(ROUND(E164 * E2, 2) + E164, 2)</f>
        <v>0</v>
      </c>
      <c r="G164" s="18">
        <f t="shared" si="2"/>
        <v>0</v>
      </c>
    </row>
    <row r="165" spans="1:7" ht="39" customHeight="1" x14ac:dyDescent="0.2">
      <c r="A165" s="15" t="s">
        <v>320</v>
      </c>
      <c r="B165" s="15" t="s">
        <v>321</v>
      </c>
      <c r="C165" s="16" t="s">
        <v>528</v>
      </c>
      <c r="D165" s="17">
        <v>184.72</v>
      </c>
      <c r="E165" s="18"/>
      <c r="F165" s="18">
        <f>ROUND(ROUND(E165 * E2, 2) + E165, 2)</f>
        <v>0</v>
      </c>
      <c r="G165" s="18">
        <f t="shared" si="2"/>
        <v>0</v>
      </c>
    </row>
    <row r="166" spans="1:7" ht="39" customHeight="1" x14ac:dyDescent="0.2">
      <c r="A166" s="15" t="s">
        <v>322</v>
      </c>
      <c r="B166" s="15" t="s">
        <v>323</v>
      </c>
      <c r="C166" s="16" t="s">
        <v>529</v>
      </c>
      <c r="D166" s="17">
        <v>2</v>
      </c>
      <c r="E166" s="18"/>
      <c r="F166" s="18">
        <f>ROUND(ROUND(E166 * E2, 2) + E166, 2)</f>
        <v>0</v>
      </c>
      <c r="G166" s="18">
        <f t="shared" si="2"/>
        <v>0</v>
      </c>
    </row>
    <row r="167" spans="1:7" ht="39" customHeight="1" x14ac:dyDescent="0.2">
      <c r="A167" s="15" t="s">
        <v>324</v>
      </c>
      <c r="B167" s="15" t="s">
        <v>325</v>
      </c>
      <c r="C167" s="16" t="s">
        <v>529</v>
      </c>
      <c r="D167" s="17">
        <v>52.81</v>
      </c>
      <c r="E167" s="18"/>
      <c r="F167" s="18">
        <f>ROUND(ROUND(E167 * E2, 2) + E167, 2)</f>
        <v>0</v>
      </c>
      <c r="G167" s="18">
        <f t="shared" si="2"/>
        <v>0</v>
      </c>
    </row>
    <row r="168" spans="1:7" ht="26.1" customHeight="1" x14ac:dyDescent="0.2">
      <c r="A168" s="15" t="s">
        <v>326</v>
      </c>
      <c r="B168" s="15" t="s">
        <v>327</v>
      </c>
      <c r="C168" s="16" t="s">
        <v>528</v>
      </c>
      <c r="D168" s="17">
        <v>184.72</v>
      </c>
      <c r="E168" s="18"/>
      <c r="F168" s="18">
        <f>ROUND(ROUND(E168 * E2, 2) + E168, 2)</f>
        <v>0</v>
      </c>
      <c r="G168" s="18">
        <f t="shared" si="2"/>
        <v>0</v>
      </c>
    </row>
    <row r="169" spans="1:7" ht="24" customHeight="1" x14ac:dyDescent="0.2">
      <c r="A169" s="11" t="s">
        <v>328</v>
      </c>
      <c r="B169" s="11" t="s">
        <v>329</v>
      </c>
      <c r="C169" s="12" t="s">
        <v>13</v>
      </c>
      <c r="D169" s="13">
        <v>1</v>
      </c>
      <c r="E169" s="13"/>
      <c r="F169" s="14">
        <f>G170 + G173 + G182 + G194</f>
        <v>0</v>
      </c>
      <c r="G169" s="14">
        <f t="shared" si="2"/>
        <v>0</v>
      </c>
    </row>
    <row r="170" spans="1:7" ht="24" customHeight="1" x14ac:dyDescent="0.2">
      <c r="A170" s="11" t="s">
        <v>330</v>
      </c>
      <c r="B170" s="11" t="s">
        <v>15</v>
      </c>
      <c r="C170" s="12" t="s">
        <v>13</v>
      </c>
      <c r="D170" s="13">
        <v>1</v>
      </c>
      <c r="E170" s="13"/>
      <c r="F170" s="14">
        <f>G171 + G172</f>
        <v>0</v>
      </c>
      <c r="G170" s="14">
        <f t="shared" si="2"/>
        <v>0</v>
      </c>
    </row>
    <row r="171" spans="1:7" ht="24" customHeight="1" x14ac:dyDescent="0.2">
      <c r="A171" s="15" t="s">
        <v>331</v>
      </c>
      <c r="B171" s="15" t="s">
        <v>66</v>
      </c>
      <c r="C171" s="16" t="s">
        <v>36</v>
      </c>
      <c r="D171" s="17">
        <v>36.67</v>
      </c>
      <c r="E171" s="18"/>
      <c r="F171" s="18">
        <f>ROUND(ROUND(E171 * E2, 2) + E171, 2)</f>
        <v>0</v>
      </c>
      <c r="G171" s="18">
        <f t="shared" si="2"/>
        <v>0</v>
      </c>
    </row>
    <row r="172" spans="1:7" ht="26.1" customHeight="1" x14ac:dyDescent="0.2">
      <c r="A172" s="15" t="s">
        <v>332</v>
      </c>
      <c r="B172" s="15" t="s">
        <v>40</v>
      </c>
      <c r="C172" s="16" t="s">
        <v>529</v>
      </c>
      <c r="D172" s="17">
        <v>12</v>
      </c>
      <c r="E172" s="18"/>
      <c r="F172" s="18">
        <f>ROUND(ROUND(E172 * E2, 2) + E172, 2)</f>
        <v>0</v>
      </c>
      <c r="G172" s="18">
        <f t="shared" si="2"/>
        <v>0</v>
      </c>
    </row>
    <row r="173" spans="1:7" ht="24" customHeight="1" x14ac:dyDescent="0.2">
      <c r="A173" s="11" t="s">
        <v>333</v>
      </c>
      <c r="B173" s="11" t="s">
        <v>334</v>
      </c>
      <c r="C173" s="12" t="s">
        <v>13</v>
      </c>
      <c r="D173" s="13">
        <v>1</v>
      </c>
      <c r="E173" s="13"/>
      <c r="F173" s="14">
        <f>G174 + G175 + G176 + G177 + G178 + G179 + G180 + G181</f>
        <v>0</v>
      </c>
      <c r="G173" s="14">
        <f t="shared" si="2"/>
        <v>0</v>
      </c>
    </row>
    <row r="174" spans="1:7" ht="39" customHeight="1" x14ac:dyDescent="0.2">
      <c r="A174" s="15" t="s">
        <v>335</v>
      </c>
      <c r="B174" s="15" t="s">
        <v>96</v>
      </c>
      <c r="C174" s="16" t="s">
        <v>529</v>
      </c>
      <c r="D174" s="17">
        <v>1.651</v>
      </c>
      <c r="E174" s="18"/>
      <c r="F174" s="18">
        <f>ROUND(ROUND(E174 * E2, 2) + E174, 2)</f>
        <v>0</v>
      </c>
      <c r="G174" s="18">
        <f t="shared" si="2"/>
        <v>0</v>
      </c>
    </row>
    <row r="175" spans="1:7" ht="26.1" customHeight="1" x14ac:dyDescent="0.2">
      <c r="A175" s="15" t="s">
        <v>336</v>
      </c>
      <c r="B175" s="15" t="s">
        <v>74</v>
      </c>
      <c r="C175" s="16" t="s">
        <v>100</v>
      </c>
      <c r="D175" s="17">
        <v>22.01</v>
      </c>
      <c r="E175" s="18"/>
      <c r="F175" s="18">
        <f>ROUND(ROUND(E175 * E2, 2) + E175, 2)</f>
        <v>0</v>
      </c>
      <c r="G175" s="18">
        <f t="shared" si="2"/>
        <v>0</v>
      </c>
    </row>
    <row r="176" spans="1:7" ht="39" customHeight="1" x14ac:dyDescent="0.2">
      <c r="A176" s="15" t="s">
        <v>337</v>
      </c>
      <c r="B176" s="15" t="s">
        <v>81</v>
      </c>
      <c r="C176" s="16" t="s">
        <v>529</v>
      </c>
      <c r="D176" s="17">
        <v>0.56000000000000005</v>
      </c>
      <c r="E176" s="18"/>
      <c r="F176" s="18">
        <f>ROUND(ROUND(E176 * E2, 2) + E176, 2)</f>
        <v>0</v>
      </c>
      <c r="G176" s="18">
        <f t="shared" si="2"/>
        <v>0</v>
      </c>
    </row>
    <row r="177" spans="1:7" ht="24" customHeight="1" x14ac:dyDescent="0.2">
      <c r="A177" s="15" t="s">
        <v>338</v>
      </c>
      <c r="B177" s="15" t="s">
        <v>339</v>
      </c>
      <c r="C177" s="16" t="s">
        <v>529</v>
      </c>
      <c r="D177" s="17">
        <v>2.94</v>
      </c>
      <c r="E177" s="18"/>
      <c r="F177" s="18">
        <f>ROUND(ROUND(E177 * E2, 2) + E177, 2)</f>
        <v>0</v>
      </c>
      <c r="G177" s="18">
        <f t="shared" si="2"/>
        <v>0</v>
      </c>
    </row>
    <row r="178" spans="1:7" ht="26.1" customHeight="1" x14ac:dyDescent="0.2">
      <c r="A178" s="15" t="s">
        <v>340</v>
      </c>
      <c r="B178" s="15" t="s">
        <v>341</v>
      </c>
      <c r="C178" s="16" t="s">
        <v>36</v>
      </c>
      <c r="D178" s="17">
        <v>45.84</v>
      </c>
      <c r="E178" s="18"/>
      <c r="F178" s="18">
        <f>ROUND(ROUND(E178 * E2, 2) + E178, 2)</f>
        <v>0</v>
      </c>
      <c r="G178" s="18">
        <f t="shared" si="2"/>
        <v>0</v>
      </c>
    </row>
    <row r="179" spans="1:7" ht="26.1" customHeight="1" x14ac:dyDescent="0.2">
      <c r="A179" s="15" t="s">
        <v>342</v>
      </c>
      <c r="B179" s="15" t="s">
        <v>343</v>
      </c>
      <c r="C179" s="16" t="s">
        <v>528</v>
      </c>
      <c r="D179" s="17">
        <v>8.65</v>
      </c>
      <c r="E179" s="18"/>
      <c r="F179" s="18">
        <f>ROUND(ROUND(E179 * E2, 2) + E179, 2)</f>
        <v>0</v>
      </c>
      <c r="G179" s="18">
        <f t="shared" si="2"/>
        <v>0</v>
      </c>
    </row>
    <row r="180" spans="1:7" ht="24" customHeight="1" x14ac:dyDescent="0.2">
      <c r="A180" s="15" t="s">
        <v>344</v>
      </c>
      <c r="B180" s="15" t="s">
        <v>345</v>
      </c>
      <c r="C180" s="16" t="s">
        <v>528</v>
      </c>
      <c r="D180" s="17">
        <v>22.01</v>
      </c>
      <c r="E180" s="18"/>
      <c r="F180" s="18">
        <f>ROUND(ROUND(E180 * E2, 2) + E180, 2)</f>
        <v>0</v>
      </c>
      <c r="G180" s="18">
        <f t="shared" si="2"/>
        <v>0</v>
      </c>
    </row>
    <row r="181" spans="1:7" ht="26.1" customHeight="1" x14ac:dyDescent="0.2">
      <c r="A181" s="15" t="s">
        <v>346</v>
      </c>
      <c r="B181" s="15" t="s">
        <v>87</v>
      </c>
      <c r="C181" s="16" t="s">
        <v>528</v>
      </c>
      <c r="D181" s="17">
        <v>22.01</v>
      </c>
      <c r="E181" s="18"/>
      <c r="F181" s="18">
        <f>ROUND(ROUND(E181 * E2, 2) + E181, 2)</f>
        <v>0</v>
      </c>
      <c r="G181" s="18">
        <f t="shared" si="2"/>
        <v>0</v>
      </c>
    </row>
    <row r="182" spans="1:7" ht="24" customHeight="1" x14ac:dyDescent="0.2">
      <c r="A182" s="11" t="s">
        <v>347</v>
      </c>
      <c r="B182" s="11" t="s">
        <v>1</v>
      </c>
      <c r="C182" s="12" t="s">
        <v>13</v>
      </c>
      <c r="D182" s="13">
        <v>1</v>
      </c>
      <c r="E182" s="13"/>
      <c r="F182" s="14">
        <f>G183 + G184 + G185 + G186 + G187 + G188 + G189 + G190 + G191 + G192 + G193</f>
        <v>0</v>
      </c>
      <c r="G182" s="14">
        <f t="shared" si="2"/>
        <v>0</v>
      </c>
    </row>
    <row r="183" spans="1:7" ht="39" customHeight="1" x14ac:dyDescent="0.2">
      <c r="A183" s="15" t="s">
        <v>348</v>
      </c>
      <c r="B183" s="15" t="s">
        <v>96</v>
      </c>
      <c r="C183" s="16" t="s">
        <v>529</v>
      </c>
      <c r="D183" s="17">
        <v>3.49</v>
      </c>
      <c r="E183" s="18"/>
      <c r="F183" s="18">
        <f>ROUND(ROUND(E183 * E2, 2) + E183, 2)</f>
        <v>0</v>
      </c>
      <c r="G183" s="18">
        <f t="shared" si="2"/>
        <v>0</v>
      </c>
    </row>
    <row r="184" spans="1:7" ht="26.1" customHeight="1" x14ac:dyDescent="0.2">
      <c r="A184" s="15" t="s">
        <v>349</v>
      </c>
      <c r="B184" s="15" t="s">
        <v>74</v>
      </c>
      <c r="C184" s="16" t="s">
        <v>100</v>
      </c>
      <c r="D184" s="17">
        <v>22.01</v>
      </c>
      <c r="E184" s="18"/>
      <c r="F184" s="18">
        <f>ROUND(ROUND(E184 * E2, 2) + E184, 2)</f>
        <v>0</v>
      </c>
      <c r="G184" s="18">
        <f t="shared" si="2"/>
        <v>0</v>
      </c>
    </row>
    <row r="185" spans="1:7" ht="39" customHeight="1" x14ac:dyDescent="0.2">
      <c r="A185" s="15" t="s">
        <v>350</v>
      </c>
      <c r="B185" s="15" t="s">
        <v>81</v>
      </c>
      <c r="C185" s="16" t="s">
        <v>529</v>
      </c>
      <c r="D185" s="17">
        <v>0.56000000000000005</v>
      </c>
      <c r="E185" s="18"/>
      <c r="F185" s="18">
        <f>ROUND(ROUND(E185 * E2, 2) + E185, 2)</f>
        <v>0</v>
      </c>
      <c r="G185" s="18">
        <f t="shared" si="2"/>
        <v>0</v>
      </c>
    </row>
    <row r="186" spans="1:7" ht="24" customHeight="1" x14ac:dyDescent="0.2">
      <c r="A186" s="15" t="s">
        <v>351</v>
      </c>
      <c r="B186" s="15" t="s">
        <v>339</v>
      </c>
      <c r="C186" s="16" t="s">
        <v>529</v>
      </c>
      <c r="D186" s="17">
        <v>2.94</v>
      </c>
      <c r="E186" s="18"/>
      <c r="F186" s="18">
        <f>ROUND(ROUND(E186 * E2, 2) + E186, 2)</f>
        <v>0</v>
      </c>
      <c r="G186" s="18">
        <f t="shared" si="2"/>
        <v>0</v>
      </c>
    </row>
    <row r="187" spans="1:7" ht="26.1" customHeight="1" x14ac:dyDescent="0.2">
      <c r="A187" s="15" t="s">
        <v>352</v>
      </c>
      <c r="B187" s="15" t="s">
        <v>353</v>
      </c>
      <c r="C187" s="16" t="s">
        <v>57</v>
      </c>
      <c r="D187" s="17">
        <v>40.340000000000003</v>
      </c>
      <c r="E187" s="18"/>
      <c r="F187" s="18">
        <f>ROUND(ROUND(E187 * E2, 2) + E187, 2)</f>
        <v>0</v>
      </c>
      <c r="G187" s="18">
        <f t="shared" si="2"/>
        <v>0</v>
      </c>
    </row>
    <row r="188" spans="1:7" ht="26.1" customHeight="1" x14ac:dyDescent="0.2">
      <c r="A188" s="15" t="s">
        <v>354</v>
      </c>
      <c r="B188" s="15" t="s">
        <v>343</v>
      </c>
      <c r="C188" s="16" t="s">
        <v>528</v>
      </c>
      <c r="D188" s="17">
        <v>8.65</v>
      </c>
      <c r="E188" s="18"/>
      <c r="F188" s="18">
        <f>ROUND(ROUND(E188 * E2, 2) + E188, 2)</f>
        <v>0</v>
      </c>
      <c r="G188" s="18">
        <f t="shared" si="2"/>
        <v>0</v>
      </c>
    </row>
    <row r="189" spans="1:7" ht="24" customHeight="1" x14ac:dyDescent="0.2">
      <c r="A189" s="15" t="s">
        <v>355</v>
      </c>
      <c r="B189" s="15" t="s">
        <v>345</v>
      </c>
      <c r="C189" s="16" t="s">
        <v>528</v>
      </c>
      <c r="D189" s="17">
        <v>24.21</v>
      </c>
      <c r="E189" s="18"/>
      <c r="F189" s="18">
        <f>ROUND(ROUND(E189 * E2, 2) + E189, 2)</f>
        <v>0</v>
      </c>
      <c r="G189" s="18">
        <f t="shared" si="2"/>
        <v>0</v>
      </c>
    </row>
    <row r="190" spans="1:7" ht="26.1" customHeight="1" x14ac:dyDescent="0.2">
      <c r="A190" s="15" t="s">
        <v>356</v>
      </c>
      <c r="B190" s="15" t="s">
        <v>87</v>
      </c>
      <c r="C190" s="16" t="s">
        <v>528</v>
      </c>
      <c r="D190" s="17">
        <v>16.87</v>
      </c>
      <c r="E190" s="18"/>
      <c r="F190" s="18">
        <f>ROUND(ROUND(E190 * E2, 2) + E190, 2)</f>
        <v>0</v>
      </c>
      <c r="G190" s="18">
        <f t="shared" si="2"/>
        <v>0</v>
      </c>
    </row>
    <row r="191" spans="1:7" ht="26.1" customHeight="1" x14ac:dyDescent="0.2">
      <c r="A191" s="15" t="s">
        <v>357</v>
      </c>
      <c r="B191" s="15" t="s">
        <v>358</v>
      </c>
      <c r="C191" s="16" t="s">
        <v>529</v>
      </c>
      <c r="D191" s="17">
        <v>0.56000000000000005</v>
      </c>
      <c r="E191" s="18"/>
      <c r="F191" s="18">
        <f>ROUND(ROUND(E191 * E2, 2) + E191, 2)</f>
        <v>0</v>
      </c>
      <c r="G191" s="18">
        <f t="shared" si="2"/>
        <v>0</v>
      </c>
    </row>
    <row r="192" spans="1:7" ht="26.1" customHeight="1" x14ac:dyDescent="0.2">
      <c r="A192" s="15" t="s">
        <v>359</v>
      </c>
      <c r="B192" s="15" t="s">
        <v>360</v>
      </c>
      <c r="C192" s="16" t="s">
        <v>529</v>
      </c>
      <c r="D192" s="17">
        <v>1.1100000000000001</v>
      </c>
      <c r="E192" s="18"/>
      <c r="F192" s="18">
        <f>ROUND(ROUND(E192 * E2, 2) + E192, 2)</f>
        <v>0</v>
      </c>
      <c r="G192" s="18">
        <f t="shared" si="2"/>
        <v>0</v>
      </c>
    </row>
    <row r="193" spans="1:7" ht="26.1" customHeight="1" x14ac:dyDescent="0.2">
      <c r="A193" s="15" t="s">
        <v>361</v>
      </c>
      <c r="B193" s="15" t="s">
        <v>362</v>
      </c>
      <c r="C193" s="16" t="s">
        <v>529</v>
      </c>
      <c r="D193" s="17">
        <v>0.67</v>
      </c>
      <c r="E193" s="18"/>
      <c r="F193" s="18">
        <f>ROUND(ROUND(E193 * E2, 2) + E193, 2)</f>
        <v>0</v>
      </c>
      <c r="G193" s="18">
        <f t="shared" si="2"/>
        <v>0</v>
      </c>
    </row>
    <row r="194" spans="1:7" ht="24" customHeight="1" x14ac:dyDescent="0.2">
      <c r="A194" s="11" t="s">
        <v>363</v>
      </c>
      <c r="B194" s="11" t="s">
        <v>364</v>
      </c>
      <c r="C194" s="12" t="s">
        <v>13</v>
      </c>
      <c r="D194" s="13">
        <v>1</v>
      </c>
      <c r="E194" s="13"/>
      <c r="F194" s="14">
        <f>G195 + G196 + G197 + G198 + G199 + G200 + G201</f>
        <v>0</v>
      </c>
      <c r="G194" s="14">
        <f t="shared" si="2"/>
        <v>0</v>
      </c>
    </row>
    <row r="195" spans="1:7" ht="39" customHeight="1" x14ac:dyDescent="0.2">
      <c r="A195" s="15" t="s">
        <v>365</v>
      </c>
      <c r="B195" s="15" t="s">
        <v>96</v>
      </c>
      <c r="C195" s="16" t="s">
        <v>529</v>
      </c>
      <c r="D195" s="17">
        <v>9.32</v>
      </c>
      <c r="E195" s="18"/>
      <c r="F195" s="18">
        <f>ROUND(ROUND(E195 * E2, 2) + E195, 2)</f>
        <v>0</v>
      </c>
      <c r="G195" s="18">
        <f t="shared" si="2"/>
        <v>0</v>
      </c>
    </row>
    <row r="196" spans="1:7" ht="39" customHeight="1" x14ac:dyDescent="0.2">
      <c r="A196" s="15" t="s">
        <v>366</v>
      </c>
      <c r="B196" s="15" t="s">
        <v>218</v>
      </c>
      <c r="C196" s="16" t="s">
        <v>57</v>
      </c>
      <c r="D196" s="17">
        <v>1</v>
      </c>
      <c r="E196" s="18"/>
      <c r="F196" s="18">
        <f>ROUND(ROUND(E196 * E2, 2) + E196, 2)</f>
        <v>0</v>
      </c>
      <c r="G196" s="18">
        <f t="shared" si="2"/>
        <v>0</v>
      </c>
    </row>
    <row r="197" spans="1:7" ht="39" customHeight="1" x14ac:dyDescent="0.2">
      <c r="A197" s="15" t="s">
        <v>367</v>
      </c>
      <c r="B197" s="15" t="s">
        <v>368</v>
      </c>
      <c r="C197" s="16" t="s">
        <v>36</v>
      </c>
      <c r="D197" s="17">
        <v>1.7</v>
      </c>
      <c r="E197" s="18"/>
      <c r="F197" s="18">
        <f>ROUND(ROUND(E197 * E2, 2) + E197, 2)</f>
        <v>0</v>
      </c>
      <c r="G197" s="18">
        <f t="shared" ref="G197:G260" si="3">ROUND(D197 * F197,2)</f>
        <v>0</v>
      </c>
    </row>
    <row r="198" spans="1:7" ht="24" customHeight="1" x14ac:dyDescent="0.2">
      <c r="A198" s="15" t="s">
        <v>369</v>
      </c>
      <c r="B198" s="15" t="s">
        <v>370</v>
      </c>
      <c r="C198" s="16" t="s">
        <v>529</v>
      </c>
      <c r="D198" s="17">
        <v>0.04</v>
      </c>
      <c r="E198" s="18"/>
      <c r="F198" s="18">
        <f>ROUND(ROUND(E198 * E2, 2) + E198, 2)</f>
        <v>0</v>
      </c>
      <c r="G198" s="18">
        <f t="shared" si="3"/>
        <v>0</v>
      </c>
    </row>
    <row r="199" spans="1:7" ht="24" customHeight="1" x14ac:dyDescent="0.2">
      <c r="A199" s="15" t="s">
        <v>371</v>
      </c>
      <c r="B199" s="15" t="s">
        <v>372</v>
      </c>
      <c r="C199" s="16" t="s">
        <v>529</v>
      </c>
      <c r="D199" s="17">
        <v>1</v>
      </c>
      <c r="E199" s="18"/>
      <c r="F199" s="18">
        <f>ROUND(ROUND(E199 * E2, 2) + E199, 2)</f>
        <v>0</v>
      </c>
      <c r="G199" s="18">
        <f t="shared" si="3"/>
        <v>0</v>
      </c>
    </row>
    <row r="200" spans="1:7" ht="24" customHeight="1" x14ac:dyDescent="0.2">
      <c r="A200" s="15" t="s">
        <v>373</v>
      </c>
      <c r="B200" s="15" t="s">
        <v>375</v>
      </c>
      <c r="C200" s="16" t="s">
        <v>57</v>
      </c>
      <c r="D200" s="17">
        <v>92.2</v>
      </c>
      <c r="E200" s="18"/>
      <c r="F200" s="18">
        <f>ROUND(ROUND(E200 * E2, 2) + E200, 2)</f>
        <v>0</v>
      </c>
      <c r="G200" s="18">
        <f t="shared" si="3"/>
        <v>0</v>
      </c>
    </row>
    <row r="201" spans="1:7" ht="26.1" customHeight="1" x14ac:dyDescent="0.2">
      <c r="A201" s="15" t="s">
        <v>376</v>
      </c>
      <c r="B201" s="15" t="s">
        <v>362</v>
      </c>
      <c r="C201" s="16" t="s">
        <v>529</v>
      </c>
      <c r="D201" s="17">
        <v>1.1599999999999999</v>
      </c>
      <c r="E201" s="18"/>
      <c r="F201" s="18">
        <f>ROUND(ROUND(E201 * E2, 2) + E201, 2)</f>
        <v>0</v>
      </c>
      <c r="G201" s="18">
        <f t="shared" si="3"/>
        <v>0</v>
      </c>
    </row>
    <row r="202" spans="1:7" ht="24" customHeight="1" x14ac:dyDescent="0.2">
      <c r="A202" s="11" t="s">
        <v>377</v>
      </c>
      <c r="B202" s="11" t="s">
        <v>378</v>
      </c>
      <c r="C202" s="12" t="s">
        <v>13</v>
      </c>
      <c r="D202" s="13">
        <v>1</v>
      </c>
      <c r="E202" s="13"/>
      <c r="F202" s="14">
        <f>G203 + G214 + G224 + G231 + G241 + G252 + G265 + G273 + G276</f>
        <v>0</v>
      </c>
      <c r="G202" s="14">
        <f t="shared" si="3"/>
        <v>0</v>
      </c>
    </row>
    <row r="203" spans="1:7" ht="24" customHeight="1" x14ac:dyDescent="0.2">
      <c r="A203" s="11" t="s">
        <v>379</v>
      </c>
      <c r="B203" s="11" t="s">
        <v>380</v>
      </c>
      <c r="C203" s="12" t="s">
        <v>13</v>
      </c>
      <c r="D203" s="13">
        <v>1</v>
      </c>
      <c r="E203" s="13"/>
      <c r="F203" s="14">
        <f>G204 + G205 + G206 + G207 + G208 + G209 + G210 + G211 + G212 + G213</f>
        <v>0</v>
      </c>
      <c r="G203" s="14">
        <f t="shared" si="3"/>
        <v>0</v>
      </c>
    </row>
    <row r="204" spans="1:7" ht="24" customHeight="1" x14ac:dyDescent="0.2">
      <c r="A204" s="15" t="s">
        <v>381</v>
      </c>
      <c r="B204" s="15" t="s">
        <v>382</v>
      </c>
      <c r="C204" s="16" t="s">
        <v>528</v>
      </c>
      <c r="D204" s="17">
        <v>1635.6</v>
      </c>
      <c r="E204" s="18"/>
      <c r="F204" s="18">
        <f>ROUND(ROUND(E204 * E2, 2) + E204, 2)</f>
        <v>0</v>
      </c>
      <c r="G204" s="18">
        <f t="shared" si="3"/>
        <v>0</v>
      </c>
    </row>
    <row r="205" spans="1:7" ht="39" customHeight="1" x14ac:dyDescent="0.2">
      <c r="A205" s="15" t="s">
        <v>383</v>
      </c>
      <c r="B205" s="15" t="s">
        <v>384</v>
      </c>
      <c r="C205" s="16" t="s">
        <v>528</v>
      </c>
      <c r="D205" s="17">
        <v>860.6</v>
      </c>
      <c r="E205" s="18"/>
      <c r="F205" s="18">
        <f>ROUND(ROUND(E205 * E2, 2) + E205, 2)</f>
        <v>0</v>
      </c>
      <c r="G205" s="18">
        <f t="shared" si="3"/>
        <v>0</v>
      </c>
    </row>
    <row r="206" spans="1:7" ht="39" customHeight="1" x14ac:dyDescent="0.2">
      <c r="A206" s="15" t="s">
        <v>385</v>
      </c>
      <c r="B206" s="15" t="s">
        <v>386</v>
      </c>
      <c r="C206" s="16" t="s">
        <v>528</v>
      </c>
      <c r="D206" s="17">
        <v>40.6</v>
      </c>
      <c r="E206" s="18"/>
      <c r="F206" s="18">
        <f>ROUND(ROUND(E206 * E2, 2) + E206, 2)</f>
        <v>0</v>
      </c>
      <c r="G206" s="18">
        <f t="shared" si="3"/>
        <v>0</v>
      </c>
    </row>
    <row r="207" spans="1:7" ht="24" customHeight="1" x14ac:dyDescent="0.2">
      <c r="A207" s="15" t="s">
        <v>387</v>
      </c>
      <c r="B207" s="15" t="s">
        <v>372</v>
      </c>
      <c r="C207" s="16" t="s">
        <v>529</v>
      </c>
      <c r="D207" s="17">
        <v>34.4</v>
      </c>
      <c r="E207" s="18"/>
      <c r="F207" s="18">
        <f>ROUND(ROUND(E207 * E2, 2) + E207, 2)</f>
        <v>0</v>
      </c>
      <c r="G207" s="18">
        <f t="shared" si="3"/>
        <v>0</v>
      </c>
    </row>
    <row r="208" spans="1:7" ht="26.1" customHeight="1" x14ac:dyDescent="0.2">
      <c r="A208" s="15" t="s">
        <v>388</v>
      </c>
      <c r="B208" s="15" t="s">
        <v>288</v>
      </c>
      <c r="C208" s="16" t="s">
        <v>528</v>
      </c>
      <c r="D208" s="17">
        <v>44.81</v>
      </c>
      <c r="E208" s="18"/>
      <c r="F208" s="18">
        <f>ROUND(ROUND(E208 * E2, 2) + E208, 2)</f>
        <v>0</v>
      </c>
      <c r="G208" s="18">
        <f t="shared" si="3"/>
        <v>0</v>
      </c>
    </row>
    <row r="209" spans="1:7" ht="39" customHeight="1" x14ac:dyDescent="0.2">
      <c r="A209" s="15" t="s">
        <v>389</v>
      </c>
      <c r="B209" s="15" t="s">
        <v>390</v>
      </c>
      <c r="C209" s="16" t="s">
        <v>528</v>
      </c>
      <c r="D209" s="17">
        <v>87</v>
      </c>
      <c r="E209" s="18"/>
      <c r="F209" s="18">
        <f>ROUND(ROUND(E209 * E2, 2) + E209, 2)</f>
        <v>0</v>
      </c>
      <c r="G209" s="18">
        <f t="shared" si="3"/>
        <v>0</v>
      </c>
    </row>
    <row r="210" spans="1:7" ht="26.1" customHeight="1" x14ac:dyDescent="0.2">
      <c r="A210" s="15" t="s">
        <v>391</v>
      </c>
      <c r="B210" s="15" t="s">
        <v>392</v>
      </c>
      <c r="C210" s="16" t="s">
        <v>529</v>
      </c>
      <c r="D210" s="17">
        <v>0.34</v>
      </c>
      <c r="E210" s="18"/>
      <c r="F210" s="18">
        <f>ROUND(ROUND(E210 * E2, 2) + E210, 2)</f>
        <v>0</v>
      </c>
      <c r="G210" s="18">
        <f t="shared" si="3"/>
        <v>0</v>
      </c>
    </row>
    <row r="211" spans="1:7" ht="26.1" customHeight="1" x14ac:dyDescent="0.2">
      <c r="A211" s="15" t="s">
        <v>393</v>
      </c>
      <c r="B211" s="15" t="s">
        <v>394</v>
      </c>
      <c r="C211" s="16" t="s">
        <v>528</v>
      </c>
      <c r="D211" s="17">
        <v>1635.6</v>
      </c>
      <c r="E211" s="18"/>
      <c r="F211" s="18">
        <f>ROUND(ROUND(E211 * E2, 2) + E211, 2)</f>
        <v>0</v>
      </c>
      <c r="G211" s="18">
        <f t="shared" si="3"/>
        <v>0</v>
      </c>
    </row>
    <row r="212" spans="1:7" ht="26.1" customHeight="1" x14ac:dyDescent="0.2">
      <c r="A212" s="15" t="s">
        <v>395</v>
      </c>
      <c r="B212" s="15" t="s">
        <v>396</v>
      </c>
      <c r="C212" s="16" t="s">
        <v>36</v>
      </c>
      <c r="D212" s="17">
        <v>390</v>
      </c>
      <c r="E212" s="18"/>
      <c r="F212" s="18">
        <f>ROUND(ROUND(E212 * E2, 2) + E212, 2)</f>
        <v>0</v>
      </c>
      <c r="G212" s="18">
        <f t="shared" si="3"/>
        <v>0</v>
      </c>
    </row>
    <row r="213" spans="1:7" ht="51.95" customHeight="1" x14ac:dyDescent="0.2">
      <c r="A213" s="15" t="s">
        <v>397</v>
      </c>
      <c r="B213" s="15" t="s">
        <v>398</v>
      </c>
      <c r="C213" s="16" t="s">
        <v>57</v>
      </c>
      <c r="D213" s="17">
        <v>6</v>
      </c>
      <c r="E213" s="18"/>
      <c r="F213" s="18">
        <f>ROUND(ROUND(E213 * E2, 2) + E213, 2)</f>
        <v>0</v>
      </c>
      <c r="G213" s="18">
        <f t="shared" si="3"/>
        <v>0</v>
      </c>
    </row>
    <row r="214" spans="1:7" ht="24" customHeight="1" x14ac:dyDescent="0.2">
      <c r="A214" s="11" t="s">
        <v>399</v>
      </c>
      <c r="B214" s="11" t="s">
        <v>400</v>
      </c>
      <c r="C214" s="12" t="s">
        <v>13</v>
      </c>
      <c r="D214" s="13">
        <v>1</v>
      </c>
      <c r="E214" s="13"/>
      <c r="F214" s="14">
        <f>G215 + G216 + G217 + G218 + G219 + G220 + G221 + G222 + G223</f>
        <v>0</v>
      </c>
      <c r="G214" s="14">
        <f t="shared" si="3"/>
        <v>0</v>
      </c>
    </row>
    <row r="215" spans="1:7" ht="39" customHeight="1" x14ac:dyDescent="0.2">
      <c r="A215" s="15" t="s">
        <v>401</v>
      </c>
      <c r="B215" s="15" t="s">
        <v>96</v>
      </c>
      <c r="C215" s="16" t="s">
        <v>529</v>
      </c>
      <c r="D215" s="17">
        <v>1.28</v>
      </c>
      <c r="E215" s="18"/>
      <c r="F215" s="18">
        <f>ROUND(ROUND(E215 * E2, 2) + E215, 2)</f>
        <v>0</v>
      </c>
      <c r="G215" s="18">
        <f t="shared" si="3"/>
        <v>0</v>
      </c>
    </row>
    <row r="216" spans="1:7" ht="26.1" customHeight="1" x14ac:dyDescent="0.2">
      <c r="A216" s="15" t="s">
        <v>402</v>
      </c>
      <c r="B216" s="15" t="s">
        <v>74</v>
      </c>
      <c r="C216" s="16" t="s">
        <v>100</v>
      </c>
      <c r="D216" s="17">
        <v>17.010000000000002</v>
      </c>
      <c r="E216" s="18"/>
      <c r="F216" s="18">
        <f>ROUND(ROUND(E216 * E2, 2) + E216, 2)</f>
        <v>0</v>
      </c>
      <c r="G216" s="18">
        <f t="shared" si="3"/>
        <v>0</v>
      </c>
    </row>
    <row r="217" spans="1:7" ht="39" customHeight="1" x14ac:dyDescent="0.2">
      <c r="A217" s="15" t="s">
        <v>403</v>
      </c>
      <c r="B217" s="15" t="s">
        <v>81</v>
      </c>
      <c r="C217" s="16" t="s">
        <v>529</v>
      </c>
      <c r="D217" s="17">
        <v>0.43</v>
      </c>
      <c r="E217" s="18"/>
      <c r="F217" s="18">
        <f>ROUND(ROUND(E217 * E2, 2) + E217, 2)</f>
        <v>0</v>
      </c>
      <c r="G217" s="18">
        <f t="shared" si="3"/>
        <v>0</v>
      </c>
    </row>
    <row r="218" spans="1:7" ht="26.1" customHeight="1" x14ac:dyDescent="0.2">
      <c r="A218" s="15" t="s">
        <v>404</v>
      </c>
      <c r="B218" s="15" t="s">
        <v>405</v>
      </c>
      <c r="C218" s="16" t="s">
        <v>528</v>
      </c>
      <c r="D218" s="17">
        <v>28.35</v>
      </c>
      <c r="E218" s="18"/>
      <c r="F218" s="18">
        <f>ROUND(ROUND(E218 * E2, 2) + E218, 2)</f>
        <v>0</v>
      </c>
      <c r="G218" s="18">
        <f t="shared" si="3"/>
        <v>0</v>
      </c>
    </row>
    <row r="219" spans="1:7" ht="26.1" customHeight="1" x14ac:dyDescent="0.2">
      <c r="A219" s="15" t="s">
        <v>406</v>
      </c>
      <c r="B219" s="15" t="s">
        <v>358</v>
      </c>
      <c r="C219" s="16" t="s">
        <v>529</v>
      </c>
      <c r="D219" s="17">
        <v>0.43</v>
      </c>
      <c r="E219" s="18"/>
      <c r="F219" s="18">
        <f>ROUND(ROUND(E219 * E2, 2) + E219, 2)</f>
        <v>0</v>
      </c>
      <c r="G219" s="18">
        <f t="shared" si="3"/>
        <v>0</v>
      </c>
    </row>
    <row r="220" spans="1:7" ht="24" customHeight="1" x14ac:dyDescent="0.2">
      <c r="A220" s="15" t="s">
        <v>407</v>
      </c>
      <c r="B220" s="15" t="s">
        <v>135</v>
      </c>
      <c r="C220" s="16" t="s">
        <v>528</v>
      </c>
      <c r="D220" s="17">
        <v>42.3</v>
      </c>
      <c r="E220" s="18"/>
      <c r="F220" s="18">
        <f>ROUND(ROUND(E220 * E2, 2) + E220, 2)</f>
        <v>0</v>
      </c>
      <c r="G220" s="18">
        <f t="shared" si="3"/>
        <v>0</v>
      </c>
    </row>
    <row r="221" spans="1:7" ht="24" customHeight="1" x14ac:dyDescent="0.2">
      <c r="A221" s="15" t="s">
        <v>408</v>
      </c>
      <c r="B221" s="15" t="s">
        <v>148</v>
      </c>
      <c r="C221" s="16" t="s">
        <v>528</v>
      </c>
      <c r="D221" s="17">
        <v>42.3</v>
      </c>
      <c r="E221" s="18"/>
      <c r="F221" s="18">
        <f>ROUND(ROUND(E221 * E2, 2) + E221, 2)</f>
        <v>0</v>
      </c>
      <c r="G221" s="18">
        <f t="shared" si="3"/>
        <v>0</v>
      </c>
    </row>
    <row r="222" spans="1:7" ht="26.1" customHeight="1" x14ac:dyDescent="0.2">
      <c r="A222" s="15" t="s">
        <v>409</v>
      </c>
      <c r="B222" s="15" t="s">
        <v>156</v>
      </c>
      <c r="C222" s="16" t="s">
        <v>528</v>
      </c>
      <c r="D222" s="17">
        <v>56.25</v>
      </c>
      <c r="E222" s="18"/>
      <c r="F222" s="18">
        <f>ROUND(ROUND(E222 * E2, 2) + E222, 2)</f>
        <v>0</v>
      </c>
      <c r="G222" s="18">
        <f t="shared" si="3"/>
        <v>0</v>
      </c>
    </row>
    <row r="223" spans="1:7" ht="26.1" customHeight="1" x14ac:dyDescent="0.2">
      <c r="A223" s="15" t="s">
        <v>410</v>
      </c>
      <c r="B223" s="15" t="s">
        <v>411</v>
      </c>
      <c r="C223" s="16" t="s">
        <v>36</v>
      </c>
      <c r="D223" s="17">
        <v>27.8</v>
      </c>
      <c r="E223" s="18"/>
      <c r="F223" s="18">
        <f>ROUND(ROUND(E223 * E2, 2) + E223, 2)</f>
        <v>0</v>
      </c>
      <c r="G223" s="18">
        <f t="shared" si="3"/>
        <v>0</v>
      </c>
    </row>
    <row r="224" spans="1:7" ht="24" customHeight="1" x14ac:dyDescent="0.2">
      <c r="A224" s="11" t="s">
        <v>412</v>
      </c>
      <c r="B224" s="11" t="s">
        <v>364</v>
      </c>
      <c r="C224" s="12" t="s">
        <v>13</v>
      </c>
      <c r="D224" s="13">
        <v>1</v>
      </c>
      <c r="E224" s="13"/>
      <c r="F224" s="14">
        <f>G225 + G226 + G227 + G228 + G229 + G230</f>
        <v>0</v>
      </c>
      <c r="G224" s="14">
        <f t="shared" si="3"/>
        <v>0</v>
      </c>
    </row>
    <row r="225" spans="1:7" ht="26.1" customHeight="1" x14ac:dyDescent="0.2">
      <c r="A225" s="15" t="s">
        <v>413</v>
      </c>
      <c r="B225" s="15" t="s">
        <v>414</v>
      </c>
      <c r="C225" s="16" t="s">
        <v>36</v>
      </c>
      <c r="D225" s="17">
        <v>16.600000000000001</v>
      </c>
      <c r="E225" s="18"/>
      <c r="F225" s="18">
        <f>ROUND(ROUND(E225 * E2, 2) + E225, 2)</f>
        <v>0</v>
      </c>
      <c r="G225" s="18">
        <f t="shared" si="3"/>
        <v>0</v>
      </c>
    </row>
    <row r="226" spans="1:7" ht="24" customHeight="1" x14ac:dyDescent="0.2">
      <c r="A226" s="15" t="s">
        <v>415</v>
      </c>
      <c r="B226" s="15" t="s">
        <v>416</v>
      </c>
      <c r="C226" s="16" t="s">
        <v>528</v>
      </c>
      <c r="D226" s="17">
        <v>6.36</v>
      </c>
      <c r="E226" s="18"/>
      <c r="F226" s="18">
        <f>ROUND(ROUND(E226 * E2, 2) + E226, 2)</f>
        <v>0</v>
      </c>
      <c r="G226" s="18">
        <f t="shared" si="3"/>
        <v>0</v>
      </c>
    </row>
    <row r="227" spans="1:7" ht="39" customHeight="1" x14ac:dyDescent="0.2">
      <c r="A227" s="15" t="s">
        <v>417</v>
      </c>
      <c r="B227" s="15" t="s">
        <v>218</v>
      </c>
      <c r="C227" s="16" t="s">
        <v>57</v>
      </c>
      <c r="D227" s="17">
        <v>1</v>
      </c>
      <c r="E227" s="18"/>
      <c r="F227" s="18">
        <f>ROUND(ROUND(E227 * E2, 2) + E227, 2)</f>
        <v>0</v>
      </c>
      <c r="G227" s="18">
        <f t="shared" si="3"/>
        <v>0</v>
      </c>
    </row>
    <row r="228" spans="1:7" ht="51.95" customHeight="1" x14ac:dyDescent="0.2">
      <c r="A228" s="15" t="s">
        <v>418</v>
      </c>
      <c r="B228" s="15" t="s">
        <v>419</v>
      </c>
      <c r="C228" s="16" t="s">
        <v>36</v>
      </c>
      <c r="D228" s="17">
        <v>2.5</v>
      </c>
      <c r="E228" s="18"/>
      <c r="F228" s="18">
        <f>ROUND(ROUND(E228 * E2, 2) + E228, 2)</f>
        <v>0</v>
      </c>
      <c r="G228" s="18">
        <f t="shared" si="3"/>
        <v>0</v>
      </c>
    </row>
    <row r="229" spans="1:7" ht="39" customHeight="1" x14ac:dyDescent="0.2">
      <c r="A229" s="15" t="s">
        <v>420</v>
      </c>
      <c r="B229" s="15" t="s">
        <v>421</v>
      </c>
      <c r="C229" s="16" t="s">
        <v>529</v>
      </c>
      <c r="D229" s="17">
        <v>1</v>
      </c>
      <c r="E229" s="18"/>
      <c r="F229" s="18">
        <f>ROUND(ROUND(E229 * E2, 2) + E229, 2)</f>
        <v>0</v>
      </c>
      <c r="G229" s="18">
        <f t="shared" si="3"/>
        <v>0</v>
      </c>
    </row>
    <row r="230" spans="1:7" ht="39" customHeight="1" x14ac:dyDescent="0.2">
      <c r="A230" s="15" t="s">
        <v>422</v>
      </c>
      <c r="B230" s="15" t="s">
        <v>423</v>
      </c>
      <c r="C230" s="16" t="s">
        <v>36</v>
      </c>
      <c r="D230" s="17">
        <v>2.5</v>
      </c>
      <c r="E230" s="18"/>
      <c r="F230" s="18">
        <f>ROUND(ROUND(E230 * E2, 2) + E230, 2)</f>
        <v>0</v>
      </c>
      <c r="G230" s="18">
        <f t="shared" si="3"/>
        <v>0</v>
      </c>
    </row>
    <row r="231" spans="1:7" ht="24" customHeight="1" x14ac:dyDescent="0.2">
      <c r="A231" s="11" t="s">
        <v>424</v>
      </c>
      <c r="B231" s="11" t="s">
        <v>425</v>
      </c>
      <c r="C231" s="12" t="s">
        <v>13</v>
      </c>
      <c r="D231" s="13">
        <v>1</v>
      </c>
      <c r="E231" s="13"/>
      <c r="F231" s="14">
        <f>G232 + G233 + G234 + G235 + G236 + G237 + G238 + G239 + G240</f>
        <v>0</v>
      </c>
      <c r="G231" s="14">
        <f t="shared" si="3"/>
        <v>0</v>
      </c>
    </row>
    <row r="232" spans="1:7" ht="24" customHeight="1" x14ac:dyDescent="0.2">
      <c r="A232" s="15" t="s">
        <v>426</v>
      </c>
      <c r="B232" s="15" t="s">
        <v>66</v>
      </c>
      <c r="C232" s="16" t="s">
        <v>36</v>
      </c>
      <c r="D232" s="17">
        <v>30.56</v>
      </c>
      <c r="E232" s="18"/>
      <c r="F232" s="18">
        <f>ROUND(ROUND(E232 * E2, 2) + E232, 2)</f>
        <v>0</v>
      </c>
      <c r="G232" s="18">
        <f t="shared" si="3"/>
        <v>0</v>
      </c>
    </row>
    <row r="233" spans="1:7" ht="24" customHeight="1" x14ac:dyDescent="0.2">
      <c r="A233" s="15" t="s">
        <v>427</v>
      </c>
      <c r="B233" s="15" t="s">
        <v>428</v>
      </c>
      <c r="C233" s="16" t="s">
        <v>36</v>
      </c>
      <c r="D233" s="17">
        <v>30.56</v>
      </c>
      <c r="E233" s="18"/>
      <c r="F233" s="18">
        <f>ROUND(ROUND(E233 * E2, 2) + E233, 2)</f>
        <v>0</v>
      </c>
      <c r="G233" s="18">
        <f t="shared" si="3"/>
        <v>0</v>
      </c>
    </row>
    <row r="234" spans="1:7" ht="26.1" customHeight="1" x14ac:dyDescent="0.2">
      <c r="A234" s="15" t="s">
        <v>429</v>
      </c>
      <c r="B234" s="15" t="s">
        <v>430</v>
      </c>
      <c r="C234" s="16" t="s">
        <v>529</v>
      </c>
      <c r="D234" s="17">
        <v>0.6</v>
      </c>
      <c r="E234" s="18"/>
      <c r="F234" s="18">
        <f>ROUND(ROUND(E234 * E2, 2) + E234, 2)</f>
        <v>0</v>
      </c>
      <c r="G234" s="18">
        <f t="shared" si="3"/>
        <v>0</v>
      </c>
    </row>
    <row r="235" spans="1:7" ht="26.1" customHeight="1" x14ac:dyDescent="0.2">
      <c r="A235" s="15" t="s">
        <v>431</v>
      </c>
      <c r="B235" s="15" t="s">
        <v>432</v>
      </c>
      <c r="C235" s="16" t="s">
        <v>36</v>
      </c>
      <c r="D235" s="17">
        <v>12</v>
      </c>
      <c r="E235" s="18"/>
      <c r="F235" s="18">
        <f>ROUND(ROUND(E235 * E2, 2) + E235, 2)</f>
        <v>0</v>
      </c>
      <c r="G235" s="18">
        <f t="shared" si="3"/>
        <v>0</v>
      </c>
    </row>
    <row r="236" spans="1:7" ht="26.1" customHeight="1" x14ac:dyDescent="0.2">
      <c r="A236" s="15" t="s">
        <v>433</v>
      </c>
      <c r="B236" s="15" t="s">
        <v>358</v>
      </c>
      <c r="C236" s="16" t="s">
        <v>529</v>
      </c>
      <c r="D236" s="17">
        <v>0.6</v>
      </c>
      <c r="E236" s="18"/>
      <c r="F236" s="18">
        <f>ROUND(ROUND(E236 * E2, 2) + E236, 2)</f>
        <v>0</v>
      </c>
      <c r="G236" s="18">
        <f t="shared" si="3"/>
        <v>0</v>
      </c>
    </row>
    <row r="237" spans="1:7" ht="24" customHeight="1" x14ac:dyDescent="0.2">
      <c r="A237" s="15" t="s">
        <v>434</v>
      </c>
      <c r="B237" s="15" t="s">
        <v>435</v>
      </c>
      <c r="C237" s="16" t="s">
        <v>529</v>
      </c>
      <c r="D237" s="17">
        <v>0.6</v>
      </c>
      <c r="E237" s="18"/>
      <c r="F237" s="18">
        <f>ROUND(ROUND(E237 * E2, 2) + E237, 2)</f>
        <v>0</v>
      </c>
      <c r="G237" s="18">
        <f t="shared" si="3"/>
        <v>0</v>
      </c>
    </row>
    <row r="238" spans="1:7" ht="24" customHeight="1" x14ac:dyDescent="0.2">
      <c r="A238" s="15" t="s">
        <v>436</v>
      </c>
      <c r="B238" s="15" t="s">
        <v>416</v>
      </c>
      <c r="C238" s="16" t="s">
        <v>528</v>
      </c>
      <c r="D238" s="17">
        <v>10.978</v>
      </c>
      <c r="E238" s="18"/>
      <c r="F238" s="18">
        <f>ROUND(ROUND(E238 * E2, 2) + E238, 2)</f>
        <v>0</v>
      </c>
      <c r="G238" s="18">
        <f t="shared" si="3"/>
        <v>0</v>
      </c>
    </row>
    <row r="239" spans="1:7" ht="24" customHeight="1" x14ac:dyDescent="0.2">
      <c r="A239" s="15" t="s">
        <v>437</v>
      </c>
      <c r="B239" s="15" t="s">
        <v>438</v>
      </c>
      <c r="C239" s="16" t="s">
        <v>528</v>
      </c>
      <c r="D239" s="17">
        <v>39.92</v>
      </c>
      <c r="E239" s="18"/>
      <c r="F239" s="18">
        <f>ROUND(ROUND(E239 * E2, 2) + E239, 2)</f>
        <v>0</v>
      </c>
      <c r="G239" s="18">
        <f t="shared" si="3"/>
        <v>0</v>
      </c>
    </row>
    <row r="240" spans="1:7" ht="26.1" customHeight="1" x14ac:dyDescent="0.2">
      <c r="A240" s="15" t="s">
        <v>439</v>
      </c>
      <c r="B240" s="15" t="s">
        <v>156</v>
      </c>
      <c r="C240" s="16" t="s">
        <v>528</v>
      </c>
      <c r="D240" s="17">
        <v>11</v>
      </c>
      <c r="E240" s="18"/>
      <c r="F240" s="18">
        <f>ROUND(ROUND(E240 * E2, 2) + E240, 2)</f>
        <v>0</v>
      </c>
      <c r="G240" s="18">
        <f t="shared" si="3"/>
        <v>0</v>
      </c>
    </row>
    <row r="241" spans="1:7" ht="24" customHeight="1" x14ac:dyDescent="0.2">
      <c r="A241" s="11" t="s">
        <v>440</v>
      </c>
      <c r="B241" s="11" t="s">
        <v>441</v>
      </c>
      <c r="C241" s="12" t="s">
        <v>13</v>
      </c>
      <c r="D241" s="13">
        <v>1</v>
      </c>
      <c r="E241" s="13"/>
      <c r="F241" s="14">
        <f>G242 + G243 + G244 + G245 + G246 + G247 + G248 + G249 + G250 + G251</f>
        <v>0</v>
      </c>
      <c r="G241" s="14">
        <f t="shared" si="3"/>
        <v>0</v>
      </c>
    </row>
    <row r="242" spans="1:7" ht="26.1" customHeight="1" x14ac:dyDescent="0.2">
      <c r="A242" s="15" t="s">
        <v>442</v>
      </c>
      <c r="B242" s="15" t="s">
        <v>443</v>
      </c>
      <c r="C242" s="16" t="s">
        <v>528</v>
      </c>
      <c r="D242" s="17">
        <v>33.96</v>
      </c>
      <c r="E242" s="18"/>
      <c r="F242" s="18">
        <f>ROUND(ROUND(E242 * E2, 2) + E242, 2)</f>
        <v>0</v>
      </c>
      <c r="G242" s="18">
        <f t="shared" si="3"/>
        <v>0</v>
      </c>
    </row>
    <row r="243" spans="1:7" ht="26.1" customHeight="1" x14ac:dyDescent="0.2">
      <c r="A243" s="15" t="s">
        <v>444</v>
      </c>
      <c r="B243" s="15" t="s">
        <v>396</v>
      </c>
      <c r="C243" s="16" t="s">
        <v>36</v>
      </c>
      <c r="D243" s="17">
        <v>26.35</v>
      </c>
      <c r="E243" s="18"/>
      <c r="F243" s="18">
        <f>ROUND(ROUND(E243 * E2, 2) + E243, 2)</f>
        <v>0</v>
      </c>
      <c r="G243" s="18">
        <f t="shared" si="3"/>
        <v>0</v>
      </c>
    </row>
    <row r="244" spans="1:7" ht="26.1" customHeight="1" x14ac:dyDescent="0.2">
      <c r="A244" s="15" t="s">
        <v>445</v>
      </c>
      <c r="B244" s="15" t="s">
        <v>74</v>
      </c>
      <c r="C244" s="16" t="s">
        <v>100</v>
      </c>
      <c r="D244" s="17">
        <v>6</v>
      </c>
      <c r="E244" s="18"/>
      <c r="F244" s="18">
        <f>ROUND(ROUND(E244 * E2, 2) + E244, 2)</f>
        <v>0</v>
      </c>
      <c r="G244" s="18">
        <f t="shared" si="3"/>
        <v>0</v>
      </c>
    </row>
    <row r="245" spans="1:7" ht="39" customHeight="1" x14ac:dyDescent="0.2">
      <c r="A245" s="15" t="s">
        <v>446</v>
      </c>
      <c r="B245" s="15" t="s">
        <v>81</v>
      </c>
      <c r="C245" s="16" t="s">
        <v>529</v>
      </c>
      <c r="D245" s="17">
        <v>0.15</v>
      </c>
      <c r="E245" s="18"/>
      <c r="F245" s="18">
        <f>ROUND(ROUND(E245 * E2, 2) + E245, 2)</f>
        <v>0</v>
      </c>
      <c r="G245" s="18">
        <f t="shared" si="3"/>
        <v>0</v>
      </c>
    </row>
    <row r="246" spans="1:7" ht="24" customHeight="1" x14ac:dyDescent="0.2">
      <c r="A246" s="15" t="s">
        <v>447</v>
      </c>
      <c r="B246" s="15" t="s">
        <v>345</v>
      </c>
      <c r="C246" s="16" t="s">
        <v>528</v>
      </c>
      <c r="D246" s="17">
        <v>13.2</v>
      </c>
      <c r="E246" s="18"/>
      <c r="F246" s="18">
        <f>ROUND(ROUND(E246 * E2, 2) + E246, 2)</f>
        <v>0</v>
      </c>
      <c r="G246" s="18">
        <f t="shared" si="3"/>
        <v>0</v>
      </c>
    </row>
    <row r="247" spans="1:7" ht="26.1" customHeight="1" x14ac:dyDescent="0.2">
      <c r="A247" s="15" t="s">
        <v>448</v>
      </c>
      <c r="B247" s="15" t="s">
        <v>358</v>
      </c>
      <c r="C247" s="16" t="s">
        <v>529</v>
      </c>
      <c r="D247" s="17">
        <v>0.3</v>
      </c>
      <c r="E247" s="18"/>
      <c r="F247" s="18">
        <f>ROUND(ROUND(E247 * E2, 2) + E247, 2)</f>
        <v>0</v>
      </c>
      <c r="G247" s="18">
        <f t="shared" si="3"/>
        <v>0</v>
      </c>
    </row>
    <row r="248" spans="1:7" ht="26.1" customHeight="1" x14ac:dyDescent="0.2">
      <c r="A248" s="15" t="s">
        <v>449</v>
      </c>
      <c r="B248" s="15" t="s">
        <v>360</v>
      </c>
      <c r="C248" s="16" t="s">
        <v>529</v>
      </c>
      <c r="D248" s="17">
        <v>0.3</v>
      </c>
      <c r="E248" s="18"/>
      <c r="F248" s="18">
        <f>ROUND(ROUND(E248 * E2, 2) + E248, 2)</f>
        <v>0</v>
      </c>
      <c r="G248" s="18">
        <f t="shared" si="3"/>
        <v>0</v>
      </c>
    </row>
    <row r="249" spans="1:7" ht="26.1" customHeight="1" x14ac:dyDescent="0.2">
      <c r="A249" s="15" t="s">
        <v>450</v>
      </c>
      <c r="B249" s="15" t="s">
        <v>362</v>
      </c>
      <c r="C249" s="16" t="s">
        <v>529</v>
      </c>
      <c r="D249" s="17">
        <v>0.2</v>
      </c>
      <c r="E249" s="18"/>
      <c r="F249" s="18">
        <f>ROUND(ROUND(E249 * E2, 2) + E249, 2)</f>
        <v>0</v>
      </c>
      <c r="G249" s="18">
        <f t="shared" si="3"/>
        <v>0</v>
      </c>
    </row>
    <row r="250" spans="1:7" ht="24" customHeight="1" x14ac:dyDescent="0.2">
      <c r="A250" s="15" t="s">
        <v>451</v>
      </c>
      <c r="B250" s="15" t="s">
        <v>452</v>
      </c>
      <c r="C250" s="16" t="s">
        <v>528</v>
      </c>
      <c r="D250" s="17">
        <v>32.14</v>
      </c>
      <c r="E250" s="18"/>
      <c r="F250" s="18">
        <f>ROUND(ROUND(E250 * E2, 2) + E250, 2)</f>
        <v>0</v>
      </c>
      <c r="G250" s="18">
        <f t="shared" si="3"/>
        <v>0</v>
      </c>
    </row>
    <row r="251" spans="1:7" ht="26.1" customHeight="1" x14ac:dyDescent="0.2">
      <c r="A251" s="15" t="s">
        <v>453</v>
      </c>
      <c r="B251" s="15" t="s">
        <v>454</v>
      </c>
      <c r="C251" s="16" t="s">
        <v>57</v>
      </c>
      <c r="D251" s="17">
        <v>4</v>
      </c>
      <c r="E251" s="18"/>
      <c r="F251" s="18">
        <f>ROUND(ROUND(E251 * E2, 2) + E251, 2)</f>
        <v>0</v>
      </c>
      <c r="G251" s="18">
        <f t="shared" si="3"/>
        <v>0</v>
      </c>
    </row>
    <row r="252" spans="1:7" ht="24" customHeight="1" x14ac:dyDescent="0.2">
      <c r="A252" s="11" t="s">
        <v>455</v>
      </c>
      <c r="B252" s="11" t="s">
        <v>456</v>
      </c>
      <c r="C252" s="12" t="s">
        <v>13</v>
      </c>
      <c r="D252" s="13">
        <v>1</v>
      </c>
      <c r="E252" s="13"/>
      <c r="F252" s="14">
        <f>G253 + G254 + G255 + G256 + G257 + G258 + G259 + G260 + G261 + G262 + G263 + G264</f>
        <v>0</v>
      </c>
      <c r="G252" s="14">
        <f t="shared" si="3"/>
        <v>0</v>
      </c>
    </row>
    <row r="253" spans="1:7" ht="51.95" customHeight="1" x14ac:dyDescent="0.2">
      <c r="A253" s="15" t="s">
        <v>457</v>
      </c>
      <c r="B253" s="15" t="s">
        <v>458</v>
      </c>
      <c r="C253" s="16" t="s">
        <v>528</v>
      </c>
      <c r="D253" s="17">
        <v>44.4</v>
      </c>
      <c r="E253" s="18"/>
      <c r="F253" s="18">
        <f>ROUND(ROUND(E253 * E2, 2) + E253, 2)</f>
        <v>0</v>
      </c>
      <c r="G253" s="18">
        <f t="shared" si="3"/>
        <v>0</v>
      </c>
    </row>
    <row r="254" spans="1:7" ht="39" customHeight="1" x14ac:dyDescent="0.2">
      <c r="A254" s="15" t="s">
        <v>459</v>
      </c>
      <c r="B254" s="15" t="s">
        <v>460</v>
      </c>
      <c r="C254" s="16" t="s">
        <v>528</v>
      </c>
      <c r="D254" s="17">
        <v>2.4300000000000002</v>
      </c>
      <c r="E254" s="18"/>
      <c r="F254" s="18">
        <f>ROUND(ROUND(E254 * E2, 2) + E254, 2)</f>
        <v>0</v>
      </c>
      <c r="G254" s="18">
        <f t="shared" si="3"/>
        <v>0</v>
      </c>
    </row>
    <row r="255" spans="1:7" ht="26.1" customHeight="1" x14ac:dyDescent="0.2">
      <c r="A255" s="15" t="s">
        <v>461</v>
      </c>
      <c r="B255" s="15" t="s">
        <v>53</v>
      </c>
      <c r="C255" s="16" t="s">
        <v>529</v>
      </c>
      <c r="D255" s="17">
        <v>22.2</v>
      </c>
      <c r="E255" s="18"/>
      <c r="F255" s="18">
        <f>ROUND(ROUND(E255 * E2, 2) + E255, 2)</f>
        <v>0</v>
      </c>
      <c r="G255" s="18">
        <f t="shared" si="3"/>
        <v>0</v>
      </c>
    </row>
    <row r="256" spans="1:7" ht="39" customHeight="1" x14ac:dyDescent="0.2">
      <c r="A256" s="15" t="s">
        <v>462</v>
      </c>
      <c r="B256" s="15" t="s">
        <v>56</v>
      </c>
      <c r="C256" s="16" t="s">
        <v>529</v>
      </c>
      <c r="D256" s="17">
        <v>29.63</v>
      </c>
      <c r="E256" s="18"/>
      <c r="F256" s="18">
        <f>ROUND(ROUND(E256 * E2, 2) + E256, 2)</f>
        <v>0</v>
      </c>
      <c r="G256" s="18">
        <f t="shared" si="3"/>
        <v>0</v>
      </c>
    </row>
    <row r="257" spans="1:7" ht="39" customHeight="1" x14ac:dyDescent="0.2">
      <c r="A257" s="15" t="s">
        <v>463</v>
      </c>
      <c r="B257" s="15" t="s">
        <v>421</v>
      </c>
      <c r="C257" s="16" t="s">
        <v>529</v>
      </c>
      <c r="D257" s="17">
        <v>1</v>
      </c>
      <c r="E257" s="18"/>
      <c r="F257" s="18">
        <f>ROUND(ROUND(E257 * E2, 2) + E257, 2)</f>
        <v>0</v>
      </c>
      <c r="G257" s="18">
        <f t="shared" si="3"/>
        <v>0</v>
      </c>
    </row>
    <row r="258" spans="1:7" ht="26.1" customHeight="1" x14ac:dyDescent="0.2">
      <c r="A258" s="15" t="s">
        <v>464</v>
      </c>
      <c r="B258" s="15" t="s">
        <v>405</v>
      </c>
      <c r="C258" s="16" t="s">
        <v>528</v>
      </c>
      <c r="D258" s="17">
        <v>22.2</v>
      </c>
      <c r="E258" s="18"/>
      <c r="F258" s="18">
        <f>ROUND(ROUND(E258 * E2, 2) + E258, 2)</f>
        <v>0</v>
      </c>
      <c r="G258" s="18">
        <f t="shared" si="3"/>
        <v>0</v>
      </c>
    </row>
    <row r="259" spans="1:7" ht="26.1" customHeight="1" x14ac:dyDescent="0.2">
      <c r="A259" s="15" t="s">
        <v>465</v>
      </c>
      <c r="B259" s="15" t="s">
        <v>358</v>
      </c>
      <c r="C259" s="16" t="s">
        <v>529</v>
      </c>
      <c r="D259" s="17">
        <v>0.34</v>
      </c>
      <c r="E259" s="18"/>
      <c r="F259" s="18">
        <f>ROUND(ROUND(E259 * E2, 2) + E259, 2)</f>
        <v>0</v>
      </c>
      <c r="G259" s="18">
        <f t="shared" si="3"/>
        <v>0</v>
      </c>
    </row>
    <row r="260" spans="1:7" ht="24" customHeight="1" x14ac:dyDescent="0.2">
      <c r="A260" s="15" t="s">
        <v>466</v>
      </c>
      <c r="B260" s="15" t="s">
        <v>135</v>
      </c>
      <c r="C260" s="16" t="s">
        <v>528</v>
      </c>
      <c r="D260" s="17">
        <v>44.4</v>
      </c>
      <c r="E260" s="18"/>
      <c r="F260" s="18">
        <f>ROUND(ROUND(E260 * E2, 2) + E260, 2)</f>
        <v>0</v>
      </c>
      <c r="G260" s="18">
        <f t="shared" si="3"/>
        <v>0</v>
      </c>
    </row>
    <row r="261" spans="1:7" ht="24" customHeight="1" x14ac:dyDescent="0.2">
      <c r="A261" s="15" t="s">
        <v>467</v>
      </c>
      <c r="B261" s="15" t="s">
        <v>148</v>
      </c>
      <c r="C261" s="16" t="s">
        <v>528</v>
      </c>
      <c r="D261" s="17">
        <v>44.4</v>
      </c>
      <c r="E261" s="18"/>
      <c r="F261" s="18">
        <f>ROUND(ROUND(E261 * E2, 2) + E261, 2)</f>
        <v>0</v>
      </c>
      <c r="G261" s="18">
        <f t="shared" ref="G261:G308" si="4">ROUND(D261 * F261,2)</f>
        <v>0</v>
      </c>
    </row>
    <row r="262" spans="1:7" ht="26.1" customHeight="1" x14ac:dyDescent="0.2">
      <c r="A262" s="15" t="s">
        <v>468</v>
      </c>
      <c r="B262" s="15" t="s">
        <v>156</v>
      </c>
      <c r="C262" s="16" t="s">
        <v>528</v>
      </c>
      <c r="D262" s="17">
        <v>44.4</v>
      </c>
      <c r="E262" s="18"/>
      <c r="F262" s="18">
        <f>ROUND(ROUND(E262 * E2, 2) + E262, 2)</f>
        <v>0</v>
      </c>
      <c r="G262" s="18">
        <f t="shared" si="4"/>
        <v>0</v>
      </c>
    </row>
    <row r="263" spans="1:7" ht="39" customHeight="1" x14ac:dyDescent="0.2">
      <c r="A263" s="15" t="s">
        <v>469</v>
      </c>
      <c r="B263" s="15" t="s">
        <v>470</v>
      </c>
      <c r="C263" s="16" t="s">
        <v>528</v>
      </c>
      <c r="D263" s="17">
        <v>48.84</v>
      </c>
      <c r="E263" s="18"/>
      <c r="F263" s="18">
        <f>ROUND(ROUND(E263 * E2, 2) + E263, 2)</f>
        <v>0</v>
      </c>
      <c r="G263" s="18">
        <f t="shared" si="4"/>
        <v>0</v>
      </c>
    </row>
    <row r="264" spans="1:7" ht="26.1" customHeight="1" x14ac:dyDescent="0.2">
      <c r="A264" s="15" t="s">
        <v>471</v>
      </c>
      <c r="B264" s="15" t="s">
        <v>472</v>
      </c>
      <c r="C264" s="16" t="s">
        <v>528</v>
      </c>
      <c r="D264" s="17">
        <v>12.8</v>
      </c>
      <c r="E264" s="18"/>
      <c r="F264" s="18">
        <f>ROUND(ROUND(E264 * E2, 2) + E264, 2)</f>
        <v>0</v>
      </c>
      <c r="G264" s="18">
        <f t="shared" si="4"/>
        <v>0</v>
      </c>
    </row>
    <row r="265" spans="1:7" ht="24" customHeight="1" x14ac:dyDescent="0.2">
      <c r="A265" s="11" t="s">
        <v>473</v>
      </c>
      <c r="B265" s="11" t="s">
        <v>474</v>
      </c>
      <c r="C265" s="12" t="s">
        <v>13</v>
      </c>
      <c r="D265" s="13">
        <v>1</v>
      </c>
      <c r="E265" s="13"/>
      <c r="F265" s="14">
        <f>G266 + G267 + G268 + G269 + G270 + G271 + G272</f>
        <v>0</v>
      </c>
      <c r="G265" s="14">
        <f t="shared" si="4"/>
        <v>0</v>
      </c>
    </row>
    <row r="266" spans="1:7" ht="26.1" customHeight="1" x14ac:dyDescent="0.2">
      <c r="A266" s="15" t="s">
        <v>475</v>
      </c>
      <c r="B266" s="15" t="s">
        <v>443</v>
      </c>
      <c r="C266" s="16" t="s">
        <v>528</v>
      </c>
      <c r="D266" s="17">
        <v>3330</v>
      </c>
      <c r="E266" s="18"/>
      <c r="F266" s="18">
        <f>ROUND(ROUND(E266 * E2, 2) + E266, 2)</f>
        <v>0</v>
      </c>
      <c r="G266" s="18">
        <f t="shared" si="4"/>
        <v>0</v>
      </c>
    </row>
    <row r="267" spans="1:7" ht="24" customHeight="1" x14ac:dyDescent="0.2">
      <c r="A267" s="15" t="s">
        <v>476</v>
      </c>
      <c r="B267" s="15" t="s">
        <v>452</v>
      </c>
      <c r="C267" s="16" t="s">
        <v>528</v>
      </c>
      <c r="D267" s="17">
        <v>2285</v>
      </c>
      <c r="E267" s="18"/>
      <c r="F267" s="18">
        <f>ROUND(ROUND(E267 * E2, 2) + E267, 2)</f>
        <v>0</v>
      </c>
      <c r="G267" s="18">
        <f t="shared" si="4"/>
        <v>0</v>
      </c>
    </row>
    <row r="268" spans="1:7" ht="24" customHeight="1" x14ac:dyDescent="0.2">
      <c r="A268" s="15" t="s">
        <v>477</v>
      </c>
      <c r="B268" s="15" t="s">
        <v>478</v>
      </c>
      <c r="C268" s="16" t="s">
        <v>528</v>
      </c>
      <c r="D268" s="17">
        <v>1045</v>
      </c>
      <c r="E268" s="18"/>
      <c r="F268" s="18">
        <f>ROUND(ROUND(E268 * E2, 2) + E268, 2)</f>
        <v>0</v>
      </c>
      <c r="G268" s="18">
        <f t="shared" si="4"/>
        <v>0</v>
      </c>
    </row>
    <row r="269" spans="1:7" ht="26.1" customHeight="1" x14ac:dyDescent="0.2">
      <c r="A269" s="15" t="s">
        <v>479</v>
      </c>
      <c r="B269" s="15" t="s">
        <v>454</v>
      </c>
      <c r="C269" s="16" t="s">
        <v>57</v>
      </c>
      <c r="D269" s="17">
        <v>29</v>
      </c>
      <c r="E269" s="18"/>
      <c r="F269" s="18">
        <f>ROUND(ROUND(E269 * E2, 2) + E269, 2)</f>
        <v>0</v>
      </c>
      <c r="G269" s="18">
        <f t="shared" si="4"/>
        <v>0</v>
      </c>
    </row>
    <row r="270" spans="1:7" ht="51.95" customHeight="1" x14ac:dyDescent="0.2">
      <c r="A270" s="15" t="s">
        <v>480</v>
      </c>
      <c r="B270" s="15" t="s">
        <v>481</v>
      </c>
      <c r="C270" s="16" t="s">
        <v>57</v>
      </c>
      <c r="D270" s="17">
        <v>21</v>
      </c>
      <c r="E270" s="18"/>
      <c r="F270" s="18">
        <f>ROUND(ROUND(E270 * E2, 2) + E270, 2)</f>
        <v>0</v>
      </c>
      <c r="G270" s="18">
        <f t="shared" si="4"/>
        <v>0</v>
      </c>
    </row>
    <row r="271" spans="1:7" ht="26.1" customHeight="1" x14ac:dyDescent="0.2">
      <c r="A271" s="15" t="s">
        <v>482</v>
      </c>
      <c r="B271" s="15" t="s">
        <v>188</v>
      </c>
      <c r="C271" s="16" t="s">
        <v>57</v>
      </c>
      <c r="D271" s="17">
        <v>21</v>
      </c>
      <c r="E271" s="18"/>
      <c r="F271" s="18">
        <f>ROUND(ROUND(E271 * E2, 2) + E271, 2)</f>
        <v>0</v>
      </c>
      <c r="G271" s="18">
        <f t="shared" si="4"/>
        <v>0</v>
      </c>
    </row>
    <row r="272" spans="1:7" ht="24" customHeight="1" x14ac:dyDescent="0.2">
      <c r="A272" s="15" t="s">
        <v>483</v>
      </c>
      <c r="B272" s="15" t="s">
        <v>484</v>
      </c>
      <c r="C272" s="16" t="s">
        <v>36</v>
      </c>
      <c r="D272" s="17">
        <v>228</v>
      </c>
      <c r="E272" s="18"/>
      <c r="F272" s="18">
        <f>ROUND(ROUND(E272 * E2, 2) + E272, 2)</f>
        <v>0</v>
      </c>
      <c r="G272" s="18">
        <f t="shared" si="4"/>
        <v>0</v>
      </c>
    </row>
    <row r="273" spans="1:7" ht="24" customHeight="1" x14ac:dyDescent="0.2">
      <c r="A273" s="11" t="s">
        <v>485</v>
      </c>
      <c r="B273" s="11" t="s">
        <v>486</v>
      </c>
      <c r="C273" s="12" t="s">
        <v>13</v>
      </c>
      <c r="D273" s="13">
        <v>1</v>
      </c>
      <c r="E273" s="13"/>
      <c r="F273" s="14">
        <f>G274 + G275</f>
        <v>0</v>
      </c>
      <c r="G273" s="14">
        <f t="shared" si="4"/>
        <v>0</v>
      </c>
    </row>
    <row r="274" spans="1:7" ht="24" customHeight="1" x14ac:dyDescent="0.2">
      <c r="A274" s="15" t="s">
        <v>487</v>
      </c>
      <c r="B274" s="15" t="s">
        <v>488</v>
      </c>
      <c r="C274" s="16" t="s">
        <v>528</v>
      </c>
      <c r="D274" s="17">
        <v>18</v>
      </c>
      <c r="E274" s="18"/>
      <c r="F274" s="18">
        <f>ROUND(ROUND(E274 * E2, 2) + E274, 2)</f>
        <v>0</v>
      </c>
      <c r="G274" s="18">
        <f t="shared" si="4"/>
        <v>0</v>
      </c>
    </row>
    <row r="275" spans="1:7" ht="24" customHeight="1" x14ac:dyDescent="0.2">
      <c r="A275" s="15" t="s">
        <v>489</v>
      </c>
      <c r="B275" s="15" t="s">
        <v>490</v>
      </c>
      <c r="C275" s="16" t="s">
        <v>57</v>
      </c>
      <c r="D275" s="17">
        <v>60</v>
      </c>
      <c r="E275" s="18"/>
      <c r="F275" s="18">
        <f>ROUND(ROUND(E275 * E2, 2) + E275, 2)</f>
        <v>0</v>
      </c>
      <c r="G275" s="18">
        <f t="shared" si="4"/>
        <v>0</v>
      </c>
    </row>
    <row r="276" spans="1:7" ht="24" customHeight="1" x14ac:dyDescent="0.2">
      <c r="A276" s="11" t="s">
        <v>491</v>
      </c>
      <c r="B276" s="11" t="s">
        <v>492</v>
      </c>
      <c r="C276" s="12" t="s">
        <v>13</v>
      </c>
      <c r="D276" s="13">
        <v>1</v>
      </c>
      <c r="E276" s="13"/>
      <c r="F276" s="14">
        <f>G277 + G278 + G279 + G280 + G281 + G282</f>
        <v>0</v>
      </c>
      <c r="G276" s="14">
        <f t="shared" si="4"/>
        <v>0</v>
      </c>
    </row>
    <row r="277" spans="1:7" ht="24" customHeight="1" x14ac:dyDescent="0.2">
      <c r="A277" s="15" t="s">
        <v>493</v>
      </c>
      <c r="B277" s="15" t="s">
        <v>494</v>
      </c>
      <c r="C277" s="16" t="s">
        <v>528</v>
      </c>
      <c r="D277" s="17">
        <v>84.23</v>
      </c>
      <c r="E277" s="18"/>
      <c r="F277" s="18">
        <f>ROUND(ROUND(E277 * E2, 2) + E277, 2)</f>
        <v>0</v>
      </c>
      <c r="G277" s="18">
        <f t="shared" si="4"/>
        <v>0</v>
      </c>
    </row>
    <row r="278" spans="1:7" ht="26.1" customHeight="1" x14ac:dyDescent="0.2">
      <c r="A278" s="15" t="s">
        <v>495</v>
      </c>
      <c r="B278" s="15" t="s">
        <v>496</v>
      </c>
      <c r="C278" s="16" t="s">
        <v>528</v>
      </c>
      <c r="D278" s="17">
        <v>8.423</v>
      </c>
      <c r="E278" s="18"/>
      <c r="F278" s="18">
        <f>ROUND(ROUND(E278 * E2, 2) + E278, 2)</f>
        <v>0</v>
      </c>
      <c r="G278" s="18">
        <f t="shared" si="4"/>
        <v>0</v>
      </c>
    </row>
    <row r="279" spans="1:7" ht="39" customHeight="1" x14ac:dyDescent="0.2">
      <c r="A279" s="15" t="s">
        <v>497</v>
      </c>
      <c r="B279" s="15" t="s">
        <v>421</v>
      </c>
      <c r="C279" s="16" t="s">
        <v>529</v>
      </c>
      <c r="D279" s="17">
        <v>1</v>
      </c>
      <c r="E279" s="18"/>
      <c r="F279" s="18">
        <f>ROUND(ROUND(E279 * E2, 2) + E279, 2)</f>
        <v>0</v>
      </c>
      <c r="G279" s="18">
        <f t="shared" si="4"/>
        <v>0</v>
      </c>
    </row>
    <row r="280" spans="1:7" ht="26.1" customHeight="1" x14ac:dyDescent="0.2">
      <c r="A280" s="15" t="s">
        <v>498</v>
      </c>
      <c r="B280" s="15" t="s">
        <v>499</v>
      </c>
      <c r="C280" s="16" t="s">
        <v>528</v>
      </c>
      <c r="D280" s="17">
        <v>83.7</v>
      </c>
      <c r="E280" s="18"/>
      <c r="F280" s="18">
        <f>ROUND(ROUND(E280 * E2, 2) + E280, 2)</f>
        <v>0</v>
      </c>
      <c r="G280" s="18">
        <f t="shared" si="4"/>
        <v>0</v>
      </c>
    </row>
    <row r="281" spans="1:7" ht="26.1" customHeight="1" x14ac:dyDescent="0.2">
      <c r="A281" s="15" t="s">
        <v>500</v>
      </c>
      <c r="B281" s="15" t="s">
        <v>501</v>
      </c>
      <c r="C281" s="16" t="s">
        <v>36</v>
      </c>
      <c r="D281" s="17">
        <v>93</v>
      </c>
      <c r="E281" s="18"/>
      <c r="F281" s="18">
        <f>ROUND(ROUND(E281 * E2, 2) + E281, 2)</f>
        <v>0</v>
      </c>
      <c r="G281" s="18">
        <f t="shared" si="4"/>
        <v>0</v>
      </c>
    </row>
    <row r="282" spans="1:7" ht="26.1" customHeight="1" x14ac:dyDescent="0.2">
      <c r="A282" s="15" t="s">
        <v>502</v>
      </c>
      <c r="B282" s="15" t="s">
        <v>503</v>
      </c>
      <c r="C282" s="16" t="s">
        <v>528</v>
      </c>
      <c r="D282" s="17">
        <v>93</v>
      </c>
      <c r="E282" s="18"/>
      <c r="F282" s="18">
        <f>ROUND(ROUND(E282 * E2, 2) + E282, 2)</f>
        <v>0</v>
      </c>
      <c r="G282" s="18">
        <f t="shared" si="4"/>
        <v>0</v>
      </c>
    </row>
    <row r="283" spans="1:7" ht="24" customHeight="1" x14ac:dyDescent="0.2">
      <c r="A283" s="11" t="s">
        <v>374</v>
      </c>
      <c r="B283" s="11" t="s">
        <v>504</v>
      </c>
      <c r="C283" s="12" t="s">
        <v>13</v>
      </c>
      <c r="D283" s="13">
        <v>1</v>
      </c>
      <c r="E283" s="13"/>
      <c r="F283" s="14">
        <f>G284 + G290</f>
        <v>0</v>
      </c>
      <c r="G283" s="14">
        <f t="shared" si="4"/>
        <v>0</v>
      </c>
    </row>
    <row r="284" spans="1:7" ht="24" customHeight="1" x14ac:dyDescent="0.2">
      <c r="A284" s="11" t="s">
        <v>505</v>
      </c>
      <c r="B284" s="11" t="s">
        <v>506</v>
      </c>
      <c r="C284" s="12" t="s">
        <v>13</v>
      </c>
      <c r="D284" s="13">
        <v>1</v>
      </c>
      <c r="E284" s="13"/>
      <c r="F284" s="14">
        <f>G285 + G286 + G287 + G288 + G289</f>
        <v>0</v>
      </c>
      <c r="G284" s="14">
        <f t="shared" si="4"/>
        <v>0</v>
      </c>
    </row>
    <row r="285" spans="1:7" ht="24" customHeight="1" x14ac:dyDescent="0.2">
      <c r="A285" s="15" t="s">
        <v>507</v>
      </c>
      <c r="B285" s="15" t="s">
        <v>508</v>
      </c>
      <c r="C285" s="16" t="s">
        <v>528</v>
      </c>
      <c r="D285" s="17">
        <v>8</v>
      </c>
      <c r="E285" s="18"/>
      <c r="F285" s="18">
        <f>ROUND(ROUND(E285 * E2, 2) + E285, 2)</f>
        <v>0</v>
      </c>
      <c r="G285" s="18">
        <f t="shared" si="4"/>
        <v>0</v>
      </c>
    </row>
    <row r="286" spans="1:7" ht="26.1" customHeight="1" x14ac:dyDescent="0.2">
      <c r="A286" s="15" t="s">
        <v>509</v>
      </c>
      <c r="B286" s="15" t="s">
        <v>510</v>
      </c>
      <c r="C286" s="16" t="s">
        <v>528</v>
      </c>
      <c r="D286" s="17">
        <v>8</v>
      </c>
      <c r="E286" s="18"/>
      <c r="F286" s="18">
        <f>ROUND(ROUND(E286 * E2, 2) + E286, 2)</f>
        <v>0</v>
      </c>
      <c r="G286" s="18">
        <f t="shared" si="4"/>
        <v>0</v>
      </c>
    </row>
    <row r="287" spans="1:7" ht="39" customHeight="1" x14ac:dyDescent="0.2">
      <c r="A287" s="15" t="s">
        <v>511</v>
      </c>
      <c r="B287" s="15" t="s">
        <v>512</v>
      </c>
      <c r="C287" s="16" t="s">
        <v>36</v>
      </c>
      <c r="D287" s="17">
        <v>50</v>
      </c>
      <c r="E287" s="18"/>
      <c r="F287" s="18">
        <f>ROUND(ROUND(E287 * E2, 2) + E287, 2)</f>
        <v>0</v>
      </c>
      <c r="G287" s="18">
        <f t="shared" si="4"/>
        <v>0</v>
      </c>
    </row>
    <row r="288" spans="1:7" ht="26.1" customHeight="1" x14ac:dyDescent="0.2">
      <c r="A288" s="15" t="s">
        <v>513</v>
      </c>
      <c r="B288" s="15" t="s">
        <v>503</v>
      </c>
      <c r="C288" s="16" t="s">
        <v>528</v>
      </c>
      <c r="D288" s="17">
        <v>662.54</v>
      </c>
      <c r="E288" s="18"/>
      <c r="F288" s="18">
        <f>ROUND(ROUND(E288 * E2, 2) + E288, 2)</f>
        <v>0</v>
      </c>
      <c r="G288" s="18">
        <f t="shared" si="4"/>
        <v>0</v>
      </c>
    </row>
    <row r="289" spans="1:8" ht="26.1" customHeight="1" x14ac:dyDescent="0.2">
      <c r="A289" s="15" t="s">
        <v>514</v>
      </c>
      <c r="B289" s="15" t="s">
        <v>515</v>
      </c>
      <c r="C289" s="16" t="s">
        <v>528</v>
      </c>
      <c r="D289" s="17">
        <v>271</v>
      </c>
      <c r="E289" s="18"/>
      <c r="F289" s="18">
        <f>ROUND(ROUND(E289 * E2, 2) + E289, 2)</f>
        <v>0</v>
      </c>
      <c r="G289" s="18">
        <f t="shared" si="4"/>
        <v>0</v>
      </c>
    </row>
    <row r="290" spans="1:8" ht="24" customHeight="1" x14ac:dyDescent="0.2">
      <c r="A290" s="11" t="s">
        <v>516</v>
      </c>
      <c r="B290" s="11" t="s">
        <v>517</v>
      </c>
      <c r="C290" s="12" t="s">
        <v>13</v>
      </c>
      <c r="D290" s="13">
        <v>1</v>
      </c>
      <c r="E290" s="13"/>
      <c r="F290" s="14">
        <f>G291 + G292</f>
        <v>0</v>
      </c>
      <c r="G290" s="14">
        <f t="shared" si="4"/>
        <v>0</v>
      </c>
    </row>
    <row r="291" spans="1:8" ht="26.1" customHeight="1" x14ac:dyDescent="0.2">
      <c r="A291" s="15" t="s">
        <v>518</v>
      </c>
      <c r="B291" s="15" t="s">
        <v>519</v>
      </c>
      <c r="C291" s="16" t="s">
        <v>57</v>
      </c>
      <c r="D291" s="17">
        <v>1</v>
      </c>
      <c r="E291" s="18"/>
      <c r="F291" s="18">
        <f>ROUND(ROUND(E291 * E2, 2) + E291, 2)</f>
        <v>0</v>
      </c>
      <c r="G291" s="18">
        <f t="shared" si="4"/>
        <v>0</v>
      </c>
    </row>
    <row r="292" spans="1:8" ht="26.1" customHeight="1" x14ac:dyDescent="0.2">
      <c r="A292" s="15" t="s">
        <v>520</v>
      </c>
      <c r="B292" s="15" t="s">
        <v>521</v>
      </c>
      <c r="C292" s="16" t="s">
        <v>100</v>
      </c>
      <c r="D292" s="17">
        <v>1</v>
      </c>
      <c r="E292" s="18"/>
      <c r="F292" s="18">
        <f>ROUND(ROUND(E292 * E2, 2) + E292, 2)</f>
        <v>0</v>
      </c>
      <c r="G292" s="18">
        <f t="shared" si="4"/>
        <v>0</v>
      </c>
    </row>
    <row r="293" spans="1:8" x14ac:dyDescent="0.2">
      <c r="A293" s="20"/>
      <c r="B293" s="20"/>
      <c r="C293" s="20"/>
      <c r="D293" s="20"/>
      <c r="E293" s="20"/>
      <c r="F293" s="20"/>
      <c r="G293" s="20"/>
    </row>
    <row r="294" spans="1:8" x14ac:dyDescent="0.2">
      <c r="A294" s="21"/>
      <c r="B294" s="22"/>
      <c r="C294" s="23" t="s">
        <v>522</v>
      </c>
      <c r="D294" s="24"/>
      <c r="E294" s="25">
        <f>SUMPRODUCT(D5:D292,E5:E292)</f>
        <v>0</v>
      </c>
      <c r="F294" s="25"/>
      <c r="G294" s="25"/>
      <c r="H294" s="26"/>
    </row>
    <row r="295" spans="1:8" x14ac:dyDescent="0.2">
      <c r="A295" s="21"/>
      <c r="B295" s="22"/>
      <c r="C295" s="23" t="s">
        <v>523</v>
      </c>
      <c r="D295" s="24"/>
      <c r="E295" s="25">
        <f>E296-E294</f>
        <v>0</v>
      </c>
      <c r="F295" s="25"/>
      <c r="G295" s="25"/>
      <c r="H295" s="26"/>
    </row>
    <row r="296" spans="1:8" x14ac:dyDescent="0.2">
      <c r="A296" s="21"/>
      <c r="B296" s="22"/>
      <c r="C296" s="23" t="s">
        <v>524</v>
      </c>
      <c r="D296" s="24"/>
      <c r="E296" s="25">
        <f>G5 + G27 + G151 + G169 + G202 + G283</f>
        <v>0</v>
      </c>
      <c r="F296" s="25"/>
      <c r="G296" s="25"/>
      <c r="H296" s="26"/>
    </row>
  </sheetData>
  <mergeCells count="7">
    <mergeCell ref="C295:D295"/>
    <mergeCell ref="E295:G295"/>
    <mergeCell ref="C296:D296"/>
    <mergeCell ref="E296:G296"/>
    <mergeCell ref="A3:G3"/>
    <mergeCell ref="C294:D294"/>
    <mergeCell ref="E294:G294"/>
  </mergeCells>
  <pageMargins left="0.51181102362204722" right="0.51181102362204722" top="0.78740157480314965" bottom="0.78740157480314965" header="0.51181102362204722" footer="0.55118110236220474"/>
  <pageSetup paperSize="9" scale="65" fitToHeight="0" orientation="portrait" r:id="rId1"/>
  <headerFooter>
    <oddHeader xml:space="preserve">&amp;C&amp;"Open Sans,Negrito"SECRETARIA DE OBRAS E SERVIÇOS PÚBLICOS </oddHeader>
    <oddFooter>&amp;L&amp;"Open Sans,Regular"&amp;8(Roteiro032-2025.xls)&amp;C&amp;"Open Sans,Regular"&amp;8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Proposta</vt:lpstr>
      <vt:lpstr>Proposta!Area_de_impressao</vt:lpstr>
      <vt:lpstr>Proposta!Titulos_de_impressao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Carlos Eduardo Zem</cp:lastModifiedBy>
  <cp:revision>0</cp:revision>
  <cp:lastPrinted>2025-10-28T14:11:39Z</cp:lastPrinted>
  <dcterms:created xsi:type="dcterms:W3CDTF">2025-10-24T18:15:19Z</dcterms:created>
  <dcterms:modified xsi:type="dcterms:W3CDTF">2025-10-28T14:11:46Z</dcterms:modified>
</cp:coreProperties>
</file>