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_PLANEJAMENTO E ENGENHARIA\02 - CONVÊNIOS\CAIXA - 04 RESERVATÓRIOS PAC 2025\LICITAÇÃO 1ª e 2ª\2ª licitação\JUNÇÃO DE LICITAÇÕES\7 - Cronograma\"/>
    </mc:Choice>
  </mc:AlternateContent>
  <xr:revisionPtr revIDLastSave="0" documentId="13_ncr:1_{DF1B3BFD-8D09-4520-9E90-B8FA9AC41C3E}" xr6:coauthVersionLast="47" xr6:coauthVersionMax="47" xr10:uidLastSave="{00000000-0000-0000-0000-000000000000}"/>
  <bookViews>
    <workbookView xWindow="-120" yWindow="-120" windowWidth="29040" windowHeight="15720" xr2:uid="{5E44A55A-402E-4525-94EA-BCAAE04395A8}"/>
  </bookViews>
  <sheets>
    <sheet name="Planilha1" sheetId="1" r:id="rId1"/>
  </sheets>
  <externalReferences>
    <externalReference r:id="rId2"/>
  </externalReferences>
  <definedNames>
    <definedName name="CRONO.Lista.AdmLocal" hidden="1">[1]CRONO!$A$13:$A$146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2" i="1" l="1"/>
  <c r="Q70" i="1"/>
  <c r="L68" i="1"/>
  <c r="L66" i="1"/>
  <c r="L74" i="1" s="1"/>
  <c r="Q74" i="1" l="1"/>
  <c r="Q57" i="1" l="1"/>
  <c r="P57" i="1"/>
  <c r="O57" i="1"/>
  <c r="N57" i="1"/>
  <c r="M57" i="1"/>
  <c r="L57" i="1"/>
  <c r="K57" i="1"/>
  <c r="J57" i="1"/>
  <c r="I57" i="1"/>
  <c r="H57" i="1"/>
  <c r="H58" i="1" s="1"/>
  <c r="I58" i="1" l="1"/>
  <c r="J58" i="1"/>
  <c r="K58" i="1" s="1"/>
  <c r="L58" i="1" s="1"/>
  <c r="M58" i="1" s="1"/>
  <c r="N58" i="1" s="1"/>
  <c r="O58" i="1" s="1"/>
  <c r="P58" i="1" s="1"/>
  <c r="Q58" i="1" s="1"/>
  <c r="C83" i="1"/>
</calcChain>
</file>

<file path=xl/sharedStrings.xml><?xml version="1.0" encoding="utf-8"?>
<sst xmlns="http://schemas.openxmlformats.org/spreadsheetml/2006/main" count="175" uniqueCount="133">
  <si>
    <t>1.</t>
  </si>
  <si>
    <t xml:space="preserve">CONSTRUÇÃO DE 04 RESERVATÓRIOS </t>
  </si>
  <si>
    <t>% Período:</t>
  </si>
  <si>
    <t>1.1.</t>
  </si>
  <si>
    <t>GERAL - PLACA DE OBRA</t>
  </si>
  <si>
    <t>1.2.</t>
  </si>
  <si>
    <t>GERAL - ADMINISTRAÇÃO LOCAL</t>
  </si>
  <si>
    <t>1.3.</t>
  </si>
  <si>
    <t>GERAL - CANTEIRO DE OBRAS</t>
  </si>
  <si>
    <t>1.4.</t>
  </si>
  <si>
    <t>RESERVATÓRIO SÃO JUDAS - SERVIÇOS ESPECÍFICOS GERAIS</t>
  </si>
  <si>
    <t>1.5.</t>
  </si>
  <si>
    <t>RESERVATÓRIO SÃO JUDAS - SERVIÇOS PRELIMINARES</t>
  </si>
  <si>
    <t>1.6.</t>
  </si>
  <si>
    <t>RESERVATÓRIO SÃO JUDAS - TERRAPLENAGEM</t>
  </si>
  <si>
    <t>1.7.</t>
  </si>
  <si>
    <t>RESERVATÓRIO SÃO JUDAS - ESTRUTURAL</t>
  </si>
  <si>
    <t>1.8.</t>
  </si>
  <si>
    <t>RESERVATÓRIO SÃO JUDAS - IMPERMEABILIZAÇÃO</t>
  </si>
  <si>
    <t>1.9.</t>
  </si>
  <si>
    <t>RESERVATÓRIO SÃO JUDAS - TAMPAS E ACESSOS</t>
  </si>
  <si>
    <t>1.10.</t>
  </si>
  <si>
    <t>RESERVATÓRIO SÃO JUDAS - TUBULAÇÕES DE FERRO FUNDIDO</t>
  </si>
  <si>
    <t>1.11.</t>
  </si>
  <si>
    <t>RESERVATÓRIO SÃO JUDAS - PINTURA</t>
  </si>
  <si>
    <t>1.12.</t>
  </si>
  <si>
    <t>RESERVATÓRIO SÃO JUDAS - SERVIÇOS FINAIS E ACESSÓRIOS</t>
  </si>
  <si>
    <t>1.13.</t>
  </si>
  <si>
    <t>RESERVATÓRIO BELA VISTA - SERVIÇOS ESPECÍFICOS GERAIS</t>
  </si>
  <si>
    <t>1.14.</t>
  </si>
  <si>
    <t>MURO DE ARRIMO E DRENAGEM</t>
  </si>
  <si>
    <t>1.15.</t>
  </si>
  <si>
    <t>RESERVATÓRIO BELA VISTA - SERVIÇOS PRELIMINARES</t>
  </si>
  <si>
    <t>1.16.</t>
  </si>
  <si>
    <t>RESERVATÓRIO BELA VISTA - TERRAPLENAGEM</t>
  </si>
  <si>
    <t>1.17.</t>
  </si>
  <si>
    <t>RESERVATÓRIO  BELA VISTA - ESTRUTURAL</t>
  </si>
  <si>
    <t>1.18.</t>
  </si>
  <si>
    <t>RESERVATÓRIO  BELA VISTA - IMPERMEABILIZAÇÃO</t>
  </si>
  <si>
    <t>1.19.</t>
  </si>
  <si>
    <t>RESERVATÓRIO  BELA VISTA - TAMPAS E ACESSOS</t>
  </si>
  <si>
    <t>1.20.</t>
  </si>
  <si>
    <t>RESERVATÓRIO  BELA VISTA- TUBULAÇÕES DE FERRO FUNDIDO</t>
  </si>
  <si>
    <t>1.21.</t>
  </si>
  <si>
    <t>RESERVATÓRIO  BELA VISTA - PINTURA</t>
  </si>
  <si>
    <t>1.22.</t>
  </si>
  <si>
    <t>RESERVATÓRIO  BELA VISTA- SERVIÇOS FINAIS E ACESSÓRIOS</t>
  </si>
  <si>
    <t>1.23.</t>
  </si>
  <si>
    <t>RESERVATÓRIO MONTE BELO - SERVIÇOS ESPECÍFICOS GERAIS</t>
  </si>
  <si>
    <t>1.24.</t>
  </si>
  <si>
    <t>MURO DE FECHAMENTO - MONTE BELO</t>
  </si>
  <si>
    <t>1.25.</t>
  </si>
  <si>
    <t>RESERVATÓRIO  MONTE BELO - SERVIÇOS PRELIMINARES</t>
  </si>
  <si>
    <t>1.26.</t>
  </si>
  <si>
    <t>RESERVATÓRIO  MONTE BELO - TERRAPLENAGEM</t>
  </si>
  <si>
    <t>1.27.</t>
  </si>
  <si>
    <t>RESERVATÓRIO  MONTE BELO - ESTRUTURAL</t>
  </si>
  <si>
    <t>1.28.</t>
  </si>
  <si>
    <t>RESERVATÓRIO  MONTE BELO - IMPERMEABILIZAÇÃO</t>
  </si>
  <si>
    <t>1.29.</t>
  </si>
  <si>
    <t>RESERVATÓRIO  MONTE BELO - TAMPAS E ACESSOS</t>
  </si>
  <si>
    <t>1.30.</t>
  </si>
  <si>
    <t>RESERVATÓRIO  MONTE BELO- TUBULAÇÕES DE FERRO FUNDIDO</t>
  </si>
  <si>
    <t>1.31.</t>
  </si>
  <si>
    <t>RESERVATÓRIO  MONTE BELO - PINTURA</t>
  </si>
  <si>
    <t>1.32.</t>
  </si>
  <si>
    <t>RESERVATÓRIO  MONTE BELO- SERVIÇOS FINAIS E ACESSÓRIOS</t>
  </si>
  <si>
    <t>1.33.</t>
  </si>
  <si>
    <t>RESERVATÓRIO ETA -  SERVIÇOS ESPECÍFICOS GERAIS</t>
  </si>
  <si>
    <t>1.34.</t>
  </si>
  <si>
    <t>RESERVATÓRIO ETA - SERVIÇOS PRELIMINARES</t>
  </si>
  <si>
    <t>1.35.</t>
  </si>
  <si>
    <t>RESERVATÓRIO ETA - TERRAPLENAGEM</t>
  </si>
  <si>
    <t>1.36.</t>
  </si>
  <si>
    <t>RESERVATÓRIO ETA - ESTRUTURAL</t>
  </si>
  <si>
    <t>1.37.</t>
  </si>
  <si>
    <t>RESERVATÓRIO ETA - IMPERMEABILIZAÇÃO</t>
  </si>
  <si>
    <t>1.38.</t>
  </si>
  <si>
    <t>RESERVATÓRIO ETA - TAMPAS E ACESSOS</t>
  </si>
  <si>
    <t>1.39.</t>
  </si>
  <si>
    <t>RESERVATÓRIO ETA- TUBULAÇÕES DE FERRO FUNDIDO</t>
  </si>
  <si>
    <t>1.40.</t>
  </si>
  <si>
    <t>RESERVATÓRIO ETA - PINTURA</t>
  </si>
  <si>
    <t>1.41.</t>
  </si>
  <si>
    <t>RESERVATÓRIO ETA - SERVIÇOS FINAIS E ACESSÓRIOS</t>
  </si>
  <si>
    <t/>
  </si>
  <si>
    <t>Período:</t>
  </si>
  <si>
    <t>Acumulado:</t>
  </si>
  <si>
    <t>%:</t>
  </si>
  <si>
    <t>Repasse:</t>
  </si>
  <si>
    <t>Contrapartida:</t>
  </si>
  <si>
    <t>Investimento:</t>
  </si>
  <si>
    <t>Item</t>
  </si>
  <si>
    <t>Descrição</t>
  </si>
  <si>
    <t>Valor (R$)</t>
  </si>
  <si>
    <t>Parcelas:</t>
  </si>
  <si>
    <t xml:space="preserve">Total:  </t>
  </si>
  <si>
    <t>CFF - CRONOGRAMA FÍSICO-FINANCEIRO</t>
  </si>
  <si>
    <t>OGU</t>
  </si>
  <si>
    <r>
      <t xml:space="preserve">Grau de sigilo
</t>
    </r>
    <r>
      <rPr>
        <b/>
        <sz val="10"/>
        <color rgb="FF000000"/>
        <rFont val="Arial"/>
        <family val="2"/>
      </rPr>
      <t>#PUBLICO</t>
    </r>
  </si>
  <si>
    <t>SANTO ANTÔNIO DE POSSE\SP</t>
  </si>
  <si>
    <t xml:space="preserve">Local   </t>
  </si>
  <si>
    <t xml:space="preserve">Responsável Técnico </t>
  </si>
  <si>
    <t>Nome: CRISTIANO DIAS MARCHIORI</t>
  </si>
  <si>
    <t xml:space="preserve">Data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</si>
  <si>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Nº OPERAÇÃO
</t>
    </r>
    <r>
      <rPr>
        <sz val="10"/>
        <rFont val="Arial"/>
        <family val="2"/>
      </rPr>
      <t>1098482-30/2024</t>
    </r>
  </si>
  <si>
    <r>
      <rPr>
        <b/>
        <sz val="10"/>
        <rFont val="Arial"/>
        <family val="2"/>
      </rPr>
      <t xml:space="preserve">Nº TGOV
</t>
    </r>
    <r>
      <rPr>
        <sz val="10"/>
        <rFont val="Arial"/>
        <family val="2"/>
      </rPr>
      <t>969584</t>
    </r>
  </si>
  <si>
    <r>
      <rPr>
        <b/>
        <sz val="10"/>
        <rFont val="Arial"/>
        <family val="2"/>
      </rPr>
      <t xml:space="preserve">PROPONENTE TOMADOR
</t>
    </r>
    <r>
      <rPr>
        <sz val="10"/>
        <rFont val="Arial"/>
        <family val="2"/>
      </rPr>
      <t>PREFEITURA MUNICIPAL DE SANTO ANTÔNIO DE POSSE</t>
    </r>
  </si>
  <si>
    <r>
      <rPr>
        <b/>
        <sz val="10"/>
        <rFont val="Arial"/>
        <family val="2"/>
      </rPr>
      <t xml:space="preserve">APELIDO EMPREENDIMENTO
</t>
    </r>
    <r>
      <rPr>
        <sz val="10"/>
        <rFont val="Arial"/>
        <family val="2"/>
      </rPr>
      <t>CONSTRUÇÃO DE 04 RESERVATÓRIOS PAC</t>
    </r>
  </si>
  <si>
    <t>CAU:  A30141-8</t>
  </si>
  <si>
    <t>ITEM</t>
  </si>
  <si>
    <t>PRAZO DE EXECUÇÃO DA OBRA</t>
  </si>
  <si>
    <t>SERVIÇOS GERAIS - Materiais + Mão de obra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</si>
  <si>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</si>
  <si>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</si>
  <si>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</si>
  <si>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</si>
  <si>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</si>
  <si>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</si>
  <si>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</si>
  <si>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</si>
  <si>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</si>
  <si>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</si>
  <si>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TOTAL   GERAL COM BDI (R$)</t>
  </si>
  <si>
    <t>Tubulações externas São Judas</t>
  </si>
  <si>
    <t>Tubulações externas Bela Vista</t>
  </si>
  <si>
    <t>Tubulações externas Monte Belo</t>
  </si>
  <si>
    <t>Tubulações externas ETA SAUDADE</t>
  </si>
  <si>
    <t>PACOTE 02</t>
  </si>
  <si>
    <t>DESCRIÇÃO DAS ATIVIDADES</t>
  </si>
  <si>
    <t>VALOR (R$)</t>
  </si>
  <si>
    <t>PACOTE 01
CRONOGRAMA FÍSICO-FINANCEIRO - Construção dos 4 reservatórios</t>
  </si>
  <si>
    <t>CRONOGRAMA FÍSICO-FINANCEIRO  - Complemento de funcionalidade visando a interligação dos reservatórios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</si>
</sst>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\."/>
    <numFmt numFmtId="165" formatCode="_-* #,##0.00_-;\-* #,##0.00_-;_-* \-??_-;_-@_-"/>
    <numFmt numFmtId="166" formatCode="_(\ #,##0.00_);_(&quot; (&quot;#,##0.00\);_(&quot; -&quot;??_);_(@_)"/>
    <numFmt numFmtId="167" formatCode="mm/yy"/>
    <numFmt numFmtId="168" formatCode="[$-F800]dddd\,\ mmmm\ dd\,\ yyyy"/>
    <numFmt numFmtId="169" formatCode="&quot;R$&quot;\ 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vertAlign val="superscript"/>
      <sz val="10"/>
      <name val="Arial"/>
      <family val="2"/>
    </font>
    <font>
      <sz val="14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lightUp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7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/>
      <diagonal/>
    </border>
    <border>
      <left style="hair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55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9" fontId="2" fillId="0" borderId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1">
    <xf numFmtId="0" fontId="0" fillId="0" borderId="0" xfId="0"/>
    <xf numFmtId="10" fontId="7" fillId="0" borderId="15" xfId="4" applyNumberFormat="1" applyFont="1" applyFill="1" applyBorder="1" applyAlignment="1" applyProtection="1">
      <alignment horizontal="center"/>
    </xf>
    <xf numFmtId="0" fontId="4" fillId="3" borderId="4" xfId="2" applyFont="1" applyFill="1" applyBorder="1"/>
    <xf numFmtId="0" fontId="8" fillId="5" borderId="37" xfId="0" applyFont="1" applyFill="1" applyBorder="1" applyAlignment="1">
      <alignment vertical="top" wrapText="1"/>
    </xf>
    <xf numFmtId="0" fontId="8" fillId="5" borderId="38" xfId="0" applyFont="1" applyFill="1" applyBorder="1" applyAlignment="1">
      <alignment vertical="top" wrapText="1"/>
    </xf>
    <xf numFmtId="0" fontId="8" fillId="5" borderId="38" xfId="0" applyFont="1" applyFill="1" applyBorder="1" applyAlignment="1">
      <alignment horizontal="left" vertical="top"/>
    </xf>
    <xf numFmtId="0" fontId="8" fillId="0" borderId="38" xfId="0" applyFont="1" applyBorder="1" applyAlignment="1">
      <alignment horizontal="left" vertical="top"/>
    </xf>
    <xf numFmtId="0" fontId="8" fillId="5" borderId="39" xfId="0" applyFont="1" applyFill="1" applyBorder="1" applyAlignment="1">
      <alignment horizontal="left" vertical="top"/>
    </xf>
    <xf numFmtId="0" fontId="8" fillId="5" borderId="40" xfId="0" applyFont="1" applyFill="1" applyBorder="1" applyAlignment="1">
      <alignment horizontal="left" vertical="top"/>
    </xf>
    <xf numFmtId="0" fontId="8" fillId="5" borderId="41" xfId="0" applyFont="1" applyFill="1" applyBorder="1" applyAlignment="1">
      <alignment horizontal="left" vertical="top"/>
    </xf>
    <xf numFmtId="0" fontId="2" fillId="5" borderId="30" xfId="0" applyFont="1" applyFill="1" applyBorder="1" applyAlignment="1">
      <alignment vertical="top" wrapText="1"/>
    </xf>
    <xf numFmtId="0" fontId="10" fillId="5" borderId="40" xfId="0" applyFont="1" applyFill="1" applyBorder="1"/>
    <xf numFmtId="0" fontId="10" fillId="5" borderId="41" xfId="0" applyFont="1" applyFill="1" applyBorder="1"/>
    <xf numFmtId="0" fontId="5" fillId="5" borderId="5" xfId="2" applyFont="1" applyFill="1" applyBorder="1" applyAlignment="1">
      <alignment horizontal="left" vertical="center" wrapText="1"/>
    </xf>
    <xf numFmtId="0" fontId="5" fillId="5" borderId="10" xfId="2" applyFont="1" applyFill="1" applyBorder="1" applyAlignment="1" applyProtection="1">
      <alignment horizontal="center"/>
      <protection locked="0"/>
    </xf>
    <xf numFmtId="0" fontId="5" fillId="5" borderId="11" xfId="2" applyFont="1" applyFill="1" applyBorder="1" applyAlignment="1">
      <alignment horizontal="center"/>
    </xf>
    <xf numFmtId="0" fontId="5" fillId="5" borderId="49" xfId="2" applyFont="1" applyFill="1" applyBorder="1" applyAlignment="1">
      <alignment horizontal="center"/>
    </xf>
    <xf numFmtId="0" fontId="5" fillId="5" borderId="6" xfId="2" applyFont="1" applyFill="1" applyBorder="1" applyAlignment="1">
      <alignment horizontal="left" vertical="center" wrapText="1"/>
    </xf>
    <xf numFmtId="167" fontId="5" fillId="5" borderId="12" xfId="2" applyNumberFormat="1" applyFont="1" applyFill="1" applyBorder="1" applyAlignment="1" applyProtection="1">
      <alignment horizontal="center"/>
      <protection locked="0"/>
    </xf>
    <xf numFmtId="167" fontId="5" fillId="5" borderId="13" xfId="2" applyNumberFormat="1" applyFont="1" applyFill="1" applyBorder="1" applyAlignment="1">
      <alignment horizontal="center"/>
    </xf>
    <xf numFmtId="167" fontId="5" fillId="5" borderId="50" xfId="2" applyNumberFormat="1" applyFont="1" applyFill="1" applyBorder="1" applyAlignment="1">
      <alignment horizontal="center"/>
    </xf>
    <xf numFmtId="166" fontId="10" fillId="5" borderId="7" xfId="1" applyNumberFormat="1" applyFont="1" applyFill="1" applyBorder="1" applyAlignment="1" applyProtection="1">
      <alignment horizontal="center" vertical="center"/>
    </xf>
    <xf numFmtId="10" fontId="7" fillId="5" borderId="15" xfId="4" applyNumberFormat="1" applyFont="1" applyFill="1" applyBorder="1" applyAlignment="1" applyProtection="1">
      <alignment horizontal="center"/>
    </xf>
    <xf numFmtId="10" fontId="7" fillId="5" borderId="52" xfId="4" applyNumberFormat="1" applyFont="1" applyFill="1" applyBorder="1" applyAlignment="1" applyProtection="1">
      <alignment horizontal="center"/>
    </xf>
    <xf numFmtId="166" fontId="10" fillId="5" borderId="16" xfId="1" applyNumberFormat="1" applyFont="1" applyFill="1" applyBorder="1" applyAlignment="1" applyProtection="1">
      <alignment horizontal="center" vertical="center"/>
    </xf>
    <xf numFmtId="166" fontId="10" fillId="0" borderId="7" xfId="1" applyNumberFormat="1" applyFont="1" applyFill="1" applyBorder="1" applyAlignment="1" applyProtection="1">
      <alignment horizontal="center" vertical="center"/>
    </xf>
    <xf numFmtId="10" fontId="7" fillId="0" borderId="52" xfId="4" applyNumberFormat="1" applyFont="1" applyFill="1" applyBorder="1" applyAlignment="1" applyProtection="1">
      <alignment horizontal="center"/>
    </xf>
    <xf numFmtId="0" fontId="4" fillId="3" borderId="5" xfId="2" applyFont="1" applyFill="1" applyBorder="1"/>
    <xf numFmtId="165" fontId="10" fillId="3" borderId="4" xfId="3" applyFont="1" applyFill="1" applyBorder="1" applyAlignment="1" applyProtection="1">
      <alignment horizontal="center"/>
    </xf>
    <xf numFmtId="0" fontId="4" fillId="3" borderId="53" xfId="2" applyFont="1" applyFill="1" applyBorder="1"/>
    <xf numFmtId="0" fontId="5" fillId="5" borderId="31" xfId="2" applyFont="1" applyFill="1" applyBorder="1" applyAlignment="1">
      <alignment vertical="top"/>
    </xf>
    <xf numFmtId="0" fontId="5" fillId="5" borderId="33" xfId="2" applyFont="1" applyFill="1" applyBorder="1" applyAlignment="1">
      <alignment vertical="top"/>
    </xf>
    <xf numFmtId="0" fontId="5" fillId="5" borderId="34" xfId="2" applyFont="1" applyFill="1" applyBorder="1" applyAlignment="1">
      <alignment vertical="top"/>
    </xf>
    <xf numFmtId="0" fontId="5" fillId="5" borderId="35" xfId="2" applyFont="1" applyFill="1" applyBorder="1" applyAlignment="1">
      <alignment vertical="top"/>
    </xf>
    <xf numFmtId="0" fontId="5" fillId="5" borderId="36" xfId="2" applyFont="1" applyFill="1" applyBorder="1" applyAlignment="1">
      <alignment vertical="top"/>
    </xf>
    <xf numFmtId="0" fontId="8" fillId="5" borderId="35" xfId="0" applyFont="1" applyFill="1" applyBorder="1" applyAlignment="1">
      <alignment horizontal="left"/>
    </xf>
    <xf numFmtId="0" fontId="10" fillId="5" borderId="41" xfId="0" applyFont="1" applyFill="1" applyBorder="1" applyAlignment="1">
      <alignment horizontal="left" vertical="top"/>
    </xf>
    <xf numFmtId="0" fontId="8" fillId="5" borderId="45" xfId="0" applyFont="1" applyFill="1" applyBorder="1" applyAlignment="1">
      <alignment horizontal="left" vertical="top"/>
    </xf>
    <xf numFmtId="0" fontId="11" fillId="5" borderId="45" xfId="0" applyFont="1" applyFill="1" applyBorder="1" applyAlignment="1">
      <alignment horizontal="left"/>
    </xf>
    <xf numFmtId="0" fontId="8" fillId="5" borderId="45" xfId="0" applyFont="1" applyFill="1" applyBorder="1" applyAlignment="1">
      <alignment horizontal="left"/>
    </xf>
    <xf numFmtId="0" fontId="9" fillId="5" borderId="45" xfId="0" applyFont="1" applyFill="1" applyBorder="1" applyAlignment="1">
      <alignment horizontal="left"/>
    </xf>
    <xf numFmtId="0" fontId="10" fillId="5" borderId="46" xfId="0" applyFont="1" applyFill="1" applyBorder="1" applyAlignment="1">
      <alignment horizontal="left" vertical="top"/>
    </xf>
    <xf numFmtId="0" fontId="4" fillId="5" borderId="40" xfId="2" applyFont="1" applyFill="1" applyBorder="1" applyAlignment="1">
      <alignment horizontal="center"/>
    </xf>
    <xf numFmtId="11" fontId="4" fillId="5" borderId="40" xfId="2" applyNumberFormat="1" applyFont="1" applyFill="1" applyBorder="1" applyAlignment="1">
      <alignment horizontal="center"/>
    </xf>
    <xf numFmtId="0" fontId="10" fillId="5" borderId="40" xfId="0" applyFont="1" applyFill="1" applyBorder="1" applyAlignment="1">
      <alignment vertical="top"/>
    </xf>
    <xf numFmtId="0" fontId="10" fillId="5" borderId="35" xfId="0" applyFont="1" applyFill="1" applyBorder="1"/>
    <xf numFmtId="0" fontId="10" fillId="5" borderId="58" xfId="0" applyFont="1" applyFill="1" applyBorder="1"/>
    <xf numFmtId="0" fontId="10" fillId="5" borderId="45" xfId="0" applyFont="1" applyFill="1" applyBorder="1"/>
    <xf numFmtId="10" fontId="4" fillId="0" borderId="8" xfId="2" applyNumberFormat="1" applyFont="1" applyBorder="1" applyAlignment="1">
      <alignment horizontal="left"/>
    </xf>
    <xf numFmtId="166" fontId="1" fillId="0" borderId="14" xfId="1" applyNumberFormat="1" applyFill="1" applyBorder="1" applyAlignment="1" applyProtection="1">
      <alignment horizontal="right" shrinkToFit="1"/>
    </xf>
    <xf numFmtId="0" fontId="12" fillId="2" borderId="7" xfId="2" applyFont="1" applyFill="1" applyBorder="1"/>
    <xf numFmtId="165" fontId="13" fillId="2" borderId="20" xfId="3" applyFont="1" applyFill="1" applyBorder="1" applyAlignment="1" applyProtection="1">
      <alignment horizontal="center"/>
    </xf>
    <xf numFmtId="165" fontId="13" fillId="2" borderId="21" xfId="3" applyFont="1" applyFill="1" applyBorder="1" applyAlignment="1" applyProtection="1">
      <alignment horizontal="right"/>
    </xf>
    <xf numFmtId="10" fontId="13" fillId="4" borderId="22" xfId="4" applyNumberFormat="1" applyFont="1" applyFill="1" applyBorder="1" applyAlignment="1" applyProtection="1"/>
    <xf numFmtId="0" fontId="12" fillId="2" borderId="17" xfId="2" applyFont="1" applyFill="1" applyBorder="1"/>
    <xf numFmtId="165" fontId="13" fillId="0" borderId="23" xfId="3" applyFont="1" applyFill="1" applyBorder="1" applyAlignment="1" applyProtection="1">
      <alignment horizontal="center"/>
    </xf>
    <xf numFmtId="165" fontId="13" fillId="0" borderId="24" xfId="3" applyFont="1" applyFill="1" applyBorder="1" applyAlignment="1" applyProtection="1">
      <alignment horizontal="right"/>
    </xf>
    <xf numFmtId="43" fontId="13" fillId="0" borderId="1" xfId="1" applyFont="1" applyFill="1" applyBorder="1" applyAlignment="1" applyProtection="1">
      <alignment shrinkToFit="1"/>
    </xf>
    <xf numFmtId="165" fontId="13" fillId="2" borderId="23" xfId="3" applyFont="1" applyFill="1" applyBorder="1" applyAlignment="1" applyProtection="1">
      <alignment horizontal="center"/>
    </xf>
    <xf numFmtId="165" fontId="13" fillId="2" borderId="24" xfId="3" applyFont="1" applyFill="1" applyBorder="1" applyAlignment="1" applyProtection="1">
      <alignment horizontal="right"/>
    </xf>
    <xf numFmtId="43" fontId="13" fillId="4" borderId="1" xfId="1" applyFont="1" applyFill="1" applyBorder="1" applyAlignment="1" applyProtection="1">
      <alignment shrinkToFit="1"/>
    </xf>
    <xf numFmtId="165" fontId="14" fillId="2" borderId="25" xfId="3" applyFont="1" applyFill="1" applyBorder="1" applyAlignment="1" applyProtection="1">
      <alignment horizontal="center"/>
    </xf>
    <xf numFmtId="165" fontId="14" fillId="2" borderId="26" xfId="3" applyFont="1" applyFill="1" applyBorder="1" applyAlignment="1" applyProtection="1">
      <alignment horizontal="right"/>
    </xf>
    <xf numFmtId="165" fontId="14" fillId="4" borderId="27" xfId="3" applyFont="1" applyFill="1" applyBorder="1" applyAlignment="1" applyProtection="1">
      <alignment shrinkToFit="1"/>
    </xf>
    <xf numFmtId="165" fontId="14" fillId="2" borderId="28" xfId="3" applyFont="1" applyFill="1" applyBorder="1" applyAlignment="1" applyProtection="1">
      <alignment horizontal="right"/>
    </xf>
    <xf numFmtId="0" fontId="12" fillId="2" borderId="17" xfId="2" applyFont="1" applyFill="1" applyBorder="1" applyAlignment="1">
      <alignment horizontal="center" wrapText="1"/>
    </xf>
    <xf numFmtId="0" fontId="12" fillId="2" borderId="59" xfId="2" applyFont="1" applyFill="1" applyBorder="1" applyAlignment="1">
      <alignment wrapText="1"/>
    </xf>
    <xf numFmtId="169" fontId="15" fillId="5" borderId="32" xfId="2" applyNumberFormat="1" applyFont="1" applyFill="1" applyBorder="1" applyAlignment="1">
      <alignment vertical="top"/>
    </xf>
    <xf numFmtId="10" fontId="15" fillId="6" borderId="8" xfId="2" applyNumberFormat="1" applyFont="1" applyFill="1" applyBorder="1" applyAlignment="1">
      <alignment horizontal="left"/>
    </xf>
    <xf numFmtId="166" fontId="16" fillId="6" borderId="14" xfId="1" applyNumberFormat="1" applyFont="1" applyFill="1" applyBorder="1" applyAlignment="1" applyProtection="1">
      <alignment horizontal="right" shrinkToFit="1"/>
    </xf>
    <xf numFmtId="10" fontId="13" fillId="4" borderId="54" xfId="4" applyNumberFormat="1" applyFont="1" applyFill="1" applyBorder="1" applyAlignment="1" applyProtection="1"/>
    <xf numFmtId="43" fontId="13" fillId="0" borderId="55" xfId="1" applyFont="1" applyFill="1" applyBorder="1" applyAlignment="1" applyProtection="1">
      <alignment shrinkToFit="1"/>
    </xf>
    <xf numFmtId="43" fontId="13" fillId="4" borderId="55" xfId="1" applyFont="1" applyFill="1" applyBorder="1" applyAlignment="1" applyProtection="1">
      <alignment shrinkToFit="1"/>
    </xf>
    <xf numFmtId="165" fontId="14" fillId="4" borderId="56" xfId="3" applyFont="1" applyFill="1" applyBorder="1" applyAlignment="1" applyProtection="1">
      <alignment shrinkToFit="1"/>
    </xf>
    <xf numFmtId="43" fontId="14" fillId="4" borderId="29" xfId="1" applyFont="1" applyFill="1" applyBorder="1" applyAlignment="1" applyProtection="1">
      <alignment shrinkToFit="1"/>
    </xf>
    <xf numFmtId="43" fontId="14" fillId="4" borderId="57" xfId="1" applyFont="1" applyFill="1" applyBorder="1" applyAlignment="1" applyProtection="1">
      <alignment shrinkToFit="1"/>
    </xf>
    <xf numFmtId="43" fontId="17" fillId="0" borderId="30" xfId="1" applyFont="1" applyFill="1" applyBorder="1" applyAlignment="1">
      <alignment vertical="center"/>
    </xf>
    <xf numFmtId="44" fontId="17" fillId="0" borderId="30" xfId="5" applyFont="1" applyFill="1" applyBorder="1" applyAlignment="1">
      <alignment vertical="center"/>
    </xf>
    <xf numFmtId="0" fontId="17" fillId="0" borderId="30" xfId="0" applyFont="1" applyBorder="1" applyAlignment="1">
      <alignment vertical="center"/>
    </xf>
    <xf numFmtId="43" fontId="17" fillId="0" borderId="64" xfId="1" applyFont="1" applyFill="1" applyBorder="1" applyAlignment="1">
      <alignment vertical="center"/>
    </xf>
    <xf numFmtId="9" fontId="17" fillId="0" borderId="30" xfId="6" applyFont="1" applyFill="1" applyBorder="1" applyAlignment="1">
      <alignment horizontal="center" vertical="center"/>
    </xf>
    <xf numFmtId="9" fontId="17" fillId="0" borderId="64" xfId="6" applyFont="1" applyFill="1" applyBorder="1" applyAlignment="1">
      <alignment horizontal="center" vertical="center"/>
    </xf>
    <xf numFmtId="44" fontId="17" fillId="0" borderId="64" xfId="5" applyFont="1" applyFill="1" applyBorder="1" applyAlignment="1">
      <alignment vertical="center"/>
    </xf>
    <xf numFmtId="44" fontId="17" fillId="10" borderId="30" xfId="5" applyFont="1" applyFill="1" applyBorder="1" applyAlignment="1">
      <alignment vertical="center"/>
    </xf>
    <xf numFmtId="44" fontId="18" fillId="10" borderId="30" xfId="5" applyFont="1" applyFill="1" applyBorder="1" applyAlignment="1">
      <alignment vertical="center"/>
    </xf>
    <xf numFmtId="44" fontId="18" fillId="10" borderId="64" xfId="5" applyFont="1" applyFill="1" applyBorder="1" applyAlignment="1">
      <alignment vertical="center"/>
    </xf>
    <xf numFmtId="44" fontId="10" fillId="5" borderId="30" xfId="5" applyFont="1" applyFill="1" applyBorder="1"/>
    <xf numFmtId="44" fontId="0" fillId="0" borderId="30" xfId="5" applyFont="1" applyBorder="1"/>
    <xf numFmtId="44" fontId="0" fillId="10" borderId="30" xfId="5" applyFont="1" applyFill="1" applyBorder="1"/>
    <xf numFmtId="0" fontId="10" fillId="5" borderId="37" xfId="0" applyFont="1" applyFill="1" applyBorder="1"/>
    <xf numFmtId="0" fontId="10" fillId="9" borderId="30" xfId="0" applyFont="1" applyFill="1" applyBorder="1"/>
    <xf numFmtId="39" fontId="18" fillId="9" borderId="30" xfId="0" applyNumberFormat="1" applyFont="1" applyFill="1" applyBorder="1" applyAlignment="1">
      <alignment horizontal="center" vertical="center"/>
    </xf>
    <xf numFmtId="39" fontId="18" fillId="9" borderId="64" xfId="0" applyNumberFormat="1" applyFont="1" applyFill="1" applyBorder="1" applyAlignment="1">
      <alignment horizontal="center" vertical="center"/>
    </xf>
    <xf numFmtId="0" fontId="0" fillId="10" borderId="40" xfId="0" applyFill="1" applyBorder="1"/>
    <xf numFmtId="10" fontId="7" fillId="11" borderId="15" xfId="4" applyNumberFormat="1" applyFont="1" applyFill="1" applyBorder="1" applyAlignment="1" applyProtection="1">
      <alignment horizontal="center"/>
    </xf>
    <xf numFmtId="9" fontId="17" fillId="12" borderId="30" xfId="6" applyFont="1" applyFill="1" applyBorder="1" applyAlignment="1">
      <alignment horizontal="center" vertical="center"/>
    </xf>
    <xf numFmtId="9" fontId="17" fillId="12" borderId="64" xfId="6" applyFont="1" applyFill="1" applyBorder="1" applyAlignment="1">
      <alignment horizontal="center" vertical="center"/>
    </xf>
    <xf numFmtId="0" fontId="0" fillId="5" borderId="40" xfId="0" applyFill="1" applyBorder="1"/>
    <xf numFmtId="0" fontId="0" fillId="5" borderId="41" xfId="0" applyFill="1" applyBorder="1"/>
    <xf numFmtId="0" fontId="2" fillId="5" borderId="40" xfId="0" applyFont="1" applyFill="1" applyBorder="1" applyAlignment="1">
      <alignment vertical="top" wrapText="1"/>
    </xf>
    <xf numFmtId="1" fontId="8" fillId="5" borderId="40" xfId="0" applyNumberFormat="1" applyFont="1" applyFill="1" applyBorder="1" applyAlignment="1">
      <alignment horizontal="center" vertical="top" shrinkToFit="1"/>
    </xf>
    <xf numFmtId="0" fontId="18" fillId="8" borderId="61" xfId="0" applyFont="1" applyFill="1" applyBorder="1" applyAlignment="1">
      <alignment horizontal="center" vertical="center"/>
    </xf>
    <xf numFmtId="0" fontId="18" fillId="8" borderId="63" xfId="0" applyFont="1" applyFill="1" applyBorder="1" applyAlignment="1">
      <alignment horizontal="center" vertical="center"/>
    </xf>
    <xf numFmtId="0" fontId="10" fillId="5" borderId="67" xfId="0" applyFont="1" applyFill="1" applyBorder="1" applyAlignment="1">
      <alignment horizontal="center"/>
    </xf>
    <xf numFmtId="0" fontId="10" fillId="5" borderId="62" xfId="0" applyFont="1" applyFill="1" applyBorder="1" applyAlignment="1">
      <alignment horizontal="center"/>
    </xf>
    <xf numFmtId="0" fontId="6" fillId="5" borderId="65" xfId="0" applyFont="1" applyFill="1" applyBorder="1" applyAlignment="1">
      <alignment horizontal="center" vertical="top" wrapText="1"/>
    </xf>
    <xf numFmtId="0" fontId="6" fillId="5" borderId="44" xfId="0" applyFont="1" applyFill="1" applyBorder="1" applyAlignment="1">
      <alignment horizontal="center" vertical="top" wrapText="1"/>
    </xf>
    <xf numFmtId="0" fontId="6" fillId="5" borderId="42" xfId="0" applyFont="1" applyFill="1" applyBorder="1" applyAlignment="1">
      <alignment horizontal="center" vertical="top" wrapText="1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2" xfId="0" applyBorder="1" applyAlignment="1">
      <alignment horizontal="center"/>
    </xf>
    <xf numFmtId="0" fontId="10" fillId="5" borderId="3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9" fillId="7" borderId="60" xfId="0" applyFont="1" applyFill="1" applyBorder="1" applyAlignment="1">
      <alignment horizontal="center" vertical="center" wrapText="1"/>
    </xf>
    <xf numFmtId="0" fontId="19" fillId="7" borderId="18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19" fillId="7" borderId="58" xfId="0" applyFont="1" applyFill="1" applyBorder="1" applyAlignment="1">
      <alignment horizontal="center"/>
    </xf>
    <xf numFmtId="0" fontId="19" fillId="7" borderId="45" xfId="0" applyFont="1" applyFill="1" applyBorder="1" applyAlignment="1">
      <alignment horizontal="center"/>
    </xf>
    <xf numFmtId="0" fontId="19" fillId="7" borderId="46" xfId="0" applyFont="1" applyFill="1" applyBorder="1" applyAlignment="1">
      <alignment horizontal="center"/>
    </xf>
    <xf numFmtId="0" fontId="20" fillId="7" borderId="38" xfId="0" applyFont="1" applyFill="1" applyBorder="1" applyAlignment="1">
      <alignment horizontal="center" vertical="center" wrapText="1"/>
    </xf>
    <xf numFmtId="0" fontId="20" fillId="7" borderId="66" xfId="0" applyFont="1" applyFill="1" applyBorder="1" applyAlignment="1">
      <alignment horizontal="center" vertical="center" wrapText="1"/>
    </xf>
    <xf numFmtId="0" fontId="20" fillId="7" borderId="68" xfId="0" applyFont="1" applyFill="1" applyBorder="1" applyAlignment="1">
      <alignment horizontal="center" vertical="center" wrapText="1"/>
    </xf>
    <xf numFmtId="0" fontId="17" fillId="10" borderId="62" xfId="0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/>
    </xf>
    <xf numFmtId="0" fontId="10" fillId="9" borderId="43" xfId="0" applyFont="1" applyFill="1" applyBorder="1" applyAlignment="1">
      <alignment horizontal="center"/>
    </xf>
    <xf numFmtId="0" fontId="10" fillId="9" borderId="44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5" borderId="43" xfId="0" applyFont="1" applyFill="1" applyBorder="1" applyAlignment="1">
      <alignment horizontal="center"/>
    </xf>
    <xf numFmtId="0" fontId="10" fillId="5" borderId="44" xfId="0" applyFont="1" applyFill="1" applyBorder="1" applyAlignment="1">
      <alignment horizontal="center"/>
    </xf>
    <xf numFmtId="0" fontId="10" fillId="5" borderId="42" xfId="0" applyFont="1" applyFill="1" applyBorder="1" applyAlignment="1">
      <alignment horizontal="center"/>
    </xf>
    <xf numFmtId="39" fontId="18" fillId="8" borderId="30" xfId="0" applyNumberFormat="1" applyFont="1" applyFill="1" applyBorder="1" applyAlignment="1">
      <alignment horizontal="center" vertical="center"/>
    </xf>
    <xf numFmtId="39" fontId="18" fillId="8" borderId="64" xfId="0" applyNumberFormat="1" applyFont="1" applyFill="1" applyBorder="1" applyAlignment="1">
      <alignment horizontal="center" vertical="center"/>
    </xf>
    <xf numFmtId="168" fontId="8" fillId="5" borderId="35" xfId="0" applyNumberFormat="1" applyFont="1" applyFill="1" applyBorder="1" applyAlignment="1">
      <alignment horizontal="left"/>
    </xf>
    <xf numFmtId="0" fontId="8" fillId="5" borderId="41" xfId="0" applyFont="1" applyFill="1" applyBorder="1" applyAlignment="1">
      <alignment horizontal="center" vertical="top" wrapText="1"/>
    </xf>
    <xf numFmtId="0" fontId="2" fillId="5" borderId="30" xfId="0" applyFont="1" applyFill="1" applyBorder="1" applyAlignment="1">
      <alignment horizontal="left" vertical="top" wrapText="1"/>
    </xf>
    <xf numFmtId="0" fontId="8" fillId="5" borderId="30" xfId="0" applyFont="1" applyFill="1" applyBorder="1" applyAlignment="1">
      <alignment horizontal="left" vertical="top" wrapText="1"/>
    </xf>
    <xf numFmtId="0" fontId="2" fillId="5" borderId="43" xfId="0" applyFont="1" applyFill="1" applyBorder="1" applyAlignment="1">
      <alignment horizontal="left" vertical="top" wrapText="1"/>
    </xf>
    <xf numFmtId="0" fontId="2" fillId="5" borderId="44" xfId="0" applyFont="1" applyFill="1" applyBorder="1" applyAlignment="1">
      <alignment horizontal="left" vertical="top" wrapText="1"/>
    </xf>
    <xf numFmtId="0" fontId="2" fillId="5" borderId="47" xfId="0" applyFont="1" applyFill="1" applyBorder="1" applyAlignment="1">
      <alignment horizontal="left" vertical="top" wrapText="1"/>
    </xf>
    <xf numFmtId="0" fontId="4" fillId="5" borderId="48" xfId="2" applyFont="1" applyFill="1" applyBorder="1" applyAlignment="1">
      <alignment horizont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5" borderId="4" xfId="2" applyFont="1" applyFill="1" applyBorder="1" applyAlignment="1">
      <alignment horizontal="left" vertical="center" wrapText="1"/>
    </xf>
    <xf numFmtId="165" fontId="6" fillId="5" borderId="9" xfId="3" applyFont="1" applyFill="1" applyBorder="1" applyAlignment="1" applyProtection="1">
      <alignment horizontal="center" vertical="center" wrapText="1"/>
    </xf>
    <xf numFmtId="166" fontId="6" fillId="5" borderId="2" xfId="1" applyNumberFormat="1" applyFont="1" applyFill="1" applyBorder="1" applyAlignment="1" applyProtection="1">
      <alignment horizontal="center" vertical="center"/>
    </xf>
    <xf numFmtId="0" fontId="10" fillId="9" borderId="61" xfId="0" applyFont="1" applyFill="1" applyBorder="1"/>
    <xf numFmtId="0" fontId="0" fillId="5" borderId="63" xfId="0" applyFill="1" applyBorder="1"/>
    <xf numFmtId="0" fontId="0" fillId="5" borderId="0" xfId="0" applyFill="1" applyBorder="1"/>
    <xf numFmtId="164" fontId="15" fillId="6" borderId="8" xfId="2" applyNumberFormat="1" applyFont="1" applyFill="1" applyBorder="1" applyAlignment="1">
      <alignment horizontal="left"/>
    </xf>
    <xf numFmtId="0" fontId="4" fillId="5" borderId="51" xfId="2" applyFont="1" applyFill="1" applyBorder="1" applyAlignment="1">
      <alignment horizontal="center" wrapText="1"/>
    </xf>
    <xf numFmtId="0" fontId="4" fillId="3" borderId="69" xfId="2" applyFont="1" applyFill="1" applyBorder="1" applyAlignment="1">
      <alignment horizontal="center"/>
    </xf>
    <xf numFmtId="0" fontId="4" fillId="3" borderId="70" xfId="2" applyFont="1" applyFill="1" applyBorder="1"/>
    <xf numFmtId="164" fontId="4" fillId="0" borderId="30" xfId="2" applyNumberFormat="1" applyFont="1" applyBorder="1" applyAlignment="1">
      <alignment horizontal="left"/>
    </xf>
    <xf numFmtId="0" fontId="18" fillId="0" borderId="42" xfId="0" applyFont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top"/>
    </xf>
    <xf numFmtId="0" fontId="6" fillId="5" borderId="0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left" vertical="top"/>
    </xf>
    <xf numFmtId="0" fontId="10" fillId="5" borderId="0" xfId="0" applyFont="1" applyFill="1" applyBorder="1"/>
    <xf numFmtId="10" fontId="4" fillId="5" borderId="40" xfId="2" applyNumberFormat="1" applyFont="1" applyFill="1" applyBorder="1" applyAlignment="1">
      <alignment horizontal="center"/>
    </xf>
    <xf numFmtId="0" fontId="5" fillId="5" borderId="0" xfId="2" applyFont="1" applyFill="1" applyBorder="1" applyAlignment="1">
      <alignment horizontal="left"/>
    </xf>
    <xf numFmtId="0" fontId="4" fillId="5" borderId="0" xfId="2" applyFont="1" applyFill="1" applyBorder="1"/>
    <xf numFmtId="0" fontId="18" fillId="0" borderId="61" xfId="0" applyFont="1" applyBorder="1" applyAlignment="1">
      <alignment vertical="center"/>
    </xf>
    <xf numFmtId="0" fontId="0" fillId="5" borderId="71" xfId="0" applyFill="1" applyBorder="1"/>
    <xf numFmtId="0" fontId="18" fillId="0" borderId="71" xfId="0" applyFont="1" applyBorder="1" applyAlignment="1">
      <alignment vertical="center"/>
    </xf>
    <xf numFmtId="0" fontId="8" fillId="5" borderId="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6" fillId="5" borderId="0" xfId="0" applyFont="1" applyFill="1" applyBorder="1" applyAlignment="1">
      <alignment horizontal="left"/>
    </xf>
  </cellXfs>
  <cellStyles count="7">
    <cellStyle name="Moeda" xfId="5" builtinId="4"/>
    <cellStyle name="Normal" xfId="0" builtinId="0"/>
    <cellStyle name="Normal 3" xfId="2" xr:uid="{E97A5EDB-DEBB-49D2-BF3A-80B639CE193C}"/>
    <cellStyle name="Porcentagem" xfId="6" builtinId="5"/>
    <cellStyle name="Porcentagem 2" xfId="4" xr:uid="{314C122E-AD9B-4968-B3DC-AEAC88B42305}"/>
    <cellStyle name="Vírgula" xfId="1" builtinId="3"/>
    <cellStyle name="Vírgula 2" xfId="3" xr:uid="{773A93F9-181E-4F62-B456-6DC84D5D662B}"/>
  </cellStyles>
  <dxfs count="7"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615461</xdr:colOff>
      <xdr:row>1</xdr:row>
      <xdr:rowOff>80598</xdr:rowOff>
    </xdr:from>
    <xdr:to>
      <xdr:col>2</xdr:col>
      <xdr:colOff>777204</xdr:colOff>
      <xdr:row>3</xdr:row>
      <xdr:rowOff>34436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85AFE4-A613-4D32-81F6-DDE7666AE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461" y="80598"/>
          <a:ext cx="1394950" cy="334838"/>
        </a:xfrm>
        <a:prstGeom prst="rect">
          <a:avLst/>
        </a:prstGeom>
      </xdr:spPr>
    </xdr:pic>
    <xdr:clientData/>
  </xdr:twoCellAnchor>
  <xdr:oneCellAnchor>
    <xdr:from>
      <xdr:col>0</xdr:col>
      <xdr:colOff>96370</xdr:colOff>
      <xdr:row>1</xdr:row>
      <xdr:rowOff>17929</xdr:rowOff>
    </xdr:from>
    <xdr:ext cx="433310" cy="497542"/>
    <xdr:pic>
      <xdr:nvPicPr>
        <xdr:cNvPr id="5" name="Picture 1" descr="Brasão Prefeitura Santo Antonio de Posse">
          <a:extLst>
            <a:ext uri="{FF2B5EF4-FFF2-40B4-BE49-F238E27FC236}">
              <a16:creationId xmlns:a16="http://schemas.microsoft.com/office/drawing/2014/main" id="{4F34FA4B-D192-436C-8055-5C4127000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70" y="17929"/>
          <a:ext cx="433310" cy="49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99213</xdr:colOff>
      <xdr:row>61</xdr:row>
      <xdr:rowOff>68615</xdr:rowOff>
    </xdr:from>
    <xdr:ext cx="433310" cy="497542"/>
    <xdr:pic>
      <xdr:nvPicPr>
        <xdr:cNvPr id="6" name="Picture 1" descr="Brasão Prefeitura Santo Antonio de Posse">
          <a:extLst>
            <a:ext uri="{FF2B5EF4-FFF2-40B4-BE49-F238E27FC236}">
              <a16:creationId xmlns:a16="http://schemas.microsoft.com/office/drawing/2014/main" id="{C75ACBBA-12D5-41BF-9271-977BD88CC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13" y="12700230"/>
          <a:ext cx="433310" cy="49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Planilha%20Or&#231;ament&#225;ria%20(m&#250;ltipla%20final)/Planilha%20M&#250;ltipla%204%20reservat&#243;rios%2027-01-2026/Planilha_Multipla_v3_16%204%20Reserv%2017-12%20R5.xlsm" TargetMode="External"/><Relationship Id="rId2" Type="http://schemas.openxmlformats.org/officeDocument/2006/relationships/externalLinkPath" Target="file:///Z:\_PLANEJAMENTO%20E%20ENGENHARIA\02%20-%20CONV&#202;NIOS\CAIXA%20-%2004%20RESERVAT&#211;RIOS%20PAC%202025\Planilha%20Or&#231;ament&#225;ria%20(m&#250;ltipla%20final)\Planilha%20M&#250;ltipla%204%20reservat&#243;rios%2027-01-2026\Planilha_Multipla_v3_16%204%20Reserv%2017-12%20R5.xlsm" TargetMode="External"/><Relationship Id="rId1" Type="http://schemas.openxmlformats.org/officeDocument/2006/relationships/externalLinkPath" Target="/_PLANEJAMENTO%20E%20ENGENHARIA/02%20-%20CONV&#202;NIOS/CAIXA%20-%2004%20RESERVAT&#211;RIOS%20PAC%202025/Planilha%20Or&#231;ament&#225;ria%20(m&#250;ltipla%20final)/Planilha%20M&#250;ltipla%204%20reservat&#243;rios%2027-01-2026/Planilha_Multipla_v3_16%204%20Reserv%2017-12%20R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4">
          <cell r="A14" t="str">
            <v/>
          </cell>
        </row>
        <row r="17">
          <cell r="A17" t="str">
            <v>1.1. GERAL - PLACA DE OBRA</v>
          </cell>
        </row>
        <row r="20">
          <cell r="A20" t="str">
            <v>1.2. GERAL - ADMINISTRAÇÃO LOCAL</v>
          </cell>
        </row>
        <row r="23">
          <cell r="A23" t="str">
            <v>1.3. GERAL - CANTEIRO DE OBRAS</v>
          </cell>
        </row>
        <row r="26">
          <cell r="A26" t="str">
            <v>1.4. RESERVATÓRIO SÃO JUDAS - SERVIÇOS ESPECÍFICOS GERAIS</v>
          </cell>
        </row>
        <row r="29">
          <cell r="A29" t="str">
            <v>1.5. RESERVATÓRIO SÃO JUDAS - SERVIÇOS PRELIMINARES</v>
          </cell>
        </row>
        <row r="32">
          <cell r="A32" t="str">
            <v>1.6. RESERVATÓRIO SÃO JUDAS - TERRAPLENAGEM</v>
          </cell>
        </row>
        <row r="35">
          <cell r="A35" t="str">
            <v>1.7. RESERVATÓRIO SÃO JUDAS - ESTRUTURAL</v>
          </cell>
        </row>
        <row r="38">
          <cell r="A38" t="str">
            <v>1.8. RESERVATÓRIO SÃO JUDAS - IMPERMEABILIZAÇÃO</v>
          </cell>
        </row>
        <row r="41">
          <cell r="A41" t="str">
            <v>1.9. RESERVATÓRIO SÃO JUDAS - TAMPAS E ACESSOS</v>
          </cell>
        </row>
        <row r="44">
          <cell r="A44" t="str">
            <v>1.10. RESERVATÓRIO SÃO JUDAS - TUBULAÇÕES DE FERRO FUNDIDO</v>
          </cell>
        </row>
        <row r="47">
          <cell r="A47" t="str">
            <v>1.11. RESERVATÓRIO SÃO JUDAS - PINTURA</v>
          </cell>
        </row>
        <row r="50">
          <cell r="A50" t="str">
            <v>1.12. RESERVATÓRIO SÃO JUDAS - SERVIÇOS FINAIS E ACESSÓRIOS</v>
          </cell>
        </row>
        <row r="53">
          <cell r="A53" t="str">
            <v>1.13. RESERVATÓRIO BELA VISTA - SERVIÇOS ESPECÍFICOS GERAIS</v>
          </cell>
        </row>
        <row r="56">
          <cell r="A56" t="str">
            <v>1.14. MURO DE ARRIMO E DRENAGEM</v>
          </cell>
        </row>
        <row r="59">
          <cell r="A59" t="str">
            <v>1.15. RESERVATÓRIO BELA VISTA - SERVIÇOS PRELIMINARES</v>
          </cell>
        </row>
        <row r="62">
          <cell r="A62" t="str">
            <v>1.16. RESERVATÓRIO BELA VISTA - TERRAPLENAGEM</v>
          </cell>
        </row>
        <row r="65">
          <cell r="A65" t="str">
            <v>1.17. RESERVATÓRIO  BELA VISTA - ESTRUTURAL</v>
          </cell>
        </row>
        <row r="68">
          <cell r="A68" t="str">
            <v>1.18. RESERVATÓRIO  BELA VISTA - IMPERMEABILIZAÇÃO</v>
          </cell>
        </row>
        <row r="71">
          <cell r="A71" t="str">
            <v>1.19. RESERVATÓRIO  BELA VISTA - TAMPAS E ACESSOS</v>
          </cell>
        </row>
        <row r="74">
          <cell r="A74" t="str">
            <v>1.20. RESERVATÓRIO  BELA VISTA- TUBULAÇÕES DE FERRO FUNDIDO</v>
          </cell>
        </row>
        <row r="77">
          <cell r="A77" t="str">
            <v>1.21. RESERVATÓRIO  BELA VISTA - PINTURA</v>
          </cell>
        </row>
        <row r="80">
          <cell r="A80" t="str">
            <v>1.22. RESERVATÓRIO  BELA VISTA- SERVIÇOS FINAIS E ACESSÓRIOS</v>
          </cell>
        </row>
        <row r="83">
          <cell r="A83" t="str">
            <v>1.23. RESERVATÓRIO MONTE BELO - SERVIÇOS ESPECÍFICOS GERAIS</v>
          </cell>
        </row>
        <row r="86">
          <cell r="A86" t="str">
            <v>1.24. MURO DE FECHAMENTO - MONTE BELO</v>
          </cell>
        </row>
        <row r="89">
          <cell r="A89" t="str">
            <v>1.25. RESERVATÓRIO  MONTE BELO - SERVIÇOS PRELIMINARES</v>
          </cell>
        </row>
        <row r="92">
          <cell r="A92" t="str">
            <v>1.26. RESERVATÓRIO  MONTE BELO - TERRAPLENAGEM</v>
          </cell>
        </row>
        <row r="95">
          <cell r="A95" t="str">
            <v>1.27. RESERVATÓRIO  MONTE BELO - ESTRUTURAL</v>
          </cell>
        </row>
        <row r="98">
          <cell r="A98" t="str">
            <v>1.28. RESERVATÓRIO  MONTE BELO - IMPERMEABILIZAÇÃO</v>
          </cell>
        </row>
        <row r="101">
          <cell r="A101" t="str">
            <v>1.29. RESERVATÓRIO  MONTE BELO - TAMPAS E ACESSOS</v>
          </cell>
        </row>
        <row r="104">
          <cell r="A104" t="str">
            <v>1.30. RESERVATÓRIO  MONTE BELO- TUBULAÇÕES DE FERRO FUNDIDO</v>
          </cell>
        </row>
        <row r="107">
          <cell r="A107" t="str">
            <v>1.31. RESERVATÓRIO  MONTE BELO - PINTURA</v>
          </cell>
        </row>
        <row r="110">
          <cell r="A110" t="str">
            <v>1.32. RESERVATÓRIO  MONTE BELO- SERVIÇOS FINAIS E ACESSÓRIOS</v>
          </cell>
        </row>
        <row r="113">
          <cell r="A113" t="str">
            <v>1.33. RESERVATÓRIO ETA -  SERVIÇOS ESPECÍFICOS GERAIS</v>
          </cell>
        </row>
        <row r="116">
          <cell r="A116" t="str">
            <v>1.34. RESERVATÓRIO ETA - SERVIÇOS PRELIMINARES</v>
          </cell>
        </row>
        <row r="119">
          <cell r="A119" t="str">
            <v>1.35. RESERVATÓRIO ETA - TERRAPLENAGEM</v>
          </cell>
        </row>
        <row r="122">
          <cell r="A122" t="str">
            <v>1.36. RESERVATÓRIO ETA - ESTRUTURAL</v>
          </cell>
        </row>
        <row r="125">
          <cell r="A125" t="str">
            <v>1.37. RESERVATÓRIO ETA - IMPERMEABILIZAÇÃO</v>
          </cell>
        </row>
        <row r="128">
          <cell r="A128" t="str">
            <v>1.38. RESERVATÓRIO ETA - TAMPAS E ACESSOS</v>
          </cell>
        </row>
        <row r="131">
          <cell r="A131" t="str">
            <v>1.39. RESERVATÓRIO ETA- TUBULAÇÕES DE FERRO FUNDIDO</v>
          </cell>
        </row>
        <row r="134">
          <cell r="A134" t="str">
            <v>1.40. RESERVATÓRIO ETA - PINTURA</v>
          </cell>
        </row>
        <row r="137">
          <cell r="A137" t="str">
            <v>1.41. RESERVATÓRIO ETA - SERVIÇOS FINAIS E ACESSÓRIOS</v>
          </cell>
        </row>
        <row r="140">
          <cell r="A140" t="str">
            <v/>
          </cell>
        </row>
        <row r="143">
          <cell r="A143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7C0F0-9319-476F-A6D3-7E5BA548ACB9}">
  <sheetPr>
    <pageSetUpPr fitToPage="1"/>
  </sheetPr>
  <dimension ref="A1:Q84"/>
  <sheetViews>
    <sheetView tabSelected="1" zoomScale="85" zoomScaleNormal="85" workbookViewId="0">
      <selection activeCell="C59" sqref="C59"/>
    </sheetView>
  </sheetViews>
  <sheetFormatPr defaultRowHeight="15" x14ac:dyDescent="0.25"/>
  <cols>
    <col min="1" max="1" width="9.28515625" customWidth="1"/>
    <col min="2" max="2" width="9.28515625" bestFit="1" customWidth="1"/>
    <col min="3" max="3" width="22.140625" customWidth="1"/>
    <col min="4" max="4" width="8.7109375" customWidth="1"/>
    <col min="5" max="5" width="25.28515625" customWidth="1"/>
    <col min="6" max="6" width="16" customWidth="1"/>
    <col min="7" max="7" width="14.28515625" customWidth="1"/>
    <col min="8" max="8" width="13.42578125" customWidth="1"/>
    <col min="9" max="9" width="13.28515625" customWidth="1"/>
    <col min="10" max="10" width="13" customWidth="1"/>
    <col min="11" max="11" width="12.85546875" customWidth="1"/>
    <col min="12" max="12" width="13.140625" customWidth="1"/>
    <col min="13" max="13" width="14.28515625" customWidth="1"/>
    <col min="14" max="14" width="13.7109375" customWidth="1"/>
    <col min="15" max="16" width="13.42578125" customWidth="1"/>
    <col min="17" max="17" width="13" customWidth="1"/>
  </cols>
  <sheetData>
    <row r="1" spans="1:17" ht="61.5" customHeight="1" thickBot="1" x14ac:dyDescent="0.3">
      <c r="A1" s="117" t="s">
        <v>131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9"/>
    </row>
    <row r="2" spans="1:17" x14ac:dyDescent="0.25">
      <c r="A2" s="3"/>
      <c r="B2" s="4"/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7"/>
    </row>
    <row r="3" spans="1:17" x14ac:dyDescent="0.25">
      <c r="A3" s="8"/>
      <c r="B3" s="157"/>
      <c r="C3" s="157"/>
      <c r="D3" s="157"/>
      <c r="E3" s="157"/>
      <c r="F3" s="157"/>
      <c r="G3" s="157"/>
      <c r="H3" s="157"/>
      <c r="I3" s="158" t="s">
        <v>97</v>
      </c>
      <c r="J3" s="157"/>
      <c r="K3" s="157"/>
      <c r="L3" s="157"/>
      <c r="M3" s="157"/>
      <c r="N3" s="157"/>
      <c r="O3" s="157"/>
      <c r="P3" s="159" t="s">
        <v>99</v>
      </c>
      <c r="Q3" s="137"/>
    </row>
    <row r="4" spans="1:17" x14ac:dyDescent="0.25">
      <c r="A4" s="8"/>
      <c r="B4" s="157"/>
      <c r="C4" s="157"/>
      <c r="D4" s="157"/>
      <c r="E4" s="157"/>
      <c r="F4" s="157"/>
      <c r="G4" s="157"/>
      <c r="H4" s="157"/>
      <c r="I4" s="160" t="s">
        <v>98</v>
      </c>
      <c r="J4" s="157"/>
      <c r="K4" s="157"/>
      <c r="L4" s="157"/>
      <c r="M4" s="157"/>
      <c r="N4" s="157"/>
      <c r="O4" s="157"/>
      <c r="P4" s="159"/>
      <c r="Q4" s="137"/>
    </row>
    <row r="5" spans="1:17" ht="33" customHeight="1" x14ac:dyDescent="0.25">
      <c r="A5" s="105" t="s">
        <v>105</v>
      </c>
      <c r="B5" s="106"/>
      <c r="C5" s="106"/>
      <c r="D5" s="107"/>
      <c r="E5" s="10" t="s">
        <v>106</v>
      </c>
      <c r="F5" s="138" t="s">
        <v>107</v>
      </c>
      <c r="G5" s="139"/>
      <c r="H5" s="139"/>
      <c r="I5" s="139"/>
      <c r="J5" s="140" t="s">
        <v>108</v>
      </c>
      <c r="K5" s="141"/>
      <c r="L5" s="141"/>
      <c r="M5" s="141"/>
      <c r="N5" s="141"/>
      <c r="O5" s="141"/>
      <c r="P5" s="141"/>
      <c r="Q5" s="142"/>
    </row>
    <row r="6" spans="1:17" ht="9" customHeight="1" x14ac:dyDescent="0.25">
      <c r="A6" s="99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9"/>
    </row>
    <row r="7" spans="1:17" ht="12.75" customHeight="1" x14ac:dyDescent="0.25">
      <c r="A7" s="100"/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9"/>
    </row>
    <row r="8" spans="1:17" x14ac:dyDescent="0.25">
      <c r="A8" s="11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2"/>
    </row>
    <row r="9" spans="1:17" x14ac:dyDescent="0.25">
      <c r="A9" s="143"/>
      <c r="B9" s="144" t="s">
        <v>92</v>
      </c>
      <c r="C9" s="145" t="s">
        <v>93</v>
      </c>
      <c r="D9" s="13"/>
      <c r="E9" s="13"/>
      <c r="F9" s="146" t="s">
        <v>94</v>
      </c>
      <c r="G9" s="147" t="s">
        <v>95</v>
      </c>
      <c r="H9" s="14">
        <v>1</v>
      </c>
      <c r="I9" s="15">
        <v>2</v>
      </c>
      <c r="J9" s="15">
        <v>3</v>
      </c>
      <c r="K9" s="15">
        <v>4</v>
      </c>
      <c r="L9" s="15">
        <v>5</v>
      </c>
      <c r="M9" s="15">
        <v>6</v>
      </c>
      <c r="N9" s="15">
        <v>7</v>
      </c>
      <c r="O9" s="15">
        <v>8</v>
      </c>
      <c r="P9" s="15">
        <v>9</v>
      </c>
      <c r="Q9" s="16">
        <v>10</v>
      </c>
    </row>
    <row r="10" spans="1:17" x14ac:dyDescent="0.25">
      <c r="A10" s="152"/>
      <c r="B10" s="144"/>
      <c r="C10" s="145"/>
      <c r="D10" s="17"/>
      <c r="E10" s="17"/>
      <c r="F10" s="146"/>
      <c r="G10" s="147"/>
      <c r="H10" s="18"/>
      <c r="I10" s="19"/>
      <c r="J10" s="19"/>
      <c r="K10" s="19"/>
      <c r="L10" s="19"/>
      <c r="M10" s="19"/>
      <c r="N10" s="19"/>
      <c r="O10" s="19"/>
      <c r="P10" s="19"/>
      <c r="Q10" s="20"/>
    </row>
    <row r="11" spans="1:17" ht="15.75" x14ac:dyDescent="0.25">
      <c r="A11" s="162"/>
      <c r="B11" s="151" t="s">
        <v>0</v>
      </c>
      <c r="C11" s="68" t="s">
        <v>1</v>
      </c>
      <c r="D11" s="68"/>
      <c r="E11" s="68"/>
      <c r="F11" s="69">
        <v>4081998.78</v>
      </c>
      <c r="G11" s="21" t="s">
        <v>2</v>
      </c>
      <c r="H11" s="94">
        <v>9.2700000000000005E-2</v>
      </c>
      <c r="I11" s="22">
        <v>8.8599999999999998E-2</v>
      </c>
      <c r="J11" s="22">
        <v>0.14280000000000001</v>
      </c>
      <c r="K11" s="22">
        <v>0.1201</v>
      </c>
      <c r="L11" s="22">
        <v>7.9500000000000001E-2</v>
      </c>
      <c r="M11" s="22">
        <v>4.5499999999999999E-2</v>
      </c>
      <c r="N11" s="22">
        <v>8.6999999999999994E-2</v>
      </c>
      <c r="O11" s="22">
        <v>0.14080000000000001</v>
      </c>
      <c r="P11" s="22">
        <v>0.12130000000000001</v>
      </c>
      <c r="Q11" s="23">
        <v>8.1699999999999995E-2</v>
      </c>
    </row>
    <row r="12" spans="1:17" x14ac:dyDescent="0.25">
      <c r="A12" s="162"/>
      <c r="B12" s="155" t="s">
        <v>3</v>
      </c>
      <c r="C12" s="48" t="s">
        <v>4</v>
      </c>
      <c r="D12" s="48"/>
      <c r="E12" s="48"/>
      <c r="F12" s="49">
        <v>3964.72</v>
      </c>
      <c r="G12" s="24" t="s">
        <v>2</v>
      </c>
      <c r="H12" s="94">
        <v>1</v>
      </c>
      <c r="I12" s="22"/>
      <c r="J12" s="22"/>
      <c r="K12" s="22"/>
      <c r="L12" s="22"/>
      <c r="M12" s="22"/>
      <c r="N12" s="22"/>
      <c r="O12" s="22"/>
      <c r="P12" s="22"/>
      <c r="Q12" s="23"/>
    </row>
    <row r="13" spans="1:17" x14ac:dyDescent="0.25">
      <c r="A13" s="162"/>
      <c r="B13" s="155" t="s">
        <v>5</v>
      </c>
      <c r="C13" s="48" t="s">
        <v>6</v>
      </c>
      <c r="D13" s="48"/>
      <c r="E13" s="48"/>
      <c r="F13" s="49">
        <v>228676.22</v>
      </c>
      <c r="G13" s="25" t="s">
        <v>2</v>
      </c>
      <c r="H13" s="94">
        <v>3.2500000000000001E-2</v>
      </c>
      <c r="I13" s="1">
        <v>7.7499999999999999E-2</v>
      </c>
      <c r="J13" s="1">
        <v>0.14000000000000001</v>
      </c>
      <c r="K13" s="1">
        <v>0.105</v>
      </c>
      <c r="L13" s="1">
        <v>0.105</v>
      </c>
      <c r="M13" s="1">
        <v>8.5000000000000006E-2</v>
      </c>
      <c r="N13" s="1">
        <v>8.5000000000000006E-2</v>
      </c>
      <c r="O13" s="1">
        <v>0.11</v>
      </c>
      <c r="P13" s="1">
        <v>0.12</v>
      </c>
      <c r="Q13" s="26">
        <v>0.14000000000000001</v>
      </c>
    </row>
    <row r="14" spans="1:17" x14ac:dyDescent="0.25">
      <c r="A14" s="162"/>
      <c r="B14" s="155" t="s">
        <v>7</v>
      </c>
      <c r="C14" s="48" t="s">
        <v>8</v>
      </c>
      <c r="D14" s="48"/>
      <c r="E14" s="48"/>
      <c r="F14" s="49">
        <v>34413.5</v>
      </c>
      <c r="G14" s="25" t="s">
        <v>2</v>
      </c>
      <c r="H14" s="94">
        <v>3.2500000000000001E-2</v>
      </c>
      <c r="I14" s="1">
        <v>7.7499999999999999E-2</v>
      </c>
      <c r="J14" s="1">
        <v>0.14000000000000001</v>
      </c>
      <c r="K14" s="1">
        <v>0.105</v>
      </c>
      <c r="L14" s="1">
        <v>0.105</v>
      </c>
      <c r="M14" s="1">
        <v>8.5000000000000006E-2</v>
      </c>
      <c r="N14" s="1">
        <v>8.5000000000000006E-2</v>
      </c>
      <c r="O14" s="1">
        <v>0.11</v>
      </c>
      <c r="P14" s="1">
        <v>0.12</v>
      </c>
      <c r="Q14" s="26">
        <v>0.14000000000000001</v>
      </c>
    </row>
    <row r="15" spans="1:17" x14ac:dyDescent="0.25">
      <c r="A15" s="162"/>
      <c r="B15" s="155" t="s">
        <v>9</v>
      </c>
      <c r="C15" s="48" t="s">
        <v>10</v>
      </c>
      <c r="D15" s="48"/>
      <c r="E15" s="48"/>
      <c r="F15" s="49">
        <v>67929.39</v>
      </c>
      <c r="G15" s="25" t="s">
        <v>2</v>
      </c>
      <c r="H15" s="94">
        <v>1</v>
      </c>
      <c r="I15" s="1"/>
      <c r="J15" s="1"/>
      <c r="K15" s="1"/>
      <c r="L15" s="1"/>
      <c r="M15" s="1"/>
      <c r="N15" s="1"/>
      <c r="O15" s="1"/>
      <c r="P15" s="1"/>
      <c r="Q15" s="26"/>
    </row>
    <row r="16" spans="1:17" x14ac:dyDescent="0.25">
      <c r="A16" s="162"/>
      <c r="B16" s="155" t="s">
        <v>11</v>
      </c>
      <c r="C16" s="48" t="s">
        <v>12</v>
      </c>
      <c r="D16" s="48"/>
      <c r="E16" s="48"/>
      <c r="F16" s="49">
        <v>8566.4</v>
      </c>
      <c r="G16" s="25" t="s">
        <v>2</v>
      </c>
      <c r="H16" s="94">
        <v>1</v>
      </c>
      <c r="I16" s="1"/>
      <c r="J16" s="1"/>
      <c r="K16" s="1"/>
      <c r="L16" s="1"/>
      <c r="M16" s="1"/>
      <c r="N16" s="1"/>
      <c r="O16" s="1"/>
      <c r="P16" s="1"/>
      <c r="Q16" s="26"/>
    </row>
    <row r="17" spans="1:17" x14ac:dyDescent="0.25">
      <c r="A17" s="162"/>
      <c r="B17" s="155" t="s">
        <v>13</v>
      </c>
      <c r="C17" s="48" t="s">
        <v>14</v>
      </c>
      <c r="D17" s="48"/>
      <c r="E17" s="48"/>
      <c r="F17" s="49">
        <v>19751.580000000002</v>
      </c>
      <c r="G17" s="25" t="s">
        <v>2</v>
      </c>
      <c r="H17" s="1"/>
      <c r="I17" s="1">
        <v>1</v>
      </c>
      <c r="J17" s="1"/>
      <c r="K17" s="1"/>
      <c r="L17" s="1"/>
      <c r="M17" s="1"/>
      <c r="N17" s="1"/>
      <c r="O17" s="1"/>
      <c r="P17" s="1"/>
      <c r="Q17" s="26"/>
    </row>
    <row r="18" spans="1:17" x14ac:dyDescent="0.25">
      <c r="A18" s="162"/>
      <c r="B18" s="155" t="s">
        <v>15</v>
      </c>
      <c r="C18" s="48" t="s">
        <v>16</v>
      </c>
      <c r="D18" s="48"/>
      <c r="E18" s="48"/>
      <c r="F18" s="49">
        <v>585347.06999999995</v>
      </c>
      <c r="G18" s="25" t="s">
        <v>2</v>
      </c>
      <c r="H18" s="1"/>
      <c r="I18" s="1">
        <v>0.2505</v>
      </c>
      <c r="J18" s="1">
        <v>0.46639999999999998</v>
      </c>
      <c r="K18" s="1">
        <v>0.28310000000000002</v>
      </c>
      <c r="L18" s="1"/>
      <c r="M18" s="1"/>
      <c r="N18" s="1"/>
      <c r="O18" s="1"/>
      <c r="P18" s="1"/>
      <c r="Q18" s="26"/>
    </row>
    <row r="19" spans="1:17" x14ac:dyDescent="0.25">
      <c r="A19" s="162"/>
      <c r="B19" s="155" t="s">
        <v>17</v>
      </c>
      <c r="C19" s="48" t="s">
        <v>18</v>
      </c>
      <c r="D19" s="48"/>
      <c r="E19" s="48"/>
      <c r="F19" s="49">
        <v>59821.33</v>
      </c>
      <c r="G19" s="25" t="s">
        <v>2</v>
      </c>
      <c r="H19" s="1"/>
      <c r="I19" s="1"/>
      <c r="J19" s="1"/>
      <c r="K19" s="1">
        <v>1</v>
      </c>
      <c r="L19" s="1"/>
      <c r="M19" s="1"/>
      <c r="N19" s="1"/>
      <c r="O19" s="1"/>
      <c r="P19" s="1"/>
      <c r="Q19" s="26"/>
    </row>
    <row r="20" spans="1:17" x14ac:dyDescent="0.25">
      <c r="A20" s="162"/>
      <c r="B20" s="155" t="s">
        <v>19</v>
      </c>
      <c r="C20" s="48" t="s">
        <v>20</v>
      </c>
      <c r="D20" s="48"/>
      <c r="E20" s="48"/>
      <c r="F20" s="49">
        <v>5708.63</v>
      </c>
      <c r="G20" s="25" t="s">
        <v>2</v>
      </c>
      <c r="H20" s="1"/>
      <c r="I20" s="1"/>
      <c r="J20" s="1"/>
      <c r="K20" s="1">
        <v>1</v>
      </c>
      <c r="L20" s="1"/>
      <c r="M20" s="1"/>
      <c r="N20" s="1"/>
      <c r="O20" s="1"/>
      <c r="P20" s="1"/>
      <c r="Q20" s="26"/>
    </row>
    <row r="21" spans="1:17" x14ac:dyDescent="0.25">
      <c r="A21" s="162"/>
      <c r="B21" s="155" t="s">
        <v>21</v>
      </c>
      <c r="C21" s="48" t="s">
        <v>22</v>
      </c>
      <c r="D21" s="48"/>
      <c r="E21" s="48"/>
      <c r="F21" s="49">
        <v>129609.19</v>
      </c>
      <c r="G21" s="25" t="s">
        <v>2</v>
      </c>
      <c r="H21" s="1"/>
      <c r="I21" s="1"/>
      <c r="J21" s="1"/>
      <c r="K21" s="1"/>
      <c r="L21" s="1">
        <v>1</v>
      </c>
      <c r="M21" s="1"/>
      <c r="N21" s="1"/>
      <c r="O21" s="1"/>
      <c r="P21" s="1"/>
      <c r="Q21" s="26"/>
    </row>
    <row r="22" spans="1:17" x14ac:dyDescent="0.25">
      <c r="A22" s="162"/>
      <c r="B22" s="155" t="s">
        <v>23</v>
      </c>
      <c r="C22" s="48" t="s">
        <v>24</v>
      </c>
      <c r="D22" s="48"/>
      <c r="E22" s="48"/>
      <c r="F22" s="49">
        <v>15930.6</v>
      </c>
      <c r="G22" s="25" t="s">
        <v>2</v>
      </c>
      <c r="H22" s="1"/>
      <c r="I22" s="1"/>
      <c r="J22" s="1"/>
      <c r="K22" s="1"/>
      <c r="L22" s="1">
        <v>1</v>
      </c>
      <c r="M22" s="1"/>
      <c r="N22" s="1"/>
      <c r="O22" s="1"/>
      <c r="P22" s="1"/>
      <c r="Q22" s="26"/>
    </row>
    <row r="23" spans="1:17" x14ac:dyDescent="0.25">
      <c r="A23" s="162"/>
      <c r="B23" s="155" t="s">
        <v>25</v>
      </c>
      <c r="C23" s="48" t="s">
        <v>26</v>
      </c>
      <c r="D23" s="48"/>
      <c r="E23" s="48"/>
      <c r="F23" s="49">
        <v>2880.8</v>
      </c>
      <c r="G23" s="25" t="s">
        <v>2</v>
      </c>
      <c r="H23" s="1"/>
      <c r="I23" s="1"/>
      <c r="J23" s="1"/>
      <c r="K23" s="1"/>
      <c r="L23" s="1">
        <v>1</v>
      </c>
      <c r="M23" s="1"/>
      <c r="N23" s="1"/>
      <c r="O23" s="1"/>
      <c r="P23" s="1"/>
      <c r="Q23" s="26"/>
    </row>
    <row r="24" spans="1:17" x14ac:dyDescent="0.25">
      <c r="A24" s="162"/>
      <c r="B24" s="155" t="s">
        <v>27</v>
      </c>
      <c r="C24" s="48" t="s">
        <v>28</v>
      </c>
      <c r="D24" s="48"/>
      <c r="E24" s="48"/>
      <c r="F24" s="49">
        <v>103083.14</v>
      </c>
      <c r="G24" s="25" t="s">
        <v>2</v>
      </c>
      <c r="H24" s="1">
        <v>1</v>
      </c>
      <c r="I24" s="1"/>
      <c r="J24" s="1"/>
      <c r="K24" s="1"/>
      <c r="L24" s="1"/>
      <c r="M24" s="1"/>
      <c r="N24" s="1"/>
      <c r="O24" s="1"/>
      <c r="P24" s="1"/>
      <c r="Q24" s="26"/>
    </row>
    <row r="25" spans="1:17" x14ac:dyDescent="0.25">
      <c r="A25" s="162"/>
      <c r="B25" s="155" t="s">
        <v>29</v>
      </c>
      <c r="C25" s="48" t="s">
        <v>30</v>
      </c>
      <c r="D25" s="48"/>
      <c r="E25" s="48"/>
      <c r="F25" s="49">
        <v>186448.74</v>
      </c>
      <c r="G25" s="25" t="s">
        <v>2</v>
      </c>
      <c r="H25" s="1">
        <v>1</v>
      </c>
      <c r="I25" s="1"/>
      <c r="J25" s="1"/>
      <c r="K25" s="1"/>
      <c r="L25" s="1"/>
      <c r="M25" s="1"/>
      <c r="N25" s="1"/>
      <c r="O25" s="1"/>
      <c r="P25" s="1"/>
      <c r="Q25" s="26"/>
    </row>
    <row r="26" spans="1:17" x14ac:dyDescent="0.25">
      <c r="A26" s="162"/>
      <c r="B26" s="155" t="s">
        <v>31</v>
      </c>
      <c r="C26" s="48" t="s">
        <v>32</v>
      </c>
      <c r="D26" s="48"/>
      <c r="E26" s="48"/>
      <c r="F26" s="49">
        <v>8566.4</v>
      </c>
      <c r="G26" s="25" t="s">
        <v>2</v>
      </c>
      <c r="H26" s="1"/>
      <c r="I26" s="1">
        <v>1</v>
      </c>
      <c r="J26" s="1"/>
      <c r="K26" s="1"/>
      <c r="L26" s="1"/>
      <c r="M26" s="1"/>
      <c r="N26" s="1"/>
      <c r="O26" s="1"/>
      <c r="P26" s="1"/>
      <c r="Q26" s="26"/>
    </row>
    <row r="27" spans="1:17" x14ac:dyDescent="0.25">
      <c r="A27" s="162"/>
      <c r="B27" s="155" t="s">
        <v>33</v>
      </c>
      <c r="C27" s="48" t="s">
        <v>34</v>
      </c>
      <c r="D27" s="48"/>
      <c r="E27" s="48"/>
      <c r="F27" s="49">
        <v>19751.580000000002</v>
      </c>
      <c r="G27" s="25" t="s">
        <v>2</v>
      </c>
      <c r="H27" s="1"/>
      <c r="I27" s="1">
        <v>1</v>
      </c>
      <c r="J27" s="1"/>
      <c r="K27" s="1"/>
      <c r="L27" s="1"/>
      <c r="M27" s="1"/>
      <c r="N27" s="1"/>
      <c r="O27" s="1"/>
      <c r="P27" s="1"/>
      <c r="Q27" s="26"/>
    </row>
    <row r="28" spans="1:17" x14ac:dyDescent="0.25">
      <c r="A28" s="162"/>
      <c r="B28" s="155" t="s">
        <v>35</v>
      </c>
      <c r="C28" s="48" t="s">
        <v>36</v>
      </c>
      <c r="D28" s="48"/>
      <c r="E28" s="48"/>
      <c r="F28" s="49">
        <v>585347.06999999995</v>
      </c>
      <c r="G28" s="25" t="s">
        <v>2</v>
      </c>
      <c r="H28" s="1"/>
      <c r="I28" s="1">
        <v>0.2505</v>
      </c>
      <c r="J28" s="1">
        <v>0.46639999999999998</v>
      </c>
      <c r="K28" s="1">
        <v>0.28310000000000002</v>
      </c>
      <c r="L28" s="1"/>
      <c r="M28" s="1"/>
      <c r="N28" s="1"/>
      <c r="O28" s="1"/>
      <c r="P28" s="1"/>
      <c r="Q28" s="26"/>
    </row>
    <row r="29" spans="1:17" x14ac:dyDescent="0.25">
      <c r="A29" s="162"/>
      <c r="B29" s="155" t="s">
        <v>37</v>
      </c>
      <c r="C29" s="48" t="s">
        <v>38</v>
      </c>
      <c r="D29" s="48"/>
      <c r="E29" s="48"/>
      <c r="F29" s="49">
        <v>59821.33</v>
      </c>
      <c r="G29" s="25" t="s">
        <v>2</v>
      </c>
      <c r="H29" s="1"/>
      <c r="I29" s="1"/>
      <c r="J29" s="1"/>
      <c r="K29" s="1">
        <v>1</v>
      </c>
      <c r="L29" s="1"/>
      <c r="M29" s="1"/>
      <c r="N29" s="1"/>
      <c r="O29" s="1"/>
      <c r="P29" s="1"/>
      <c r="Q29" s="26"/>
    </row>
    <row r="30" spans="1:17" x14ac:dyDescent="0.25">
      <c r="A30" s="162"/>
      <c r="B30" s="155" t="s">
        <v>39</v>
      </c>
      <c r="C30" s="48" t="s">
        <v>40</v>
      </c>
      <c r="D30" s="48"/>
      <c r="E30" s="48"/>
      <c r="F30" s="49">
        <v>5708.63</v>
      </c>
      <c r="G30" s="25" t="s">
        <v>2</v>
      </c>
      <c r="H30" s="1"/>
      <c r="I30" s="1"/>
      <c r="J30" s="1"/>
      <c r="K30" s="1">
        <v>1</v>
      </c>
      <c r="L30" s="1"/>
      <c r="M30" s="1"/>
      <c r="N30" s="1"/>
      <c r="O30" s="1"/>
      <c r="P30" s="1"/>
      <c r="Q30" s="26"/>
    </row>
    <row r="31" spans="1:17" x14ac:dyDescent="0.25">
      <c r="A31" s="162"/>
      <c r="B31" s="155" t="s">
        <v>41</v>
      </c>
      <c r="C31" s="48" t="s">
        <v>42</v>
      </c>
      <c r="D31" s="48"/>
      <c r="E31" s="48"/>
      <c r="F31" s="49">
        <v>129609.19</v>
      </c>
      <c r="G31" s="25" t="s">
        <v>2</v>
      </c>
      <c r="H31" s="1"/>
      <c r="I31" s="1"/>
      <c r="J31" s="1"/>
      <c r="K31" s="1"/>
      <c r="L31" s="1">
        <v>1</v>
      </c>
      <c r="M31" s="1"/>
      <c r="N31" s="1"/>
      <c r="O31" s="1"/>
      <c r="P31" s="1"/>
      <c r="Q31" s="26"/>
    </row>
    <row r="32" spans="1:17" x14ac:dyDescent="0.25">
      <c r="A32" s="162"/>
      <c r="B32" s="155" t="s">
        <v>43</v>
      </c>
      <c r="C32" s="48" t="s">
        <v>44</v>
      </c>
      <c r="D32" s="48"/>
      <c r="E32" s="48"/>
      <c r="F32" s="49">
        <v>15930.6</v>
      </c>
      <c r="G32" s="25" t="s">
        <v>2</v>
      </c>
      <c r="H32" s="1"/>
      <c r="I32" s="1"/>
      <c r="J32" s="1"/>
      <c r="K32" s="1"/>
      <c r="L32" s="1">
        <v>1</v>
      </c>
      <c r="M32" s="1"/>
      <c r="N32" s="1"/>
      <c r="O32" s="1"/>
      <c r="P32" s="1"/>
      <c r="Q32" s="26"/>
    </row>
    <row r="33" spans="1:17" x14ac:dyDescent="0.25">
      <c r="A33" s="162"/>
      <c r="B33" s="155" t="s">
        <v>45</v>
      </c>
      <c r="C33" s="48" t="s">
        <v>46</v>
      </c>
      <c r="D33" s="48"/>
      <c r="E33" s="48"/>
      <c r="F33" s="49">
        <v>2880.8</v>
      </c>
      <c r="G33" s="25" t="s">
        <v>2</v>
      </c>
      <c r="H33" s="1"/>
      <c r="I33" s="1"/>
      <c r="J33" s="1"/>
      <c r="K33" s="1"/>
      <c r="L33" s="1">
        <v>1</v>
      </c>
      <c r="M33" s="1"/>
      <c r="N33" s="1"/>
      <c r="O33" s="1"/>
      <c r="P33" s="1"/>
      <c r="Q33" s="26"/>
    </row>
    <row r="34" spans="1:17" x14ac:dyDescent="0.25">
      <c r="A34" s="162"/>
      <c r="B34" s="155" t="s">
        <v>47</v>
      </c>
      <c r="C34" s="48" t="s">
        <v>48</v>
      </c>
      <c r="D34" s="48"/>
      <c r="E34" s="48"/>
      <c r="F34" s="49">
        <v>22995.25</v>
      </c>
      <c r="G34" s="25" t="s">
        <v>2</v>
      </c>
      <c r="H34" s="1"/>
      <c r="I34" s="1"/>
      <c r="J34" s="1"/>
      <c r="K34" s="1"/>
      <c r="L34" s="1"/>
      <c r="M34" s="1">
        <v>1</v>
      </c>
      <c r="N34" s="1"/>
      <c r="O34" s="1"/>
      <c r="P34" s="1"/>
      <c r="Q34" s="26"/>
    </row>
    <row r="35" spans="1:17" x14ac:dyDescent="0.25">
      <c r="A35" s="162"/>
      <c r="B35" s="155" t="s">
        <v>49</v>
      </c>
      <c r="C35" s="48" t="s">
        <v>50</v>
      </c>
      <c r="D35" s="48"/>
      <c r="E35" s="48"/>
      <c r="F35" s="49">
        <v>88499.18</v>
      </c>
      <c r="G35" s="25" t="s">
        <v>2</v>
      </c>
      <c r="H35" s="1"/>
      <c r="I35" s="1"/>
      <c r="J35" s="1"/>
      <c r="K35" s="1"/>
      <c r="L35" s="1"/>
      <c r="M35" s="1">
        <v>1</v>
      </c>
      <c r="N35" s="1"/>
      <c r="O35" s="1"/>
      <c r="P35" s="1"/>
      <c r="Q35" s="26"/>
    </row>
    <row r="36" spans="1:17" x14ac:dyDescent="0.25">
      <c r="A36" s="162"/>
      <c r="B36" s="155" t="s">
        <v>51</v>
      </c>
      <c r="C36" s="48" t="s">
        <v>52</v>
      </c>
      <c r="D36" s="48"/>
      <c r="E36" s="48"/>
      <c r="F36" s="49">
        <v>8566.4</v>
      </c>
      <c r="G36" s="25" t="s">
        <v>2</v>
      </c>
      <c r="H36" s="1"/>
      <c r="I36" s="1"/>
      <c r="J36" s="1"/>
      <c r="K36" s="1"/>
      <c r="L36" s="1"/>
      <c r="M36" s="1">
        <v>1</v>
      </c>
      <c r="N36" s="1"/>
      <c r="O36" s="1"/>
      <c r="P36" s="1"/>
      <c r="Q36" s="26"/>
    </row>
    <row r="37" spans="1:17" x14ac:dyDescent="0.25">
      <c r="A37" s="162"/>
      <c r="B37" s="155" t="s">
        <v>53</v>
      </c>
      <c r="C37" s="48" t="s">
        <v>54</v>
      </c>
      <c r="D37" s="48"/>
      <c r="E37" s="48"/>
      <c r="F37" s="49">
        <v>19751.580000000002</v>
      </c>
      <c r="G37" s="25" t="s">
        <v>2</v>
      </c>
      <c r="H37" s="1"/>
      <c r="I37" s="1"/>
      <c r="J37" s="1"/>
      <c r="K37" s="1"/>
      <c r="L37" s="1"/>
      <c r="M37" s="1"/>
      <c r="N37" s="1">
        <v>1</v>
      </c>
      <c r="O37" s="1"/>
      <c r="P37" s="1"/>
      <c r="Q37" s="26"/>
    </row>
    <row r="38" spans="1:17" x14ac:dyDescent="0.25">
      <c r="A38" s="162"/>
      <c r="B38" s="155" t="s">
        <v>55</v>
      </c>
      <c r="C38" s="48" t="s">
        <v>56</v>
      </c>
      <c r="D38" s="48"/>
      <c r="E38" s="48"/>
      <c r="F38" s="49">
        <v>586205.15</v>
      </c>
      <c r="G38" s="25" t="s">
        <v>2</v>
      </c>
      <c r="H38" s="1"/>
      <c r="I38" s="1"/>
      <c r="J38" s="1"/>
      <c r="K38" s="1"/>
      <c r="L38" s="1"/>
      <c r="M38" s="1"/>
      <c r="N38" s="1">
        <v>0.25019999999999998</v>
      </c>
      <c r="O38" s="1">
        <v>0.46550000000000002</v>
      </c>
      <c r="P38" s="1">
        <v>0.2843</v>
      </c>
      <c r="Q38" s="26"/>
    </row>
    <row r="39" spans="1:17" x14ac:dyDescent="0.25">
      <c r="A39" s="162"/>
      <c r="B39" s="155" t="s">
        <v>57</v>
      </c>
      <c r="C39" s="48" t="s">
        <v>58</v>
      </c>
      <c r="D39" s="48"/>
      <c r="E39" s="48"/>
      <c r="F39" s="49">
        <v>59821.33</v>
      </c>
      <c r="G39" s="25" t="s">
        <v>2</v>
      </c>
      <c r="H39" s="1"/>
      <c r="I39" s="1"/>
      <c r="J39" s="1"/>
      <c r="K39" s="1"/>
      <c r="L39" s="1"/>
      <c r="M39" s="1"/>
      <c r="N39" s="1"/>
      <c r="O39" s="1"/>
      <c r="P39" s="1">
        <v>1</v>
      </c>
      <c r="Q39" s="26"/>
    </row>
    <row r="40" spans="1:17" x14ac:dyDescent="0.25">
      <c r="A40" s="162"/>
      <c r="B40" s="155" t="s">
        <v>59</v>
      </c>
      <c r="C40" s="48" t="s">
        <v>60</v>
      </c>
      <c r="D40" s="48"/>
      <c r="E40" s="48"/>
      <c r="F40" s="49">
        <v>5708.63</v>
      </c>
      <c r="G40" s="25" t="s">
        <v>2</v>
      </c>
      <c r="H40" s="1"/>
      <c r="I40" s="1"/>
      <c r="J40" s="1"/>
      <c r="K40" s="1"/>
      <c r="L40" s="1"/>
      <c r="M40" s="1"/>
      <c r="N40" s="1"/>
      <c r="O40" s="1"/>
      <c r="P40" s="1">
        <v>1</v>
      </c>
      <c r="Q40" s="26"/>
    </row>
    <row r="41" spans="1:17" x14ac:dyDescent="0.25">
      <c r="A41" s="162"/>
      <c r="B41" s="155" t="s">
        <v>61</v>
      </c>
      <c r="C41" s="48" t="s">
        <v>62</v>
      </c>
      <c r="D41" s="48"/>
      <c r="E41" s="48"/>
      <c r="F41" s="49">
        <v>129609.19</v>
      </c>
      <c r="G41" s="25" t="s">
        <v>2</v>
      </c>
      <c r="H41" s="1"/>
      <c r="I41" s="1"/>
      <c r="J41" s="1"/>
      <c r="K41" s="1"/>
      <c r="L41" s="1"/>
      <c r="M41" s="1"/>
      <c r="N41" s="1"/>
      <c r="O41" s="1"/>
      <c r="P41" s="1"/>
      <c r="Q41" s="26">
        <v>1</v>
      </c>
    </row>
    <row r="42" spans="1:17" x14ac:dyDescent="0.25">
      <c r="A42" s="162"/>
      <c r="B42" s="155" t="s">
        <v>63</v>
      </c>
      <c r="C42" s="48" t="s">
        <v>64</v>
      </c>
      <c r="D42" s="48"/>
      <c r="E42" s="48"/>
      <c r="F42" s="49">
        <v>15930.6</v>
      </c>
      <c r="G42" s="25" t="s">
        <v>2</v>
      </c>
      <c r="H42" s="1"/>
      <c r="I42" s="1"/>
      <c r="J42" s="1"/>
      <c r="K42" s="1"/>
      <c r="L42" s="1"/>
      <c r="M42" s="1"/>
      <c r="N42" s="1"/>
      <c r="O42" s="1"/>
      <c r="P42" s="1"/>
      <c r="Q42" s="26">
        <v>1</v>
      </c>
    </row>
    <row r="43" spans="1:17" x14ac:dyDescent="0.25">
      <c r="A43" s="162"/>
      <c r="B43" s="155" t="s">
        <v>65</v>
      </c>
      <c r="C43" s="48" t="s">
        <v>66</v>
      </c>
      <c r="D43" s="48"/>
      <c r="E43" s="48"/>
      <c r="F43" s="49">
        <v>2880.8</v>
      </c>
      <c r="G43" s="25" t="s">
        <v>2</v>
      </c>
      <c r="H43" s="1"/>
      <c r="I43" s="1"/>
      <c r="J43" s="1"/>
      <c r="K43" s="1"/>
      <c r="L43" s="1"/>
      <c r="M43" s="1"/>
      <c r="N43" s="1"/>
      <c r="O43" s="1"/>
      <c r="P43" s="1"/>
      <c r="Q43" s="26">
        <v>1</v>
      </c>
    </row>
    <row r="44" spans="1:17" x14ac:dyDescent="0.25">
      <c r="A44" s="162"/>
      <c r="B44" s="155" t="s">
        <v>67</v>
      </c>
      <c r="C44" s="48" t="s">
        <v>68</v>
      </c>
      <c r="D44" s="48"/>
      <c r="E44" s="48"/>
      <c r="F44" s="49">
        <v>34778.839999999997</v>
      </c>
      <c r="G44" s="25" t="s">
        <v>2</v>
      </c>
      <c r="H44" s="1"/>
      <c r="I44" s="1"/>
      <c r="J44" s="1"/>
      <c r="K44" s="1"/>
      <c r="L44" s="1"/>
      <c r="M44" s="1">
        <v>1</v>
      </c>
      <c r="N44" s="1"/>
      <c r="O44" s="1"/>
      <c r="P44" s="1"/>
      <c r="Q44" s="26"/>
    </row>
    <row r="45" spans="1:17" x14ac:dyDescent="0.25">
      <c r="A45" s="162"/>
      <c r="B45" s="155" t="s">
        <v>69</v>
      </c>
      <c r="C45" s="48" t="s">
        <v>70</v>
      </c>
      <c r="D45" s="48"/>
      <c r="E45" s="48"/>
      <c r="F45" s="49">
        <v>8566.4</v>
      </c>
      <c r="G45" s="25" t="s">
        <v>2</v>
      </c>
      <c r="H45" s="1"/>
      <c r="I45" s="1"/>
      <c r="J45" s="1"/>
      <c r="K45" s="1"/>
      <c r="L45" s="1"/>
      <c r="M45" s="1">
        <v>1</v>
      </c>
      <c r="N45" s="1"/>
      <c r="O45" s="1"/>
      <c r="P45" s="1"/>
      <c r="Q45" s="26"/>
    </row>
    <row r="46" spans="1:17" x14ac:dyDescent="0.25">
      <c r="A46" s="162"/>
      <c r="B46" s="155" t="s">
        <v>71</v>
      </c>
      <c r="C46" s="48" t="s">
        <v>72</v>
      </c>
      <c r="D46" s="48"/>
      <c r="E46" s="48"/>
      <c r="F46" s="49">
        <v>19751.580000000002</v>
      </c>
      <c r="G46" s="25" t="s">
        <v>2</v>
      </c>
      <c r="H46" s="1"/>
      <c r="I46" s="1"/>
      <c r="J46" s="1"/>
      <c r="K46" s="1"/>
      <c r="L46" s="1"/>
      <c r="M46" s="1"/>
      <c r="N46" s="1">
        <v>1</v>
      </c>
      <c r="O46" s="1"/>
      <c r="P46" s="1"/>
      <c r="Q46" s="26"/>
    </row>
    <row r="47" spans="1:17" x14ac:dyDescent="0.25">
      <c r="A47" s="162"/>
      <c r="B47" s="155" t="s">
        <v>73</v>
      </c>
      <c r="C47" s="48" t="s">
        <v>74</v>
      </c>
      <c r="D47" s="48"/>
      <c r="E47" s="48"/>
      <c r="F47" s="49">
        <v>585236.39</v>
      </c>
      <c r="G47" s="25" t="s">
        <v>2</v>
      </c>
      <c r="H47" s="1"/>
      <c r="I47" s="1"/>
      <c r="J47" s="1"/>
      <c r="K47" s="1"/>
      <c r="L47" s="1"/>
      <c r="M47" s="1"/>
      <c r="N47" s="1">
        <v>0.25059999999999999</v>
      </c>
      <c r="O47" s="1">
        <v>0.46629999999999999</v>
      </c>
      <c r="P47" s="1">
        <v>0.28310000000000002</v>
      </c>
      <c r="Q47" s="26"/>
    </row>
    <row r="48" spans="1:17" x14ac:dyDescent="0.25">
      <c r="A48" s="162"/>
      <c r="B48" s="155" t="s">
        <v>75</v>
      </c>
      <c r="C48" s="48" t="s">
        <v>76</v>
      </c>
      <c r="D48" s="48"/>
      <c r="E48" s="48"/>
      <c r="F48" s="49">
        <v>59821.33</v>
      </c>
      <c r="G48" s="25" t="s">
        <v>2</v>
      </c>
      <c r="H48" s="1"/>
      <c r="I48" s="1"/>
      <c r="J48" s="1"/>
      <c r="K48" s="1"/>
      <c r="L48" s="1"/>
      <c r="M48" s="1"/>
      <c r="N48" s="1"/>
      <c r="O48" s="1"/>
      <c r="P48" s="1">
        <v>1</v>
      </c>
      <c r="Q48" s="26"/>
    </row>
    <row r="49" spans="1:17" x14ac:dyDescent="0.25">
      <c r="A49" s="162"/>
      <c r="B49" s="155" t="s">
        <v>77</v>
      </c>
      <c r="C49" s="48" t="s">
        <v>78</v>
      </c>
      <c r="D49" s="48"/>
      <c r="E49" s="48"/>
      <c r="F49" s="49">
        <v>5708.63</v>
      </c>
      <c r="G49" s="25" t="s">
        <v>2</v>
      </c>
      <c r="H49" s="1"/>
      <c r="I49" s="1"/>
      <c r="J49" s="1"/>
      <c r="K49" s="1"/>
      <c r="L49" s="1"/>
      <c r="M49" s="1"/>
      <c r="N49" s="1"/>
      <c r="O49" s="1"/>
      <c r="P49" s="1">
        <v>1</v>
      </c>
      <c r="Q49" s="26"/>
    </row>
    <row r="50" spans="1:17" x14ac:dyDescent="0.25">
      <c r="A50" s="162"/>
      <c r="B50" s="155" t="s">
        <v>79</v>
      </c>
      <c r="C50" s="48" t="s">
        <v>80</v>
      </c>
      <c r="D50" s="48"/>
      <c r="E50" s="48"/>
      <c r="F50" s="49">
        <v>129609.19</v>
      </c>
      <c r="G50" s="25" t="s">
        <v>2</v>
      </c>
      <c r="H50" s="1"/>
      <c r="I50" s="1"/>
      <c r="J50" s="1"/>
      <c r="K50" s="1"/>
      <c r="L50" s="1"/>
      <c r="M50" s="1"/>
      <c r="N50" s="1"/>
      <c r="O50" s="1"/>
      <c r="P50" s="1"/>
      <c r="Q50" s="26">
        <v>1</v>
      </c>
    </row>
    <row r="51" spans="1:17" x14ac:dyDescent="0.25">
      <c r="A51" s="162"/>
      <c r="B51" s="155" t="s">
        <v>81</v>
      </c>
      <c r="C51" s="48" t="s">
        <v>82</v>
      </c>
      <c r="D51" s="48"/>
      <c r="E51" s="48"/>
      <c r="F51" s="49">
        <v>15930.6</v>
      </c>
      <c r="G51" s="25" t="s">
        <v>2</v>
      </c>
      <c r="H51" s="1"/>
      <c r="I51" s="1"/>
      <c r="J51" s="1"/>
      <c r="K51" s="1"/>
      <c r="L51" s="1"/>
      <c r="M51" s="1"/>
      <c r="N51" s="1"/>
      <c r="O51" s="1"/>
      <c r="P51" s="1"/>
      <c r="Q51" s="26">
        <v>1</v>
      </c>
    </row>
    <row r="52" spans="1:17" x14ac:dyDescent="0.25">
      <c r="A52" s="162"/>
      <c r="B52" s="155" t="s">
        <v>83</v>
      </c>
      <c r="C52" s="48" t="s">
        <v>84</v>
      </c>
      <c r="D52" s="48"/>
      <c r="E52" s="48"/>
      <c r="F52" s="49">
        <v>2880.8</v>
      </c>
      <c r="G52" s="25" t="s">
        <v>2</v>
      </c>
      <c r="H52" s="1">
        <v>0.05</v>
      </c>
      <c r="I52" s="1">
        <v>0.05</v>
      </c>
      <c r="J52" s="1">
        <v>0.05</v>
      </c>
      <c r="K52" s="1">
        <v>0.05</v>
      </c>
      <c r="L52" s="1">
        <v>0.3</v>
      </c>
      <c r="M52" s="1">
        <v>0.05</v>
      </c>
      <c r="N52" s="1">
        <v>0.05</v>
      </c>
      <c r="O52" s="1">
        <v>0.05</v>
      </c>
      <c r="P52" s="1">
        <v>0.05</v>
      </c>
      <c r="Q52" s="26">
        <v>0.3</v>
      </c>
    </row>
    <row r="53" spans="1:17" x14ac:dyDescent="0.25">
      <c r="A53" s="153"/>
      <c r="B53" s="154"/>
      <c r="C53" s="27"/>
      <c r="D53" s="27"/>
      <c r="E53" s="2"/>
      <c r="F53" s="28"/>
      <c r="G53" s="28"/>
      <c r="H53" s="2"/>
      <c r="I53" s="2"/>
      <c r="J53" s="2"/>
      <c r="K53" s="2"/>
      <c r="L53" s="2"/>
      <c r="M53" s="2"/>
      <c r="N53" s="2"/>
      <c r="O53" s="2"/>
      <c r="P53" s="2"/>
      <c r="Q53" s="29"/>
    </row>
    <row r="54" spans="1:17" ht="18.75" x14ac:dyDescent="0.3">
      <c r="A54" s="42"/>
      <c r="B54" s="30" t="s">
        <v>96</v>
      </c>
      <c r="C54" s="67"/>
      <c r="D54" s="31"/>
      <c r="E54" s="50"/>
      <c r="F54" s="51"/>
      <c r="G54" s="52" t="s">
        <v>88</v>
      </c>
      <c r="H54" s="53">
        <v>9.2207334259121171E-2</v>
      </c>
      <c r="I54" s="53">
        <v>8.8142999645405173E-2</v>
      </c>
      <c r="J54" s="53">
        <v>0.14163414778457786</v>
      </c>
      <c r="K54" s="53">
        <v>0.11919950046537396</v>
      </c>
      <c r="L54" s="53">
        <v>8.2208011201009845E-2</v>
      </c>
      <c r="M54" s="53">
        <v>4.5564661405489218E-2</v>
      </c>
      <c r="N54" s="53">
        <v>8.6547734233785575E-2</v>
      </c>
      <c r="O54" s="53">
        <v>0.13967091226675851</v>
      </c>
      <c r="P54" s="53">
        <v>0.12038873381907943</v>
      </c>
      <c r="Q54" s="70">
        <v>8.4435964919399281E-2</v>
      </c>
    </row>
    <row r="55" spans="1:17" ht="18.75" x14ac:dyDescent="0.3">
      <c r="A55" s="42"/>
      <c r="B55" s="32"/>
      <c r="C55" s="33"/>
      <c r="D55" s="34"/>
      <c r="E55" s="54"/>
      <c r="F55" s="55"/>
      <c r="G55" s="56" t="s">
        <v>89</v>
      </c>
      <c r="H55" s="57">
        <v>373920.63</v>
      </c>
      <c r="I55" s="57">
        <v>357327.85</v>
      </c>
      <c r="J55" s="57">
        <v>575707.24</v>
      </c>
      <c r="K55" s="57">
        <v>484117.04000000004</v>
      </c>
      <c r="L55" s="57">
        <v>320503.74999999977</v>
      </c>
      <c r="M55" s="57">
        <v>183500.37000000011</v>
      </c>
      <c r="N55" s="57">
        <v>350815.12999999989</v>
      </c>
      <c r="O55" s="57">
        <v>567692.26000000024</v>
      </c>
      <c r="P55" s="57">
        <v>488972.12999999989</v>
      </c>
      <c r="Q55" s="71">
        <v>329599.43999999994</v>
      </c>
    </row>
    <row r="56" spans="1:17" ht="19.5" customHeight="1" x14ac:dyDescent="0.3">
      <c r="A56" s="42"/>
      <c r="B56" s="163"/>
      <c r="C56" s="164"/>
      <c r="D56" s="164"/>
      <c r="E56" s="65" t="s">
        <v>86</v>
      </c>
      <c r="F56" s="58"/>
      <c r="G56" s="59" t="s">
        <v>90</v>
      </c>
      <c r="H56" s="60">
        <v>4622.17</v>
      </c>
      <c r="I56" s="60">
        <v>4417.0599999999995</v>
      </c>
      <c r="J56" s="60">
        <v>7116.52</v>
      </c>
      <c r="K56" s="60">
        <v>5984.3499999999985</v>
      </c>
      <c r="L56" s="60">
        <v>3961.8600000000006</v>
      </c>
      <c r="M56" s="60">
        <v>2268.3199999999997</v>
      </c>
      <c r="N56" s="60">
        <v>4336.5500000000029</v>
      </c>
      <c r="O56" s="60">
        <v>7017.4499999999971</v>
      </c>
      <c r="P56" s="60">
        <v>6044.3600000000006</v>
      </c>
      <c r="Q56" s="72">
        <v>4074.3000000000029</v>
      </c>
    </row>
    <row r="57" spans="1:17" ht="18" x14ac:dyDescent="0.25">
      <c r="A57" s="43"/>
      <c r="B57" s="164"/>
      <c r="C57" s="164"/>
      <c r="D57" s="164"/>
      <c r="E57" s="66"/>
      <c r="F57" s="61"/>
      <c r="G57" s="62" t="s">
        <v>91</v>
      </c>
      <c r="H57" s="63">
        <f t="shared" ref="H57:Q57" si="0">SUM(H55:H56)</f>
        <v>378542.8</v>
      </c>
      <c r="I57" s="63">
        <f t="shared" si="0"/>
        <v>361744.91</v>
      </c>
      <c r="J57" s="63">
        <f t="shared" si="0"/>
        <v>582823.76</v>
      </c>
      <c r="K57" s="63">
        <f t="shared" si="0"/>
        <v>490101.39</v>
      </c>
      <c r="L57" s="63">
        <f t="shared" si="0"/>
        <v>324465.60999999975</v>
      </c>
      <c r="M57" s="63">
        <f t="shared" si="0"/>
        <v>185768.69000000012</v>
      </c>
      <c r="N57" s="63">
        <f t="shared" si="0"/>
        <v>355151.67999999988</v>
      </c>
      <c r="O57" s="63">
        <f t="shared" si="0"/>
        <v>574709.7100000002</v>
      </c>
      <c r="P57" s="63">
        <f t="shared" si="0"/>
        <v>495016.48999999987</v>
      </c>
      <c r="Q57" s="73">
        <f t="shared" si="0"/>
        <v>333673.73999999993</v>
      </c>
    </row>
    <row r="58" spans="1:17" ht="18.75" x14ac:dyDescent="0.3">
      <c r="A58" s="44" t="s">
        <v>85</v>
      </c>
      <c r="B58" s="161"/>
      <c r="C58" s="164"/>
      <c r="D58" s="164"/>
      <c r="E58" s="65" t="s">
        <v>87</v>
      </c>
      <c r="F58" s="58"/>
      <c r="G58" s="64" t="s">
        <v>91</v>
      </c>
      <c r="H58" s="74">
        <f>H57</f>
        <v>378542.8</v>
      </c>
      <c r="I58" s="74">
        <f t="shared" ref="I58:Q58" si="1">I57+H58</f>
        <v>740287.71</v>
      </c>
      <c r="J58" s="74">
        <f t="shared" si="1"/>
        <v>1323111.47</v>
      </c>
      <c r="K58" s="74">
        <f t="shared" si="1"/>
        <v>1813212.8599999999</v>
      </c>
      <c r="L58" s="74">
        <f t="shared" si="1"/>
        <v>2137678.4699999997</v>
      </c>
      <c r="M58" s="74">
        <f t="shared" si="1"/>
        <v>2323447.1599999997</v>
      </c>
      <c r="N58" s="74">
        <f t="shared" si="1"/>
        <v>2678598.8399999994</v>
      </c>
      <c r="O58" s="74">
        <f t="shared" si="1"/>
        <v>3253308.55</v>
      </c>
      <c r="P58" s="74">
        <f t="shared" si="1"/>
        <v>3748325.0399999996</v>
      </c>
      <c r="Q58" s="75">
        <f t="shared" si="1"/>
        <v>4081998.7799999993</v>
      </c>
    </row>
    <row r="59" spans="1:17" x14ac:dyDescent="0.25">
      <c r="A59" s="1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2"/>
    </row>
    <row r="60" spans="1:17" x14ac:dyDescent="0.25">
      <c r="A60" s="11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2"/>
    </row>
    <row r="61" spans="1:17" ht="18" thickBot="1" x14ac:dyDescent="0.35">
      <c r="A61" s="120" t="s">
        <v>128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2"/>
    </row>
    <row r="62" spans="1:17" ht="48.75" customHeight="1" x14ac:dyDescent="0.25">
      <c r="A62" s="89"/>
      <c r="B62" s="123" t="s">
        <v>132</v>
      </c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5"/>
    </row>
    <row r="63" spans="1:17" x14ac:dyDescent="0.25">
      <c r="A63" s="101" t="s">
        <v>110</v>
      </c>
      <c r="B63" s="111" t="s">
        <v>129</v>
      </c>
      <c r="C63" s="112"/>
      <c r="D63" s="112"/>
      <c r="E63" s="112"/>
      <c r="F63" s="113"/>
      <c r="G63" s="103" t="s">
        <v>130</v>
      </c>
      <c r="H63" s="134" t="s">
        <v>111</v>
      </c>
      <c r="I63" s="134"/>
      <c r="J63" s="134"/>
      <c r="K63" s="134"/>
      <c r="L63" s="134"/>
      <c r="M63" s="134"/>
      <c r="N63" s="134"/>
      <c r="O63" s="134"/>
      <c r="P63" s="134"/>
      <c r="Q63" s="135"/>
    </row>
    <row r="64" spans="1:17" x14ac:dyDescent="0.25">
      <c r="A64" s="102"/>
      <c r="B64" s="114"/>
      <c r="C64" s="115"/>
      <c r="D64" s="115"/>
      <c r="E64" s="115"/>
      <c r="F64" s="116"/>
      <c r="G64" s="104"/>
      <c r="H64" s="134"/>
      <c r="I64" s="134"/>
      <c r="J64" s="134"/>
      <c r="K64" s="134"/>
      <c r="L64" s="134"/>
      <c r="M64" s="134"/>
      <c r="N64" s="134"/>
      <c r="O64" s="134"/>
      <c r="P64" s="134"/>
      <c r="Q64" s="135"/>
    </row>
    <row r="65" spans="1:17" x14ac:dyDescent="0.25">
      <c r="A65" s="148"/>
      <c r="B65" s="128" t="s">
        <v>112</v>
      </c>
      <c r="C65" s="129"/>
      <c r="D65" s="129"/>
      <c r="E65" s="129"/>
      <c r="F65" s="130"/>
      <c r="G65" s="90"/>
      <c r="H65" s="91" t="s">
        <v>113</v>
      </c>
      <c r="I65" s="91" t="s">
        <v>114</v>
      </c>
      <c r="J65" s="91" t="s">
        <v>115</v>
      </c>
      <c r="K65" s="91" t="s">
        <v>116</v>
      </c>
      <c r="L65" s="91" t="s">
        <v>117</v>
      </c>
      <c r="M65" s="91" t="s">
        <v>118</v>
      </c>
      <c r="N65" s="91" t="s">
        <v>119</v>
      </c>
      <c r="O65" s="91" t="s">
        <v>120</v>
      </c>
      <c r="P65" s="91" t="s">
        <v>121</v>
      </c>
      <c r="Q65" s="92" t="s">
        <v>122</v>
      </c>
    </row>
    <row r="66" spans="1:17" x14ac:dyDescent="0.25">
      <c r="A66" s="165"/>
      <c r="B66" s="156">
        <v>1</v>
      </c>
      <c r="C66" s="131" t="s">
        <v>124</v>
      </c>
      <c r="D66" s="132"/>
      <c r="E66" s="132"/>
      <c r="F66" s="133"/>
      <c r="G66" s="86">
        <v>24793.23</v>
      </c>
      <c r="H66" s="76"/>
      <c r="I66" s="76"/>
      <c r="J66" s="76"/>
      <c r="K66" s="76"/>
      <c r="L66" s="77">
        <f>G66</f>
        <v>24793.23</v>
      </c>
      <c r="M66" s="76"/>
      <c r="N66" s="76"/>
      <c r="O66" s="76"/>
      <c r="P66" s="78"/>
      <c r="Q66" s="79"/>
    </row>
    <row r="67" spans="1:17" x14ac:dyDescent="0.25">
      <c r="A67" s="166"/>
      <c r="B67" s="132"/>
      <c r="C67" s="132"/>
      <c r="D67" s="132"/>
      <c r="E67" s="132"/>
      <c r="F67" s="133"/>
      <c r="G67" s="87"/>
      <c r="H67" s="76"/>
      <c r="I67" s="76"/>
      <c r="J67" s="76"/>
      <c r="K67" s="76"/>
      <c r="L67" s="95">
        <v>1</v>
      </c>
      <c r="M67" s="76"/>
      <c r="N67" s="76"/>
      <c r="O67" s="80"/>
      <c r="P67" s="78"/>
      <c r="Q67" s="81"/>
    </row>
    <row r="68" spans="1:17" x14ac:dyDescent="0.25">
      <c r="A68" s="167"/>
      <c r="B68" s="156">
        <v>2</v>
      </c>
      <c r="C68" s="108" t="s">
        <v>125</v>
      </c>
      <c r="D68" s="109"/>
      <c r="E68" s="109"/>
      <c r="F68" s="110"/>
      <c r="G68" s="87">
        <v>47703.65</v>
      </c>
      <c r="H68" s="76"/>
      <c r="I68" s="76"/>
      <c r="J68" s="76"/>
      <c r="K68" s="76"/>
      <c r="L68" s="77">
        <f>G68</f>
        <v>47703.65</v>
      </c>
      <c r="M68" s="76"/>
      <c r="N68" s="76"/>
      <c r="O68" s="76"/>
      <c r="P68" s="78"/>
      <c r="Q68" s="79"/>
    </row>
    <row r="69" spans="1:17" x14ac:dyDescent="0.25">
      <c r="A69" s="166"/>
      <c r="B69" s="109"/>
      <c r="C69" s="109"/>
      <c r="D69" s="109"/>
      <c r="E69" s="109"/>
      <c r="F69" s="110"/>
      <c r="G69" s="87"/>
      <c r="H69" s="76"/>
      <c r="I69" s="76"/>
      <c r="J69" s="76"/>
      <c r="K69" s="76"/>
      <c r="L69" s="95">
        <v>1</v>
      </c>
      <c r="M69" s="76"/>
      <c r="N69" s="76"/>
      <c r="O69" s="80"/>
      <c r="P69" s="78"/>
      <c r="Q69" s="81"/>
    </row>
    <row r="70" spans="1:17" x14ac:dyDescent="0.25">
      <c r="A70" s="167"/>
      <c r="B70" s="156">
        <v>3</v>
      </c>
      <c r="C70" s="108" t="s">
        <v>126</v>
      </c>
      <c r="D70" s="109"/>
      <c r="E70" s="109"/>
      <c r="F70" s="110"/>
      <c r="G70" s="87">
        <v>36121.83</v>
      </c>
      <c r="H70" s="76"/>
      <c r="I70" s="76"/>
      <c r="J70" s="76"/>
      <c r="K70" s="76"/>
      <c r="L70" s="76"/>
      <c r="M70" s="76"/>
      <c r="N70" s="76"/>
      <c r="O70" s="76"/>
      <c r="P70" s="78"/>
      <c r="Q70" s="82">
        <f>G70</f>
        <v>36121.83</v>
      </c>
    </row>
    <row r="71" spans="1:17" x14ac:dyDescent="0.25">
      <c r="A71" s="166"/>
      <c r="B71" s="109"/>
      <c r="C71" s="109"/>
      <c r="D71" s="109"/>
      <c r="E71" s="109"/>
      <c r="F71" s="110"/>
      <c r="G71" s="87"/>
      <c r="H71" s="76"/>
      <c r="I71" s="76"/>
      <c r="J71" s="76"/>
      <c r="K71" s="76"/>
      <c r="L71" s="80"/>
      <c r="M71" s="76"/>
      <c r="N71" s="76"/>
      <c r="O71" s="80"/>
      <c r="P71" s="78"/>
      <c r="Q71" s="96">
        <v>1</v>
      </c>
    </row>
    <row r="72" spans="1:17" x14ac:dyDescent="0.25">
      <c r="A72" s="167"/>
      <c r="B72" s="156">
        <v>4</v>
      </c>
      <c r="C72" s="108" t="s">
        <v>127</v>
      </c>
      <c r="D72" s="109"/>
      <c r="E72" s="109"/>
      <c r="F72" s="110"/>
      <c r="G72" s="87">
        <v>37085.410000000003</v>
      </c>
      <c r="H72" s="76"/>
      <c r="I72" s="76"/>
      <c r="J72" s="76"/>
      <c r="K72" s="76"/>
      <c r="L72" s="76"/>
      <c r="M72" s="76"/>
      <c r="N72" s="76"/>
      <c r="O72" s="76"/>
      <c r="P72" s="78"/>
      <c r="Q72" s="82">
        <f>G72</f>
        <v>37085.410000000003</v>
      </c>
    </row>
    <row r="73" spans="1:17" x14ac:dyDescent="0.25">
      <c r="A73" s="149"/>
      <c r="B73" s="109"/>
      <c r="C73" s="109"/>
      <c r="D73" s="109"/>
      <c r="E73" s="109"/>
      <c r="F73" s="110"/>
      <c r="G73" s="87"/>
      <c r="H73" s="76"/>
      <c r="I73" s="76"/>
      <c r="J73" s="76"/>
      <c r="K73" s="76"/>
      <c r="L73" s="80"/>
      <c r="M73" s="76"/>
      <c r="N73" s="76"/>
      <c r="O73" s="80"/>
      <c r="P73" s="78"/>
      <c r="Q73" s="96">
        <v>1</v>
      </c>
    </row>
    <row r="74" spans="1:17" x14ac:dyDescent="0.25">
      <c r="A74" s="93"/>
      <c r="B74" s="126" t="s">
        <v>123</v>
      </c>
      <c r="C74" s="127"/>
      <c r="D74" s="127"/>
      <c r="E74" s="127"/>
      <c r="F74" s="127"/>
      <c r="G74" s="88">
        <v>145704.12</v>
      </c>
      <c r="H74" s="83">
        <v>0</v>
      </c>
      <c r="I74" s="83">
        <v>0</v>
      </c>
      <c r="J74" s="83">
        <v>0</v>
      </c>
      <c r="K74" s="83">
        <v>0</v>
      </c>
      <c r="L74" s="84">
        <f>SUM(L66+L68)</f>
        <v>72496.88</v>
      </c>
      <c r="M74" s="83">
        <v>0</v>
      </c>
      <c r="N74" s="83">
        <v>0</v>
      </c>
      <c r="O74" s="83">
        <v>0</v>
      </c>
      <c r="P74" s="83">
        <v>0</v>
      </c>
      <c r="Q74" s="85">
        <f>SUM(Q70+Q72)</f>
        <v>73207.240000000005</v>
      </c>
    </row>
    <row r="75" spans="1:17" x14ac:dyDescent="0.25">
      <c r="A75" s="97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98"/>
    </row>
    <row r="76" spans="1:17" x14ac:dyDescent="0.25">
      <c r="A76" s="97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98"/>
    </row>
    <row r="77" spans="1:17" x14ac:dyDescent="0.25">
      <c r="A77" s="97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98"/>
    </row>
    <row r="78" spans="1:17" x14ac:dyDescent="0.25">
      <c r="A78" s="97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98"/>
    </row>
    <row r="79" spans="1:17" x14ac:dyDescent="0.25">
      <c r="A79" s="97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98"/>
    </row>
    <row r="80" spans="1:17" ht="21" customHeight="1" x14ac:dyDescent="0.25">
      <c r="A80" s="11"/>
      <c r="B80" s="157"/>
      <c r="C80" s="35" t="s">
        <v>100</v>
      </c>
      <c r="D80" s="35"/>
      <c r="E80" s="35"/>
      <c r="F80" s="35"/>
      <c r="G80" s="35"/>
      <c r="H80" s="168"/>
      <c r="I80" s="168"/>
      <c r="J80" s="168"/>
      <c r="K80" s="168"/>
      <c r="L80" s="168"/>
      <c r="M80" s="168"/>
      <c r="N80" s="35"/>
      <c r="O80" s="35"/>
      <c r="P80" s="45"/>
      <c r="Q80" s="36"/>
    </row>
    <row r="81" spans="1:17" x14ac:dyDescent="0.25">
      <c r="A81" s="11"/>
      <c r="B81" s="157"/>
      <c r="C81" s="169" t="s">
        <v>101</v>
      </c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 t="s">
        <v>102</v>
      </c>
      <c r="O81" s="168"/>
      <c r="P81" s="161"/>
      <c r="Q81" s="36"/>
    </row>
    <row r="82" spans="1:17" x14ac:dyDescent="0.25">
      <c r="A82" s="11"/>
      <c r="B82" s="157"/>
      <c r="C82" s="168"/>
      <c r="D82" s="168"/>
      <c r="E82" s="168"/>
      <c r="F82" s="168"/>
      <c r="G82" s="168"/>
      <c r="H82" s="168"/>
      <c r="I82" s="168"/>
      <c r="J82" s="168"/>
      <c r="K82" s="170"/>
      <c r="L82" s="168"/>
      <c r="M82" s="168"/>
      <c r="N82" s="169" t="s">
        <v>103</v>
      </c>
      <c r="O82" s="168"/>
      <c r="P82" s="161"/>
      <c r="Q82" s="36"/>
    </row>
    <row r="83" spans="1:17" x14ac:dyDescent="0.25">
      <c r="A83" s="11"/>
      <c r="B83" s="157"/>
      <c r="C83" s="136">
        <f ca="1">TODAY()</f>
        <v>46196</v>
      </c>
      <c r="D83" s="136"/>
      <c r="E83" s="136"/>
      <c r="F83" s="136"/>
      <c r="G83" s="136"/>
      <c r="H83" s="168"/>
      <c r="I83" s="168"/>
      <c r="J83" s="168"/>
      <c r="K83" s="168"/>
      <c r="L83" s="168"/>
      <c r="M83" s="168"/>
      <c r="N83" s="169" t="s">
        <v>109</v>
      </c>
      <c r="O83" s="168"/>
      <c r="P83" s="161"/>
      <c r="Q83" s="36"/>
    </row>
    <row r="84" spans="1:17" ht="15.75" thickBot="1" x14ac:dyDescent="0.3">
      <c r="A84" s="46"/>
      <c r="B84" s="37"/>
      <c r="C84" s="38" t="s">
        <v>104</v>
      </c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40"/>
      <c r="O84" s="39"/>
      <c r="P84" s="47"/>
      <c r="Q84" s="41"/>
    </row>
  </sheetData>
  <mergeCells count="27">
    <mergeCell ref="C83:G83"/>
    <mergeCell ref="P3:Q4"/>
    <mergeCell ref="F5:I5"/>
    <mergeCell ref="J5:Q5"/>
    <mergeCell ref="A9:A10"/>
    <mergeCell ref="B9:B10"/>
    <mergeCell ref="C9:C10"/>
    <mergeCell ref="F9:F10"/>
    <mergeCell ref="G9:G10"/>
    <mergeCell ref="C66:F66"/>
    <mergeCell ref="C68:F68"/>
    <mergeCell ref="C70:F70"/>
    <mergeCell ref="C72:F72"/>
    <mergeCell ref="B74:F74"/>
    <mergeCell ref="B65:F65"/>
    <mergeCell ref="B67:F67"/>
    <mergeCell ref="B73:F73"/>
    <mergeCell ref="B63:F64"/>
    <mergeCell ref="A1:Q1"/>
    <mergeCell ref="A61:Q61"/>
    <mergeCell ref="B62:Q62"/>
    <mergeCell ref="H63:Q64"/>
    <mergeCell ref="A63:A64"/>
    <mergeCell ref="G63:G64"/>
    <mergeCell ref="A5:D5"/>
    <mergeCell ref="B69:F69"/>
    <mergeCell ref="B71:F71"/>
  </mergeCells>
  <conditionalFormatting sqref="A11:A52">
    <cfRule type="expression" dxfId="6" priority="46">
      <formula>AND(A11&lt;&gt;0,ISNUMBER(A11))</formula>
    </cfRule>
  </conditionalFormatting>
  <conditionalFormatting sqref="B11:F52">
    <cfRule type="expression" dxfId="5" priority="99" stopIfTrue="1">
      <formula>$M11=2</formula>
    </cfRule>
    <cfRule type="expression" dxfId="4" priority="100" stopIfTrue="1">
      <formula>AND($M11=1,#REF!&lt;&gt;"")</formula>
    </cfRule>
  </conditionalFormatting>
  <conditionalFormatting sqref="H9:H10">
    <cfRule type="expression" dxfId="3" priority="98" stopIfTrue="1">
      <formula>NOT(ISNUMBER(G$20))</formula>
    </cfRule>
  </conditionalFormatting>
  <conditionalFormatting sqref="H11:Q52">
    <cfRule type="expression" dxfId="2" priority="45" stopIfTrue="1">
      <formula>H11&lt;&gt;0</formula>
    </cfRule>
  </conditionalFormatting>
  <conditionalFormatting sqref="H54:Q54 H56:Q58">
    <cfRule type="expression" dxfId="1" priority="3" stopIfTrue="1">
      <formula>G$140=1</formula>
    </cfRule>
  </conditionalFormatting>
  <conditionalFormatting sqref="H55:Q55">
    <cfRule type="expression" dxfId="0" priority="4" stopIfTrue="1">
      <formula>G$140=1</formula>
    </cfRule>
  </conditionalFormatting>
  <dataValidations disablePrompts="1" count="3">
    <dataValidation type="date" operator="greaterThan" allowBlank="1" showInputMessage="1" showErrorMessage="1" errorTitle="Erro" error="Digite somente datas." sqref="H10" xr:uid="{ABA0488F-4BA7-4B09-8C84-71B98112DAED}">
      <formula1>36526</formula1>
    </dataValidation>
    <dataValidation type="whole" operator="greaterThan" allowBlank="1" showErrorMessage="1" sqref="H9" xr:uid="{1E3CA040-53B1-4B7A-9804-795E1548C696}">
      <formula1>0</formula1>
      <formula2>0</formula2>
    </dataValidation>
    <dataValidation allowBlank="1" showInputMessage="1" showErrorMessage="1" prompt="Preencha na célula de baixo. Se o acompanhamento for PLE, preencha no botão PREENCHIMENTO POR EVENTOS, acima." sqref="H11:Q52" xr:uid="{C6A323BE-0E49-4F6C-949E-B78D95CC0D74}"/>
  </dataValidations>
  <pageMargins left="0.511811024" right="0.511811024" top="0.78740157499999996" bottom="0.78740157499999996" header="0.31496062000000002" footer="0.31496062000000002"/>
  <pageSetup paperSize="8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Lessa de Araujo</dc:creator>
  <cp:lastModifiedBy>Conta B Pmsaposse</cp:lastModifiedBy>
  <cp:lastPrinted>2026-06-23T16:08:22Z</cp:lastPrinted>
  <dcterms:created xsi:type="dcterms:W3CDTF">2026-01-28T16:44:07Z</dcterms:created>
  <dcterms:modified xsi:type="dcterms:W3CDTF">2026-06-23T16:08:50Z</dcterms:modified>
</cp:coreProperties>
</file>