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washington\USUARIOS\danielle.silva\Meus Documentos\Licitações 2024\Reforma Creche Sebastião Domingues\"/>
    </mc:Choice>
  </mc:AlternateContent>
  <xr:revisionPtr revIDLastSave="0" documentId="8_{39F1A0BA-86EC-4AD8-9CD7-AA53FAEA6A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externalReferences>
    <externalReference r:id="rId2"/>
  </externalReferences>
  <calcPr calcId="191029"/>
</workbook>
</file>

<file path=xl/calcChain.xml><?xml version="1.0" encoding="utf-8"?>
<calcChain xmlns="http://schemas.openxmlformats.org/spreadsheetml/2006/main">
  <c r="P24" i="1" l="1"/>
  <c r="O24" i="1"/>
  <c r="N24" i="1"/>
  <c r="M24" i="1"/>
  <c r="L24" i="1"/>
  <c r="K24" i="1"/>
  <c r="J24" i="1"/>
  <c r="I24" i="1"/>
  <c r="H24" i="1"/>
  <c r="G24" i="1"/>
  <c r="F24" i="1"/>
  <c r="E24" i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24" i="1" l="1"/>
  <c r="H7" i="1" l="1"/>
  <c r="N7" i="1"/>
  <c r="I7" i="1"/>
  <c r="J7" i="1"/>
  <c r="P7" i="1"/>
  <c r="K7" i="1"/>
  <c r="E7" i="1"/>
  <c r="F7" i="1"/>
  <c r="L7" i="1"/>
  <c r="G7" i="1"/>
  <c r="M7" i="1"/>
  <c r="O7" i="1"/>
  <c r="D20" i="1"/>
  <c r="D14" i="1"/>
  <c r="D9" i="1"/>
  <c r="D12" i="1"/>
  <c r="D18" i="1"/>
  <c r="D13" i="1"/>
  <c r="D19" i="1"/>
  <c r="D15" i="1"/>
  <c r="D21" i="1"/>
  <c r="D17" i="1"/>
  <c r="D22" i="1"/>
  <c r="D11" i="1"/>
  <c r="D16" i="1"/>
  <c r="D10" i="1"/>
</calcChain>
</file>

<file path=xl/sharedStrings.xml><?xml version="1.0" encoding="utf-8"?>
<sst xmlns="http://schemas.openxmlformats.org/spreadsheetml/2006/main" count="51" uniqueCount="51">
  <si>
    <r>
      <rPr>
        <b/>
        <sz val="7"/>
        <rFont val="Calibri"/>
        <family val="2"/>
      </rPr>
      <t>Orçamento</t>
    </r>
  </si>
  <si>
    <r>
      <rPr>
        <b/>
        <sz val="7"/>
        <rFont val="Calibri"/>
        <family val="2"/>
      </rPr>
      <t>Código</t>
    </r>
  </si>
  <si>
    <r>
      <rPr>
        <b/>
        <sz val="7"/>
        <rFont val="Calibri"/>
        <family val="2"/>
      </rPr>
      <t>Prédio</t>
    </r>
  </si>
  <si>
    <r>
      <rPr>
        <b/>
        <sz val="7"/>
        <rFont val="Calibri"/>
        <family val="2"/>
      </rPr>
      <t>Nome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Prédio</t>
    </r>
  </si>
  <si>
    <r>
      <rPr>
        <b/>
        <sz val="7"/>
        <rFont val="Calibri"/>
        <family val="2"/>
      </rPr>
      <t>CR-06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-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AMPLIAÇÃO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CRECHE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A02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+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SANITARIOS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-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COM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PASSARELA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COBERTA</t>
    </r>
  </si>
  <si>
    <r>
      <rPr>
        <b/>
        <sz val="7"/>
        <rFont val="Calibri"/>
        <family val="2"/>
      </rPr>
      <t>Código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Etapa</t>
    </r>
  </si>
  <si>
    <r>
      <rPr>
        <b/>
        <sz val="7"/>
        <rFont val="Calibri"/>
        <family val="2"/>
      </rPr>
      <t>Descrição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Etapa</t>
    </r>
  </si>
  <si>
    <r>
      <rPr>
        <b/>
        <sz val="7"/>
        <rFont val="Calibri"/>
        <family val="2"/>
      </rPr>
      <t>Valor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Orçado</t>
    </r>
  </si>
  <si>
    <r>
      <rPr>
        <sz val="7"/>
        <rFont val="Calibri"/>
        <family val="2"/>
      </rPr>
      <t>%</t>
    </r>
  </si>
  <si>
    <r>
      <rPr>
        <b/>
        <sz val="7"/>
        <rFont val="Calibri"/>
        <family val="2"/>
      </rPr>
      <t>1º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</si>
  <si>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2º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</si>
  <si>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3º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</si>
  <si>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4º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</si>
  <si>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5º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</si>
  <si>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6º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</si>
  <si>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7º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</si>
  <si>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8º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</si>
  <si>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9º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</si>
  <si>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10º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</si>
  <si>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11º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</si>
  <si>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12º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</si>
  <si>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sz val="7"/>
        <rFont val="Calibri"/>
        <family val="2"/>
      </rPr>
      <t>02.00.000</t>
    </r>
  </si>
  <si>
    <r>
      <rPr>
        <sz val="7"/>
        <rFont val="Calibri"/>
        <family val="2"/>
      </rPr>
      <t>INFRA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ESTRUTURA</t>
    </r>
  </si>
  <si>
    <r>
      <rPr>
        <sz val="7"/>
        <rFont val="Calibri"/>
        <family val="2"/>
      </rPr>
      <t>03.00.000</t>
    </r>
  </si>
  <si>
    <r>
      <rPr>
        <sz val="7"/>
        <rFont val="Calibri"/>
        <family val="2"/>
      </rPr>
      <t>SUPER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ESTRUTURA</t>
    </r>
  </si>
  <si>
    <r>
      <rPr>
        <sz val="7"/>
        <rFont val="Calibri"/>
        <family val="2"/>
      </rPr>
      <t>04.00.000</t>
    </r>
  </si>
  <si>
    <r>
      <rPr>
        <sz val="7"/>
        <rFont val="Calibri"/>
        <family val="2"/>
      </rPr>
      <t>ALVENARIA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OUTROS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ELEMENTOS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DIVISORIOS</t>
    </r>
  </si>
  <si>
    <r>
      <rPr>
        <sz val="7"/>
        <rFont val="Calibri"/>
        <family val="2"/>
      </rPr>
      <t>05.00.000</t>
    </r>
  </si>
  <si>
    <r>
      <rPr>
        <sz val="7"/>
        <rFont val="Calibri"/>
        <family val="2"/>
      </rPr>
      <t>ELEMENTOS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MADEIRA/COMPONENTES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ESPECIAIS</t>
    </r>
  </si>
  <si>
    <r>
      <rPr>
        <sz val="7"/>
        <rFont val="Calibri"/>
        <family val="2"/>
      </rPr>
      <t>06.00.000</t>
    </r>
  </si>
  <si>
    <r>
      <rPr>
        <sz val="7"/>
        <rFont val="Calibri"/>
        <family val="2"/>
      </rPr>
      <t>ELEMENTOS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METALICOS/COMPONENTES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ESPECIAIS</t>
    </r>
  </si>
  <si>
    <r>
      <rPr>
        <sz val="7"/>
        <rFont val="Calibri"/>
        <family val="2"/>
      </rPr>
      <t>07.00.000</t>
    </r>
  </si>
  <si>
    <r>
      <rPr>
        <sz val="7"/>
        <rFont val="Calibri"/>
        <family val="2"/>
      </rPr>
      <t>COBERTURA</t>
    </r>
  </si>
  <si>
    <r>
      <rPr>
        <sz val="7"/>
        <rFont val="Calibri"/>
        <family val="2"/>
      </rPr>
      <t>08.00.000</t>
    </r>
  </si>
  <si>
    <r>
      <rPr>
        <sz val="7"/>
        <rFont val="Calibri"/>
        <family val="2"/>
      </rPr>
      <t>INSTALACOES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HIDRAULICAS</t>
    </r>
  </si>
  <si>
    <r>
      <rPr>
        <sz val="7"/>
        <rFont val="Calibri"/>
        <family val="2"/>
      </rPr>
      <t>09.00.000</t>
    </r>
  </si>
  <si>
    <r>
      <rPr>
        <sz val="7"/>
        <rFont val="Calibri"/>
        <family val="2"/>
      </rPr>
      <t>INSTALACOES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ELETRICAS</t>
    </r>
  </si>
  <si>
    <r>
      <rPr>
        <sz val="7"/>
        <rFont val="Calibri"/>
        <family val="2"/>
      </rPr>
      <t>11.00.000</t>
    </r>
  </si>
  <si>
    <r>
      <rPr>
        <sz val="7"/>
        <rFont val="Calibri"/>
        <family val="2"/>
      </rPr>
      <t>IMPERMEABILIZACOES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/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JUNTAS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DILATACAO</t>
    </r>
  </si>
  <si>
    <r>
      <rPr>
        <sz val="7"/>
        <rFont val="Calibri"/>
        <family val="2"/>
      </rPr>
      <t>12.00.000</t>
    </r>
  </si>
  <si>
    <r>
      <rPr>
        <sz val="7"/>
        <rFont val="Calibri"/>
        <family val="2"/>
      </rPr>
      <t>REVESTIMENTOS: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TETO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PAREDE</t>
    </r>
  </si>
  <si>
    <r>
      <rPr>
        <sz val="7"/>
        <rFont val="Calibri"/>
        <family val="2"/>
      </rPr>
      <t>13.00.000</t>
    </r>
  </si>
  <si>
    <r>
      <rPr>
        <sz val="7"/>
        <rFont val="Calibri"/>
        <family val="2"/>
      </rPr>
      <t>PISOS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INTERNOS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/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RODAPES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/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PEITORIS</t>
    </r>
  </si>
  <si>
    <r>
      <rPr>
        <sz val="7"/>
        <rFont val="Calibri"/>
        <family val="2"/>
      </rPr>
      <t>14.00.000</t>
    </r>
  </si>
  <si>
    <r>
      <rPr>
        <sz val="7"/>
        <rFont val="Calibri"/>
        <family val="2"/>
      </rPr>
      <t>VIDROS</t>
    </r>
  </si>
  <si>
    <r>
      <rPr>
        <sz val="7"/>
        <rFont val="Calibri"/>
        <family val="2"/>
      </rPr>
      <t>15.00.000</t>
    </r>
  </si>
  <si>
    <r>
      <rPr>
        <sz val="7"/>
        <rFont val="Calibri"/>
        <family val="2"/>
      </rPr>
      <t>PINTURA</t>
    </r>
  </si>
  <si>
    <r>
      <rPr>
        <sz val="7"/>
        <rFont val="Calibri"/>
        <family val="2"/>
      </rPr>
      <t>16.00.000</t>
    </r>
  </si>
  <si>
    <r>
      <rPr>
        <sz val="7"/>
        <rFont val="Calibri"/>
        <family val="2"/>
      </rPr>
      <t>SERVICOS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COMPLEMENTARES</t>
    </r>
  </si>
  <si>
    <t>VALOR ACUMULADO</t>
  </si>
  <si>
    <r>
      <rPr>
        <b/>
        <sz val="9"/>
        <rFont val="Calibri"/>
        <family val="2"/>
      </rPr>
      <t>VALOR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TOTAL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ITEM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DE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CONTRATO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</si>
</sst>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1" x14ac:knownFonts="1">
    <font>
      <sz val="10"/>
      <color rgb="FF000000"/>
      <name val="Times New Roman"/>
      <charset val="204"/>
    </font>
    <font>
      <b/>
      <sz val="7"/>
      <name val="Calibri"/>
      <family val="2"/>
    </font>
    <font>
      <b/>
      <sz val="7"/>
      <color rgb="FF000000"/>
      <name val="Calibri"/>
      <family val="2"/>
    </font>
    <font>
      <sz val="7"/>
      <name val="Calibri"/>
      <family val="2"/>
    </font>
    <font>
      <sz val="7"/>
      <color rgb="FF000000"/>
      <name val="Calibri"/>
      <family val="2"/>
    </font>
    <font>
      <sz val="7"/>
      <name val="Times New Roman"/>
      <family val="1"/>
    </font>
    <font>
      <b/>
      <sz val="7"/>
      <color rgb="FF000000"/>
      <name val="Arial"/>
      <family val="2"/>
    </font>
    <font>
      <sz val="9"/>
      <color rgb="FF000000"/>
      <name val="Times New Roman"/>
      <family val="1"/>
    </font>
    <font>
      <b/>
      <sz val="9"/>
      <name val="Calibri"/>
      <family val="2"/>
    </font>
    <font>
      <sz val="9"/>
      <name val="Times New Roman"/>
      <family val="1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4A4A4"/>
      </patternFill>
    </fill>
    <fill>
      <patternFill patternType="solid">
        <fgColor rgb="FF91D050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1" fontId="2" fillId="3" borderId="2" xfId="0" applyNumberFormat="1" applyFont="1" applyFill="1" applyBorder="1" applyAlignment="1">
      <alignment horizontal="center" vertical="top" shrinkToFi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1" fontId="2" fillId="0" borderId="3" xfId="0" applyNumberFormat="1" applyFont="1" applyBorder="1" applyAlignment="1">
      <alignment horizontal="left" vertical="top" indent="1" shrinkToFit="1"/>
    </xf>
    <xf numFmtId="0" fontId="0" fillId="0" borderId="3" xfId="0" applyBorder="1" applyAlignment="1">
      <alignment horizontal="left" wrapText="1"/>
    </xf>
    <xf numFmtId="0" fontId="0" fillId="2" borderId="3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 inden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4" fontId="4" fillId="0" borderId="3" xfId="0" applyNumberFormat="1" applyFont="1" applyBorder="1" applyAlignment="1">
      <alignment horizontal="right" vertical="top" shrinkToFit="1"/>
    </xf>
    <xf numFmtId="4" fontId="4" fillId="0" borderId="3" xfId="0" applyNumberFormat="1" applyFont="1" applyBorder="1" applyAlignment="1">
      <alignment horizontal="center" vertical="top" shrinkToFit="1"/>
    </xf>
    <xf numFmtId="10" fontId="4" fillId="0" borderId="3" xfId="0" applyNumberFormat="1" applyFont="1" applyBorder="1" applyAlignment="1">
      <alignment horizontal="right" vertical="top" shrinkToFit="1"/>
    </xf>
    <xf numFmtId="10" fontId="2" fillId="3" borderId="3" xfId="0" applyNumberFormat="1" applyFont="1" applyFill="1" applyBorder="1" applyAlignment="1">
      <alignment horizontal="center" vertical="top" shrinkToFit="1"/>
    </xf>
    <xf numFmtId="0" fontId="0" fillId="2" borderId="11" xfId="0" applyFill="1" applyBorder="1" applyAlignment="1">
      <alignment horizontal="left" wrapText="1"/>
    </xf>
    <xf numFmtId="0" fontId="0" fillId="0" borderId="12" xfId="0" applyBorder="1" applyAlignment="1">
      <alignment horizontal="left" vertical="top"/>
    </xf>
    <xf numFmtId="0" fontId="6" fillId="2" borderId="12" xfId="0" applyFont="1" applyFill="1" applyBorder="1" applyAlignment="1">
      <alignment horizontal="left" vertical="top" wrapText="1"/>
    </xf>
    <xf numFmtId="4" fontId="6" fillId="4" borderId="12" xfId="0" applyNumberFormat="1" applyFont="1" applyFill="1" applyBorder="1" applyAlignment="1">
      <alignment horizontal="right" vertical="top"/>
    </xf>
    <xf numFmtId="0" fontId="7" fillId="2" borderId="11" xfId="0" applyFont="1" applyFill="1" applyBorder="1" applyAlignment="1">
      <alignment horizontal="left" vertical="top" wrapText="1"/>
    </xf>
    <xf numFmtId="4" fontId="10" fillId="2" borderId="11" xfId="0" applyNumberFormat="1" applyFont="1" applyFill="1" applyBorder="1" applyAlignment="1">
      <alignment horizontal="right" vertical="top" shrinkToFit="1"/>
    </xf>
    <xf numFmtId="164" fontId="10" fillId="2" borderId="11" xfId="0" applyNumberFormat="1" applyFont="1" applyFill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152400</xdr:rowOff>
    </xdr:from>
    <xdr:to>
      <xdr:col>1</xdr:col>
      <xdr:colOff>1920240</xdr:colOff>
      <xdr:row>0</xdr:row>
      <xdr:rowOff>659130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475607-56C3-4948-ADAD-7B79720BB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152400"/>
          <a:ext cx="1920240" cy="5067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ecretaria%20de%20Obras\OBRAS%20CONV&#202;NIO%20EM%20ANDAMENTO\Amplia&#231;&#227;o%20Creche%20Sebasti&#227;o%20Domingues\PLANILHA_OR&#199;AMENT&#193;RIA%20arred.xlsx" TargetMode="External"/><Relationship Id="rId1" Type="http://schemas.openxmlformats.org/officeDocument/2006/relationships/externalLinkPath" Target="file:///D:\Secretaria%20de%20Obras\OBRAS%20CONV&#202;NIO%20EM%20ANDAMENTO\Amplia&#231;&#227;o%20Creche%20Sebasti&#227;o%20Domingues\PLANILHA_OR&#199;AMENT&#193;RIA%20arr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215">
          <cell r="F215">
            <v>98455.020000000019</v>
          </cell>
        </row>
        <row r="216">
          <cell r="F216">
            <v>95022.89</v>
          </cell>
        </row>
        <row r="217">
          <cell r="F217">
            <v>22100.07</v>
          </cell>
        </row>
        <row r="218">
          <cell r="F218">
            <v>11065.32</v>
          </cell>
        </row>
        <row r="219">
          <cell r="F219">
            <v>40943.24</v>
          </cell>
        </row>
        <row r="220">
          <cell r="F220">
            <v>33348.950000000004</v>
          </cell>
        </row>
        <row r="221">
          <cell r="F221">
            <v>70931.39</v>
          </cell>
        </row>
        <row r="222">
          <cell r="F222">
            <v>24433.360000000004</v>
          </cell>
        </row>
        <row r="223">
          <cell r="F223">
            <v>6333.02</v>
          </cell>
        </row>
        <row r="224">
          <cell r="F224">
            <v>38554.859999999993</v>
          </cell>
        </row>
        <row r="225">
          <cell r="F225">
            <v>51042.540000000008</v>
          </cell>
        </row>
        <row r="226">
          <cell r="F226">
            <v>9424.94</v>
          </cell>
        </row>
        <row r="227">
          <cell r="F227">
            <v>20441.73</v>
          </cell>
        </row>
        <row r="228">
          <cell r="F228">
            <v>6205.4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tabSelected="1" workbookViewId="0">
      <selection activeCell="E17" sqref="E17"/>
    </sheetView>
  </sheetViews>
  <sheetFormatPr defaultRowHeight="12.75" x14ac:dyDescent="0.2"/>
  <cols>
    <col min="1" max="1" width="8.1640625" customWidth="1"/>
    <col min="2" max="2" width="31.5" customWidth="1"/>
    <col min="3" max="3" width="9.1640625" customWidth="1"/>
    <col min="4" max="4" width="6.5" customWidth="1"/>
    <col min="5" max="5" width="8.5" customWidth="1"/>
    <col min="6" max="6" width="8.6640625" customWidth="1"/>
    <col min="7" max="8" width="8.5" customWidth="1"/>
    <col min="9" max="9" width="8.6640625" customWidth="1"/>
    <col min="10" max="12" width="8.5" customWidth="1"/>
    <col min="13" max="13" width="8.6640625" customWidth="1"/>
    <col min="14" max="15" width="8.5" customWidth="1"/>
    <col min="16" max="16" width="10.1640625" customWidth="1"/>
  </cols>
  <sheetData>
    <row r="1" spans="1:16" ht="61.9" customHeight="1" x14ac:dyDescent="0.2"/>
    <row r="2" spans="1:16" ht="9" customHeight="1" x14ac:dyDescent="0.2">
      <c r="A2" s="1" t="s">
        <v>0</v>
      </c>
      <c r="B2" s="2">
        <v>115183</v>
      </c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</row>
    <row r="3" spans="1:16" ht="8.65" customHeight="1" x14ac:dyDescent="0.2">
      <c r="A3" s="30"/>
      <c r="B3" s="31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</row>
    <row r="4" spans="1:16" ht="9" customHeight="1" x14ac:dyDescent="0.2">
      <c r="A4" s="3" t="s">
        <v>1</v>
      </c>
      <c r="B4" s="4" t="s">
        <v>2</v>
      </c>
      <c r="C4" s="32" t="s">
        <v>3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4"/>
    </row>
    <row r="5" spans="1:16" ht="9" customHeight="1" x14ac:dyDescent="0.2">
      <c r="A5" s="6">
        <v>13920</v>
      </c>
      <c r="B5" s="7"/>
      <c r="C5" s="35" t="s">
        <v>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7"/>
    </row>
    <row r="6" spans="1:16" ht="8.65" customHeight="1" x14ac:dyDescent="0.2">
      <c r="A6" s="24"/>
      <c r="B6" s="26"/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40"/>
    </row>
    <row r="7" spans="1:16" ht="9" customHeight="1" x14ac:dyDescent="0.2">
      <c r="A7" s="27"/>
      <c r="B7" s="29"/>
      <c r="C7" s="30"/>
      <c r="D7" s="31"/>
      <c r="E7" s="16">
        <f>E24/$C$24</f>
        <v>4.4787805658320183E-2</v>
      </c>
      <c r="F7" s="16">
        <f t="shared" ref="F7:P7" si="0">F24/$C$24</f>
        <v>8.9575592388099146E-2</v>
      </c>
      <c r="G7" s="16">
        <f t="shared" si="0"/>
        <v>0.14192981739844504</v>
      </c>
      <c r="H7" s="16">
        <f t="shared" si="0"/>
        <v>0.1646969721318684</v>
      </c>
      <c r="I7" s="16">
        <f t="shared" si="0"/>
        <v>0.12036704788559392</v>
      </c>
      <c r="J7" s="16">
        <f t="shared" si="0"/>
        <v>0.12036704788559392</v>
      </c>
      <c r="K7" s="16">
        <f t="shared" si="0"/>
        <v>7.6690234025480059E-2</v>
      </c>
      <c r="L7" s="16">
        <f t="shared" si="0"/>
        <v>7.6690234025480059E-2</v>
      </c>
      <c r="M7" s="16">
        <f t="shared" si="0"/>
        <v>5.7228078302756454E-2</v>
      </c>
      <c r="N7" s="16">
        <f t="shared" si="0"/>
        <v>5.7228040445674019E-2</v>
      </c>
      <c r="O7" s="16">
        <f t="shared" si="0"/>
        <v>3.8693212885725574E-2</v>
      </c>
      <c r="P7" s="16">
        <f t="shared" si="0"/>
        <v>1.1745916966963241E-2</v>
      </c>
    </row>
    <row r="8" spans="1:16" ht="9" customHeight="1" x14ac:dyDescent="0.2">
      <c r="A8" s="8" t="s">
        <v>5</v>
      </c>
      <c r="B8" s="5" t="s">
        <v>6</v>
      </c>
      <c r="C8" s="9" t="s">
        <v>7</v>
      </c>
      <c r="D8" s="10" t="s">
        <v>8</v>
      </c>
      <c r="E8" s="5" t="s">
        <v>9</v>
      </c>
      <c r="F8" s="5" t="s">
        <v>10</v>
      </c>
      <c r="G8" s="5" t="s">
        <v>11</v>
      </c>
      <c r="H8" s="5" t="s">
        <v>12</v>
      </c>
      <c r="I8" s="5" t="s">
        <v>13</v>
      </c>
      <c r="J8" s="5" t="s">
        <v>14</v>
      </c>
      <c r="K8" s="5" t="s">
        <v>15</v>
      </c>
      <c r="L8" s="5" t="s">
        <v>16</v>
      </c>
      <c r="M8" s="5" t="s">
        <v>17</v>
      </c>
      <c r="N8" s="5" t="s">
        <v>18</v>
      </c>
      <c r="O8" s="5" t="s">
        <v>19</v>
      </c>
      <c r="P8" s="9" t="s">
        <v>20</v>
      </c>
    </row>
    <row r="9" spans="1:16" ht="9" customHeight="1" x14ac:dyDescent="0.2">
      <c r="A9" s="11" t="s">
        <v>21</v>
      </c>
      <c r="B9" s="12" t="s">
        <v>22</v>
      </c>
      <c r="C9" s="13">
        <f>[1]Sheet1!$F$215</f>
        <v>98455.020000000019</v>
      </c>
      <c r="D9" s="15">
        <f>C9/$C$24</f>
        <v>0.18636099041169071</v>
      </c>
      <c r="E9" s="14">
        <v>23661.52</v>
      </c>
      <c r="F9" s="14">
        <v>47323.03</v>
      </c>
      <c r="G9" s="14">
        <v>27470.47</v>
      </c>
      <c r="H9" s="7"/>
      <c r="I9" s="7"/>
      <c r="J9" s="7"/>
      <c r="K9" s="7"/>
      <c r="L9" s="7"/>
      <c r="M9" s="7"/>
      <c r="N9" s="7"/>
      <c r="O9" s="7"/>
      <c r="P9" s="7"/>
    </row>
    <row r="10" spans="1:16" ht="9" customHeight="1" x14ac:dyDescent="0.2">
      <c r="A10" s="11" t="s">
        <v>23</v>
      </c>
      <c r="B10" s="12" t="s">
        <v>24</v>
      </c>
      <c r="C10" s="13">
        <f>[1]Sheet1!$F$216</f>
        <v>95022.89</v>
      </c>
      <c r="D10" s="15">
        <f t="shared" ref="D10:D22" si="1">C10/$C$24</f>
        <v>0.17986446899488859</v>
      </c>
      <c r="E10" s="7"/>
      <c r="F10" s="7"/>
      <c r="G10" s="14">
        <v>47511.44</v>
      </c>
      <c r="H10" s="14">
        <v>47511.45</v>
      </c>
      <c r="I10" s="7"/>
      <c r="J10" s="7"/>
      <c r="K10" s="7"/>
      <c r="L10" s="7"/>
      <c r="M10" s="7"/>
      <c r="N10" s="7"/>
      <c r="O10" s="7"/>
      <c r="P10" s="7"/>
    </row>
    <row r="11" spans="1:16" ht="9" customHeight="1" x14ac:dyDescent="0.2">
      <c r="A11" s="11" t="s">
        <v>25</v>
      </c>
      <c r="B11" s="12" t="s">
        <v>26</v>
      </c>
      <c r="C11" s="13">
        <f>[1]Sheet1!$F$217</f>
        <v>22100.07</v>
      </c>
      <c r="D11" s="15">
        <f t="shared" si="1"/>
        <v>4.1832208589949932E-2</v>
      </c>
      <c r="E11" s="7"/>
      <c r="F11" s="7"/>
      <c r="G11" s="7"/>
      <c r="H11" s="14">
        <v>22100.07</v>
      </c>
      <c r="I11" s="7"/>
      <c r="J11" s="7"/>
      <c r="K11" s="7"/>
      <c r="L11" s="7"/>
      <c r="M11" s="7"/>
      <c r="N11" s="7"/>
      <c r="O11" s="7"/>
      <c r="P11" s="7"/>
    </row>
    <row r="12" spans="1:16" ht="9" customHeight="1" x14ac:dyDescent="0.2">
      <c r="A12" s="11" t="s">
        <v>27</v>
      </c>
      <c r="B12" s="12" t="s">
        <v>28</v>
      </c>
      <c r="C12" s="13">
        <f>[1]Sheet1!$F$218</f>
        <v>11065.32</v>
      </c>
      <c r="D12" s="15">
        <f t="shared" si="1"/>
        <v>2.0945036570225561E-2</v>
      </c>
      <c r="E12" s="7"/>
      <c r="F12" s="7"/>
      <c r="G12" s="7"/>
      <c r="H12" s="14">
        <v>11065.32</v>
      </c>
      <c r="I12" s="7"/>
      <c r="J12" s="7"/>
      <c r="K12" s="7"/>
      <c r="L12" s="7"/>
      <c r="M12" s="7"/>
      <c r="N12" s="7"/>
      <c r="O12" s="7"/>
      <c r="P12" s="7"/>
    </row>
    <row r="13" spans="1:16" ht="9" customHeight="1" x14ac:dyDescent="0.2">
      <c r="A13" s="11" t="s">
        <v>29</v>
      </c>
      <c r="B13" s="12" t="s">
        <v>30</v>
      </c>
      <c r="C13" s="13">
        <f>[1]Sheet1!$F$219</f>
        <v>40943.24</v>
      </c>
      <c r="D13" s="15">
        <f t="shared" si="1"/>
        <v>7.749958059084798E-2</v>
      </c>
      <c r="E13" s="7"/>
      <c r="F13" s="7"/>
      <c r="G13" s="7"/>
      <c r="H13" s="7"/>
      <c r="I13" s="14">
        <v>20471.62</v>
      </c>
      <c r="J13" s="14">
        <v>20471.62</v>
      </c>
      <c r="K13" s="7"/>
      <c r="L13" s="7"/>
      <c r="M13" s="7"/>
      <c r="N13" s="7"/>
      <c r="O13" s="7"/>
      <c r="P13" s="7"/>
    </row>
    <row r="14" spans="1:16" ht="9" customHeight="1" x14ac:dyDescent="0.2">
      <c r="A14" s="11" t="s">
        <v>31</v>
      </c>
      <c r="B14" s="11" t="s">
        <v>32</v>
      </c>
      <c r="C14" s="13">
        <f>[1]Sheet1!$F$220</f>
        <v>33348.950000000004</v>
      </c>
      <c r="D14" s="15">
        <f t="shared" si="1"/>
        <v>6.3124697462759671E-2</v>
      </c>
      <c r="E14" s="7"/>
      <c r="F14" s="7"/>
      <c r="G14" s="7"/>
      <c r="H14" s="7"/>
      <c r="I14" s="7"/>
      <c r="J14" s="7"/>
      <c r="K14" s="14">
        <v>16674.48</v>
      </c>
      <c r="L14" s="14">
        <v>16674.47</v>
      </c>
      <c r="M14" s="7"/>
      <c r="N14" s="7"/>
      <c r="O14" s="7"/>
      <c r="P14" s="7"/>
    </row>
    <row r="15" spans="1:16" ht="9" customHeight="1" x14ac:dyDescent="0.2">
      <c r="A15" s="11" t="s">
        <v>33</v>
      </c>
      <c r="B15" s="12" t="s">
        <v>34</v>
      </c>
      <c r="C15" s="13">
        <f>[1]Sheet1!$F$221</f>
        <v>70931.39</v>
      </c>
      <c r="D15" s="15">
        <f t="shared" si="1"/>
        <v>0.13426277392130834</v>
      </c>
      <c r="E15" s="7"/>
      <c r="F15" s="7"/>
      <c r="G15" s="7"/>
      <c r="H15" s="7"/>
      <c r="I15" s="14">
        <v>17732.849999999999</v>
      </c>
      <c r="J15" s="14">
        <v>17732.849999999999</v>
      </c>
      <c r="K15" s="14">
        <v>17732.84</v>
      </c>
      <c r="L15" s="14">
        <v>17732.849999999999</v>
      </c>
      <c r="M15" s="7"/>
      <c r="N15" s="7"/>
      <c r="O15" s="7"/>
      <c r="P15" s="7"/>
    </row>
    <row r="16" spans="1:16" ht="9" customHeight="1" x14ac:dyDescent="0.2">
      <c r="A16" s="11" t="s">
        <v>35</v>
      </c>
      <c r="B16" s="12" t="s">
        <v>36</v>
      </c>
      <c r="C16" s="13">
        <f>[1]Sheet1!$F$222</f>
        <v>24433.360000000004</v>
      </c>
      <c r="D16" s="15">
        <f t="shared" si="1"/>
        <v>4.6248786183633775E-2</v>
      </c>
      <c r="E16" s="7"/>
      <c r="F16" s="7"/>
      <c r="G16" s="7"/>
      <c r="H16" s="7"/>
      <c r="I16" s="14">
        <v>6108.34</v>
      </c>
      <c r="J16" s="14">
        <v>6108.34</v>
      </c>
      <c r="K16" s="14">
        <v>6108.34</v>
      </c>
      <c r="L16" s="14">
        <v>6108.34</v>
      </c>
      <c r="M16" s="7"/>
      <c r="N16" s="7"/>
      <c r="O16" s="7"/>
      <c r="P16" s="7"/>
    </row>
    <row r="17" spans="1:16" ht="9" customHeight="1" x14ac:dyDescent="0.2">
      <c r="A17" s="11" t="s">
        <v>37</v>
      </c>
      <c r="B17" s="12" t="s">
        <v>38</v>
      </c>
      <c r="C17" s="13">
        <f>[1]Sheet1!$F$223</f>
        <v>6333.02</v>
      </c>
      <c r="D17" s="15">
        <f t="shared" si="1"/>
        <v>1.1987483009978012E-2</v>
      </c>
      <c r="E17" s="7"/>
      <c r="F17" s="7"/>
      <c r="G17" s="7"/>
      <c r="H17" s="14">
        <v>6333.02</v>
      </c>
      <c r="I17" s="7"/>
      <c r="J17" s="7"/>
      <c r="K17" s="7"/>
      <c r="L17" s="7"/>
      <c r="M17" s="7"/>
      <c r="N17" s="7"/>
      <c r="O17" s="7"/>
      <c r="P17" s="7"/>
    </row>
    <row r="18" spans="1:16" ht="9" customHeight="1" x14ac:dyDescent="0.2">
      <c r="A18" s="11" t="s">
        <v>39</v>
      </c>
      <c r="B18" s="12" t="s">
        <v>40</v>
      </c>
      <c r="C18" s="13">
        <f>[1]Sheet1!$F$224</f>
        <v>38554.859999999993</v>
      </c>
      <c r="D18" s="15">
        <f t="shared" si="1"/>
        <v>7.2978725663598212E-2</v>
      </c>
      <c r="E18" s="7"/>
      <c r="F18" s="7"/>
      <c r="G18" s="7"/>
      <c r="H18" s="7"/>
      <c r="I18" s="14">
        <v>19277.43</v>
      </c>
      <c r="J18" s="14">
        <v>19277.43</v>
      </c>
      <c r="K18" s="7"/>
      <c r="L18" s="7"/>
      <c r="M18" s="7"/>
      <c r="N18" s="7"/>
      <c r="O18" s="7"/>
      <c r="P18" s="7"/>
    </row>
    <row r="19" spans="1:16" ht="9" customHeight="1" x14ac:dyDescent="0.2">
      <c r="A19" s="11" t="s">
        <v>41</v>
      </c>
      <c r="B19" s="12" t="s">
        <v>42</v>
      </c>
      <c r="C19" s="13">
        <f>[1]Sheet1!$F$225</f>
        <v>51042.540000000008</v>
      </c>
      <c r="D19" s="15">
        <f t="shared" si="1"/>
        <v>9.6616082222403074E-2</v>
      </c>
      <c r="E19" s="7"/>
      <c r="F19" s="7"/>
      <c r="G19" s="7"/>
      <c r="H19" s="7"/>
      <c r="I19" s="7"/>
      <c r="J19" s="7"/>
      <c r="K19" s="7"/>
      <c r="L19" s="7"/>
      <c r="M19" s="14">
        <v>25521.279999999999</v>
      </c>
      <c r="N19" s="14">
        <v>25521.26</v>
      </c>
      <c r="O19" s="7"/>
      <c r="P19" s="7"/>
    </row>
    <row r="20" spans="1:16" ht="9" customHeight="1" x14ac:dyDescent="0.2">
      <c r="A20" s="11" t="s">
        <v>43</v>
      </c>
      <c r="B20" s="11" t="s">
        <v>44</v>
      </c>
      <c r="C20" s="13">
        <f>[1]Sheet1!$F$226</f>
        <v>9424.94</v>
      </c>
      <c r="D20" s="15">
        <f t="shared" si="1"/>
        <v>1.7840036526027416E-2</v>
      </c>
      <c r="E20" s="7"/>
      <c r="F20" s="7"/>
      <c r="G20" s="7"/>
      <c r="H20" s="7"/>
      <c r="I20" s="7"/>
      <c r="J20" s="7"/>
      <c r="K20" s="7"/>
      <c r="L20" s="7"/>
      <c r="M20" s="14">
        <v>4712.47</v>
      </c>
      <c r="N20" s="14">
        <v>4712.47</v>
      </c>
      <c r="O20" s="7"/>
      <c r="P20" s="7"/>
    </row>
    <row r="21" spans="1:16" ht="9" customHeight="1" x14ac:dyDescent="0.2">
      <c r="A21" s="11" t="s">
        <v>45</v>
      </c>
      <c r="B21" s="11" t="s">
        <v>46</v>
      </c>
      <c r="C21" s="13">
        <f>[1]Sheet1!$F$227</f>
        <v>20441.73</v>
      </c>
      <c r="D21" s="15">
        <f t="shared" si="1"/>
        <v>3.8693212885725574E-2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14">
        <v>20441.73</v>
      </c>
      <c r="P21" s="7"/>
    </row>
    <row r="22" spans="1:16" ht="9.75" customHeight="1" x14ac:dyDescent="0.2">
      <c r="A22" s="11" t="s">
        <v>47</v>
      </c>
      <c r="B22" s="12" t="s">
        <v>48</v>
      </c>
      <c r="C22" s="13">
        <f>[1]Sheet1!$F$228</f>
        <v>6205.4</v>
      </c>
      <c r="D22" s="15">
        <f t="shared" si="1"/>
        <v>1.1745916966963241E-2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13">
        <v>6205.4</v>
      </c>
    </row>
    <row r="23" spans="1:16" ht="8.65" customHeight="1" x14ac:dyDescent="0.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1.65" customHeight="1" x14ac:dyDescent="0.2">
      <c r="A24" s="17"/>
      <c r="B24" s="21" t="s">
        <v>50</v>
      </c>
      <c r="C24" s="22">
        <f>SUM(C9:C22)</f>
        <v>528302.73</v>
      </c>
      <c r="D24" s="23">
        <v>1</v>
      </c>
      <c r="E24" s="22">
        <f t="shared" ref="E24:P24" si="2">SUM(E9:E22)</f>
        <v>23661.52</v>
      </c>
      <c r="F24" s="22">
        <f t="shared" si="2"/>
        <v>47323.03</v>
      </c>
      <c r="G24" s="22">
        <f t="shared" si="2"/>
        <v>74981.91</v>
      </c>
      <c r="H24" s="22">
        <f t="shared" si="2"/>
        <v>87009.86</v>
      </c>
      <c r="I24" s="22">
        <f t="shared" si="2"/>
        <v>63590.239999999998</v>
      </c>
      <c r="J24" s="22">
        <f t="shared" si="2"/>
        <v>63590.239999999998</v>
      </c>
      <c r="K24" s="22">
        <f t="shared" si="2"/>
        <v>40515.660000000003</v>
      </c>
      <c r="L24" s="22">
        <f t="shared" si="2"/>
        <v>40515.660000000003</v>
      </c>
      <c r="M24" s="22">
        <f t="shared" si="2"/>
        <v>30233.75</v>
      </c>
      <c r="N24" s="22">
        <f t="shared" si="2"/>
        <v>30233.73</v>
      </c>
      <c r="O24" s="22">
        <f t="shared" si="2"/>
        <v>20441.73</v>
      </c>
      <c r="P24" s="22">
        <f t="shared" si="2"/>
        <v>6205.4</v>
      </c>
    </row>
    <row r="25" spans="1:16" x14ac:dyDescent="0.2">
      <c r="A25" s="18"/>
      <c r="B25" s="19" t="s">
        <v>49</v>
      </c>
      <c r="C25" s="18"/>
      <c r="D25" s="18"/>
      <c r="E25" s="20">
        <f>E24</f>
        <v>23661.52</v>
      </c>
      <c r="F25" s="20">
        <f>E25+F24</f>
        <v>70984.55</v>
      </c>
      <c r="G25" s="20">
        <f t="shared" ref="G25:P25" si="3">F25+G24</f>
        <v>145966.46000000002</v>
      </c>
      <c r="H25" s="20">
        <f t="shared" si="3"/>
        <v>232976.32</v>
      </c>
      <c r="I25" s="20">
        <f t="shared" si="3"/>
        <v>296566.56</v>
      </c>
      <c r="J25" s="20">
        <f t="shared" si="3"/>
        <v>360156.8</v>
      </c>
      <c r="K25" s="20">
        <f t="shared" si="3"/>
        <v>400672.45999999996</v>
      </c>
      <c r="L25" s="20">
        <f t="shared" si="3"/>
        <v>441188.12</v>
      </c>
      <c r="M25" s="20">
        <f t="shared" si="3"/>
        <v>471421.87</v>
      </c>
      <c r="N25" s="20">
        <f t="shared" si="3"/>
        <v>501655.6</v>
      </c>
      <c r="O25" s="20">
        <f t="shared" si="3"/>
        <v>522097.32999999996</v>
      </c>
      <c r="P25" s="20">
        <f t="shared" si="3"/>
        <v>528302.73</v>
      </c>
    </row>
  </sheetData>
  <mergeCells count="7">
    <mergeCell ref="C2:P3"/>
    <mergeCell ref="A3:B3"/>
    <mergeCell ref="C4:P4"/>
    <mergeCell ref="C5:P5"/>
    <mergeCell ref="A6:B7"/>
    <mergeCell ref="C6:P6"/>
    <mergeCell ref="C7:D7"/>
  </mergeCells>
  <pageMargins left="0.39370078740157483" right="0.39370078740157483" top="0.74803149606299213" bottom="0.74803149606299213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Trinca</dc:creator>
  <cp:lastModifiedBy>Danielle Z. Leao Silva</cp:lastModifiedBy>
  <cp:lastPrinted>2024-03-25T13:29:12Z</cp:lastPrinted>
  <dcterms:created xsi:type="dcterms:W3CDTF">2024-03-25T13:13:54Z</dcterms:created>
  <dcterms:modified xsi:type="dcterms:W3CDTF">2024-05-27T14:20:23Z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2023-04-25T00:00:00Z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2024-03-25T00:00:00Z</vt:filetime>
  </property>
  <property fmtid="{D5CDD505-2E9C-101B-9397-08002B2CF9AE}" pid="5" name="Producer">
    <vt:lpwstr>GPL Ghostscript 9.26</vt:lpwstr>
  </property>
</Properties>
</file>