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00. CONTRATAÇÕES\2025\24684_2025 - ATA MANUTENÇÃO PRÓPRIOS\"/>
    </mc:Choice>
  </mc:AlternateContent>
  <xr:revisionPtr revIDLastSave="0" documentId="13_ncr:1_{57CE5276-4D02-45C1-A60B-09EF35B58C2C}" xr6:coauthVersionLast="36" xr6:coauthVersionMax="36" xr10:uidLastSave="{00000000-0000-0000-0000-000000000000}"/>
  <bookViews>
    <workbookView xWindow="0" yWindow="0" windowWidth="28800" windowHeight="12300" firstSheet="1" activeTab="1" xr2:uid="{00000000-000D-0000-FFFF-FFFF00000000}"/>
  </bookViews>
  <sheets>
    <sheet name="Base" sheetId="1" state="hidden" r:id="rId1"/>
    <sheet name="Planilha Orçamentária" sheetId="2" r:id="rId2"/>
    <sheet name="Curva ABC" sheetId="3" r:id="rId3"/>
  </sheets>
  <externalReferences>
    <externalReference r:id="rId4"/>
  </externalReferences>
  <definedNames>
    <definedName name="_xlnm._FilterDatabase" localSheetId="1" hidden="1">'Planilha Orçamentária'!$B$4:$K$294</definedName>
    <definedName name="_xlnm.Print_Titles" localSheetId="0">'[1]repeated header'!$4:$4</definedName>
  </definedNames>
  <calcPr calcId="191029"/>
</workbook>
</file>

<file path=xl/calcChain.xml><?xml version="1.0" encoding="utf-8"?>
<calcChain xmlns="http://schemas.openxmlformats.org/spreadsheetml/2006/main">
  <c r="E298" i="2" l="1"/>
  <c r="I296" i="2"/>
  <c r="J282" i="2"/>
  <c r="J281" i="2"/>
  <c r="J280" i="2"/>
  <c r="H296" i="3" l="1"/>
  <c r="I294" i="3"/>
  <c r="I293" i="3"/>
  <c r="I292" i="3"/>
  <c r="I291" i="3"/>
  <c r="I290" i="3"/>
  <c r="I289" i="3"/>
  <c r="I288" i="3"/>
  <c r="I287" i="3"/>
  <c r="I286" i="3"/>
  <c r="I285" i="3"/>
  <c r="I284" i="3"/>
  <c r="I283" i="3"/>
  <c r="I282" i="3"/>
  <c r="I281" i="3"/>
  <c r="I280" i="3"/>
  <c r="I279" i="3"/>
  <c r="I278" i="3"/>
  <c r="I277" i="3"/>
  <c r="I276" i="3"/>
  <c r="I275" i="3"/>
  <c r="I274" i="3"/>
  <c r="I273" i="3"/>
  <c r="I272" i="3"/>
  <c r="I271" i="3"/>
  <c r="I270" i="3"/>
  <c r="I269" i="3"/>
  <c r="I268" i="3"/>
  <c r="I267" i="3"/>
  <c r="I266" i="3"/>
  <c r="I265" i="3"/>
  <c r="I264" i="3"/>
  <c r="I263" i="3"/>
  <c r="I262" i="3"/>
  <c r="I261" i="3"/>
  <c r="I260" i="3"/>
  <c r="I259" i="3"/>
  <c r="I258" i="3"/>
  <c r="I257" i="3"/>
  <c r="I256" i="3"/>
  <c r="I255" i="3"/>
  <c r="I254" i="3"/>
  <c r="I253" i="3"/>
  <c r="I252" i="3"/>
  <c r="I251" i="3"/>
  <c r="I250" i="3"/>
  <c r="I249" i="3"/>
  <c r="I248" i="3"/>
  <c r="I247" i="3"/>
  <c r="I246" i="3"/>
  <c r="I245" i="3"/>
  <c r="I244" i="3"/>
  <c r="I243" i="3"/>
  <c r="I242" i="3"/>
  <c r="I241" i="3"/>
  <c r="I240" i="3"/>
  <c r="I239" i="3"/>
  <c r="I238" i="3"/>
  <c r="I237" i="3"/>
  <c r="I236" i="3"/>
  <c r="I235" i="3"/>
  <c r="I234" i="3"/>
  <c r="I233" i="3"/>
  <c r="I232" i="3"/>
  <c r="I231" i="3"/>
  <c r="I230" i="3"/>
  <c r="I229" i="3"/>
  <c r="I228" i="3"/>
  <c r="I227" i="3"/>
  <c r="I226" i="3"/>
  <c r="I225" i="3"/>
  <c r="I224" i="3"/>
  <c r="I223" i="3"/>
  <c r="I222" i="3"/>
  <c r="I221" i="3"/>
  <c r="I220" i="3"/>
  <c r="I219" i="3"/>
  <c r="I218" i="3"/>
  <c r="I217" i="3"/>
  <c r="I216" i="3"/>
  <c r="I215" i="3"/>
  <c r="I214" i="3"/>
  <c r="I213" i="3"/>
  <c r="I212" i="3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H298" i="3" s="1"/>
  <c r="H297" i="3" s="1"/>
  <c r="J268" i="2"/>
  <c r="J58" i="2"/>
  <c r="J8" i="2"/>
  <c r="J269" i="2"/>
  <c r="J267" i="2"/>
  <c r="J125" i="2"/>
  <c r="J109" i="2"/>
  <c r="J102" i="2"/>
  <c r="J86" i="2"/>
  <c r="J126" i="2"/>
  <c r="J165" i="2"/>
  <c r="J122" i="2"/>
  <c r="J120" i="2"/>
  <c r="J182" i="2"/>
  <c r="J181" i="2"/>
  <c r="J52" i="2"/>
  <c r="J6" i="2"/>
  <c r="J14" i="2"/>
  <c r="J113" i="2"/>
  <c r="J128" i="2"/>
  <c r="J195" i="2"/>
  <c r="J9" i="2"/>
  <c r="J53" i="2"/>
  <c r="J55" i="2"/>
  <c r="J250" i="2"/>
  <c r="J141" i="2"/>
  <c r="J10" i="2"/>
  <c r="J287" i="2"/>
  <c r="J124" i="2"/>
  <c r="J265" i="2"/>
  <c r="J176" i="2"/>
  <c r="J13" i="2"/>
  <c r="J57" i="2"/>
  <c r="J249" i="2"/>
  <c r="J51" i="2"/>
  <c r="J7" i="2"/>
  <c r="J121" i="2"/>
  <c r="J180" i="2"/>
  <c r="J251" i="2"/>
  <c r="J147" i="2"/>
  <c r="J108" i="2"/>
  <c r="J78" i="2"/>
  <c r="J266" i="2"/>
  <c r="J139" i="2"/>
  <c r="J177" i="2"/>
  <c r="J179" i="2"/>
  <c r="J118" i="2"/>
  <c r="J153" i="2"/>
  <c r="J69" i="2"/>
  <c r="J178" i="2"/>
  <c r="J252" i="2"/>
  <c r="J203" i="2"/>
  <c r="J154" i="2"/>
  <c r="J18" i="2"/>
  <c r="J16" i="2"/>
  <c r="J70" i="2"/>
  <c r="J66" i="2"/>
  <c r="J278" i="2"/>
  <c r="J144" i="2"/>
  <c r="J15" i="2"/>
  <c r="J49" i="2"/>
  <c r="J111" i="2"/>
  <c r="J221" i="2"/>
  <c r="J168" i="2"/>
  <c r="J123" i="2"/>
  <c r="J29" i="2"/>
  <c r="J277" i="2"/>
  <c r="J33" i="2"/>
  <c r="J50" i="2"/>
  <c r="J84" i="2"/>
  <c r="J119" i="2"/>
  <c r="J151" i="2"/>
  <c r="J27" i="2"/>
  <c r="J244" i="2"/>
  <c r="J247" i="2"/>
  <c r="J220" i="2"/>
  <c r="J175" i="2"/>
  <c r="J106" i="2"/>
  <c r="J31" i="2"/>
  <c r="J138" i="2"/>
  <c r="J262" i="2"/>
  <c r="J35" i="2"/>
  <c r="J189" i="2"/>
  <c r="J100" i="2"/>
  <c r="J276" i="2"/>
  <c r="J30" i="2"/>
  <c r="J105" i="2"/>
  <c r="J19" i="2"/>
  <c r="J28" i="2"/>
  <c r="J164" i="2"/>
  <c r="J140" i="2"/>
  <c r="J146" i="2"/>
  <c r="J290" i="2"/>
  <c r="J112" i="2"/>
  <c r="J167" i="2"/>
  <c r="J71" i="2"/>
  <c r="J114" i="2"/>
  <c r="J288" i="2"/>
  <c r="J39" i="2"/>
  <c r="J60" i="2"/>
  <c r="J127" i="2"/>
  <c r="J62" i="2"/>
  <c r="J98" i="2"/>
  <c r="J272" i="2"/>
  <c r="J230" i="2"/>
  <c r="J104" i="2"/>
  <c r="J206" i="2"/>
  <c r="J99" i="2"/>
  <c r="J229" i="2"/>
  <c r="J243" i="2"/>
  <c r="J284" i="2"/>
  <c r="J36" i="2"/>
  <c r="J145" i="2"/>
  <c r="J115" i="2"/>
  <c r="J149" i="2"/>
  <c r="J166" i="2"/>
  <c r="J156" i="2"/>
  <c r="J261" i="2"/>
  <c r="J289" i="2"/>
  <c r="J263" i="2"/>
  <c r="J142" i="2"/>
  <c r="J279" i="2"/>
  <c r="J80" i="2"/>
  <c r="J200" i="2"/>
  <c r="J271" i="2"/>
  <c r="J32" i="2"/>
  <c r="J34" i="2"/>
  <c r="J215" i="2"/>
  <c r="J87" i="2"/>
  <c r="J96" i="2"/>
  <c r="J285" i="2"/>
  <c r="J103" i="2"/>
  <c r="J63" i="2"/>
  <c r="J24" i="2"/>
  <c r="J184" i="2"/>
  <c r="J79" i="2"/>
  <c r="J131" i="2"/>
  <c r="J88" i="2"/>
  <c r="J132" i="2"/>
  <c r="J238" i="2"/>
  <c r="J264" i="2"/>
  <c r="J187" i="2"/>
  <c r="J97" i="2"/>
  <c r="J110" i="2"/>
  <c r="J292" i="2"/>
  <c r="J83" i="2"/>
  <c r="J239" i="2"/>
  <c r="J23" i="2"/>
  <c r="J216" i="2"/>
  <c r="J20" i="2"/>
  <c r="J22" i="2"/>
  <c r="J225" i="2"/>
  <c r="J75" i="2"/>
  <c r="J228" i="2"/>
  <c r="J155" i="2"/>
  <c r="J194" i="2"/>
  <c r="J148" i="2"/>
  <c r="J294" i="2"/>
  <c r="J143" i="2"/>
  <c r="J61" i="2"/>
  <c r="J130" i="2"/>
  <c r="J116" i="2"/>
  <c r="J224" i="2"/>
  <c r="J196" i="2"/>
  <c r="J133" i="2"/>
  <c r="J248" i="2"/>
  <c r="J185" i="2"/>
  <c r="J26" i="2"/>
  <c r="J237" i="2"/>
  <c r="J5" i="2"/>
  <c r="J48" i="2"/>
  <c r="J222" i="2"/>
  <c r="J91" i="2"/>
  <c r="J286" i="2"/>
  <c r="J163" i="2"/>
  <c r="J157" i="2"/>
  <c r="J199" i="2"/>
  <c r="J275" i="2"/>
  <c r="J150" i="2"/>
  <c r="J107" i="2"/>
  <c r="J59" i="2"/>
  <c r="J223" i="2"/>
  <c r="J188" i="2"/>
  <c r="J134" i="2"/>
  <c r="J92" i="2"/>
  <c r="J12" i="2"/>
  <c r="J81" i="2"/>
  <c r="J231" i="2"/>
  <c r="J74" i="2"/>
  <c r="J117" i="2"/>
  <c r="J65" i="2"/>
  <c r="J64" i="2"/>
  <c r="J210" i="2"/>
  <c r="J56" i="2"/>
  <c r="J183" i="2"/>
  <c r="J135" i="2"/>
  <c r="J17" i="2"/>
  <c r="J193" i="2"/>
  <c r="J89" i="2"/>
  <c r="J85" i="2"/>
  <c r="J161" i="2"/>
  <c r="J293" i="2"/>
  <c r="J170" i="2"/>
  <c r="J25" i="2"/>
  <c r="J226" i="2"/>
  <c r="J137" i="2"/>
  <c r="J21" i="2"/>
  <c r="J82" i="2"/>
  <c r="J202" i="2"/>
  <c r="J95" i="2"/>
  <c r="J201" i="2"/>
  <c r="J209" i="2"/>
  <c r="J159" i="2"/>
  <c r="J283" i="2"/>
  <c r="J11" i="2"/>
  <c r="J254" i="2"/>
  <c r="J72" i="2"/>
  <c r="J76" i="2"/>
  <c r="J129" i="2"/>
  <c r="J212" i="2"/>
  <c r="J40" i="2"/>
  <c r="J241" i="2"/>
  <c r="J205" i="2"/>
  <c r="J90" i="2"/>
  <c r="J192" i="2"/>
  <c r="J234" i="2"/>
  <c r="J162" i="2"/>
  <c r="J227" i="2"/>
  <c r="J152" i="2"/>
  <c r="J160" i="2"/>
  <c r="J93" i="2"/>
  <c r="J235" i="2"/>
  <c r="J136" i="2"/>
  <c r="J94" i="2"/>
  <c r="J255" i="2"/>
  <c r="J198" i="2"/>
  <c r="J73" i="2"/>
  <c r="J38" i="2"/>
  <c r="J257" i="2"/>
  <c r="J44" i="2"/>
  <c r="J68" i="2"/>
  <c r="J256" i="2"/>
  <c r="J158" i="2"/>
  <c r="J101" i="2"/>
  <c r="J213" i="2"/>
  <c r="J258" i="2"/>
  <c r="J67" i="2"/>
  <c r="J273" i="2"/>
  <c r="J172" i="2"/>
  <c r="J291" i="2"/>
  <c r="J207" i="2"/>
  <c r="J211" i="2"/>
  <c r="J37" i="2"/>
  <c r="J233" i="2"/>
  <c r="J236" i="2"/>
  <c r="J174" i="2"/>
  <c r="J253" i="2"/>
  <c r="J191" i="2"/>
  <c r="J46" i="2"/>
  <c r="J47" i="2"/>
  <c r="J54" i="2"/>
  <c r="J246" i="2"/>
  <c r="J218" i="2"/>
  <c r="J204" i="2"/>
  <c r="J240" i="2"/>
  <c r="J186" i="2"/>
  <c r="J169" i="2"/>
  <c r="J190" i="2"/>
  <c r="J171" i="2"/>
  <c r="J219" i="2"/>
  <c r="J214" i="2"/>
  <c r="J197" i="2"/>
  <c r="J242" i="2"/>
  <c r="J259" i="2"/>
  <c r="J173" i="2"/>
  <c r="J77" i="2"/>
  <c r="J274" i="2"/>
  <c r="J208" i="2"/>
  <c r="J245" i="2"/>
  <c r="J45" i="2"/>
  <c r="J41" i="2"/>
  <c r="J217" i="2"/>
  <c r="J260" i="2"/>
  <c r="J232" i="2"/>
  <c r="J43" i="2"/>
  <c r="J42" i="2"/>
  <c r="J270" i="2"/>
  <c r="I298" i="2" l="1"/>
  <c r="I297" i="2" s="1"/>
  <c r="J19" i="3"/>
  <c r="J224" i="3"/>
  <c r="J236" i="3"/>
  <c r="J248" i="3"/>
  <c r="J60" i="3"/>
  <c r="J72" i="3"/>
  <c r="J84" i="3"/>
  <c r="J43" i="3"/>
  <c r="J32" i="3"/>
  <c r="J140" i="3"/>
  <c r="J76" i="3"/>
  <c r="J88" i="3"/>
  <c r="J100" i="3"/>
  <c r="J256" i="3"/>
  <c r="J268" i="3"/>
  <c r="J280" i="3"/>
  <c r="J20" i="3"/>
  <c r="J210" i="3"/>
  <c r="J239" i="3"/>
  <c r="J258" i="3"/>
  <c r="J182" i="3"/>
  <c r="J211" i="3"/>
  <c r="J230" i="3"/>
  <c r="J183" i="3"/>
  <c r="J202" i="3"/>
  <c r="J231" i="3"/>
  <c r="J127" i="3"/>
  <c r="J146" i="3"/>
  <c r="J175" i="3"/>
  <c r="J222" i="3"/>
  <c r="J251" i="3"/>
  <c r="J14" i="3"/>
  <c r="J243" i="3"/>
  <c r="J262" i="3"/>
  <c r="J291" i="3"/>
  <c r="J215" i="3"/>
  <c r="J234" i="3"/>
  <c r="J263" i="3"/>
  <c r="J283" i="3"/>
  <c r="J130" i="3"/>
  <c r="J86" i="3"/>
  <c r="J10" i="3"/>
  <c r="J22" i="3"/>
  <c r="J34" i="3"/>
  <c r="J66" i="3"/>
  <c r="J87" i="3"/>
  <c r="J95" i="3"/>
  <c r="K281" i="2" l="1"/>
  <c r="K282" i="2"/>
  <c r="K68" i="2"/>
  <c r="K280" i="2"/>
  <c r="K262" i="2"/>
  <c r="K160" i="2"/>
  <c r="K96" i="2"/>
  <c r="K69" i="2"/>
  <c r="K48" i="2"/>
  <c r="K79" i="2"/>
  <c r="K164" i="2"/>
  <c r="K33" i="2"/>
  <c r="K177" i="2"/>
  <c r="K290" i="2"/>
  <c r="K225" i="2"/>
  <c r="K20" i="2"/>
  <c r="K167" i="2"/>
  <c r="K28" i="2"/>
  <c r="K248" i="2"/>
  <c r="K129" i="2"/>
  <c r="K32" i="2"/>
  <c r="K263" i="2"/>
  <c r="K158" i="2"/>
  <c r="K34" i="2"/>
  <c r="K236" i="2"/>
  <c r="K116" i="2"/>
  <c r="K147" i="2"/>
  <c r="K279" i="2"/>
  <c r="K141" i="2"/>
  <c r="K277" i="2"/>
  <c r="K217" i="2"/>
  <c r="K100" i="2"/>
  <c r="K216" i="2"/>
  <c r="K111" i="2"/>
  <c r="K91" i="2"/>
  <c r="K240" i="2"/>
  <c r="K293" i="2"/>
  <c r="K235" i="2"/>
  <c r="K120" i="2"/>
  <c r="K245" i="2"/>
  <c r="K12" i="2"/>
  <c r="K224" i="2"/>
  <c r="K197" i="2"/>
  <c r="K198" i="2"/>
  <c r="K239" i="2"/>
  <c r="K139" i="2"/>
  <c r="K222" i="2"/>
  <c r="K138" i="2"/>
  <c r="K117" i="2"/>
  <c r="K212" i="2"/>
  <c r="K254" i="2"/>
  <c r="K108" i="2"/>
  <c r="K92" i="2"/>
  <c r="K132" i="2"/>
  <c r="K38" i="2"/>
  <c r="K123" i="2"/>
  <c r="K174" i="2"/>
  <c r="K136" i="2"/>
  <c r="K15" i="2"/>
  <c r="K259" i="2"/>
  <c r="K60" i="2"/>
  <c r="K18" i="2"/>
  <c r="K176" i="2"/>
  <c r="K171" i="2"/>
  <c r="K258" i="2"/>
  <c r="K255" i="2"/>
  <c r="K43" i="2"/>
  <c r="K107" i="2"/>
  <c r="K189" i="2"/>
  <c r="K58" i="2"/>
  <c r="K184" i="2"/>
  <c r="K175" i="2"/>
  <c r="K16" i="2"/>
  <c r="K13" i="2"/>
  <c r="K219" i="2"/>
  <c r="K46" i="2"/>
  <c r="K226" i="2"/>
  <c r="K77" i="2"/>
  <c r="K291" i="2"/>
  <c r="K220" i="2"/>
  <c r="K188" i="2"/>
  <c r="K265" i="2"/>
  <c r="K23" i="2"/>
  <c r="K190" i="2"/>
  <c r="K271" i="2"/>
  <c r="K213" i="2"/>
  <c r="K31" i="2"/>
  <c r="K241" i="2"/>
  <c r="K66" i="2"/>
  <c r="K81" i="2"/>
  <c r="K215" i="2"/>
  <c r="K39" i="2"/>
  <c r="K37" i="2"/>
  <c r="K194" i="2"/>
  <c r="K232" i="2"/>
  <c r="K208" i="2"/>
  <c r="K7" i="2"/>
  <c r="K187" i="2"/>
  <c r="K49" i="2"/>
  <c r="K153" i="2"/>
  <c r="K228" i="2"/>
  <c r="K246" i="2"/>
  <c r="K151" i="2"/>
  <c r="K19" i="2"/>
  <c r="K183" i="2"/>
  <c r="K78" i="2"/>
  <c r="K61" i="2"/>
  <c r="K45" i="2"/>
  <c r="K131" i="2"/>
  <c r="K253" i="2"/>
  <c r="K140" i="2"/>
  <c r="K94" i="2"/>
  <c r="K50" i="2"/>
  <c r="K205" i="2"/>
  <c r="K157" i="2"/>
  <c r="K83" i="2"/>
  <c r="K105" i="2"/>
  <c r="K25" i="2"/>
  <c r="K73" i="2"/>
  <c r="K119" i="2"/>
  <c r="K275" i="2"/>
  <c r="K42" i="2"/>
  <c r="K125" i="2"/>
  <c r="K80" i="2"/>
  <c r="K93" i="2"/>
  <c r="K29" i="2"/>
  <c r="K134" i="2"/>
  <c r="K266" i="2"/>
  <c r="K130" i="2"/>
  <c r="K41" i="2"/>
  <c r="K88" i="2"/>
  <c r="K191" i="2"/>
  <c r="K146" i="2"/>
  <c r="K67" i="2"/>
  <c r="K26" i="2"/>
  <c r="K156" i="2"/>
  <c r="K166" i="2"/>
  <c r="K124" i="2"/>
  <c r="K227" i="2"/>
  <c r="K211" i="2"/>
  <c r="K8" i="2"/>
  <c r="K85" i="2"/>
  <c r="K294" i="2"/>
  <c r="K229" i="2"/>
  <c r="K104" i="2"/>
  <c r="K234" i="2"/>
  <c r="K121" i="2"/>
  <c r="K154" i="2"/>
  <c r="K143" i="2"/>
  <c r="K169" i="2"/>
  <c r="K200" i="2"/>
  <c r="K101" i="2"/>
  <c r="K106" i="2"/>
  <c r="K40" i="2"/>
  <c r="K70" i="2"/>
  <c r="K286" i="2"/>
  <c r="K57" i="2"/>
  <c r="K22" i="2"/>
  <c r="K249" i="2"/>
  <c r="K152" i="2"/>
  <c r="K63" i="2"/>
  <c r="K181" i="2"/>
  <c r="K231" i="2"/>
  <c r="K5" i="2"/>
  <c r="K163" i="2"/>
  <c r="K214" i="2"/>
  <c r="K209" i="2"/>
  <c r="K52" i="2"/>
  <c r="K56" i="2"/>
  <c r="K114" i="2"/>
  <c r="K223" i="2"/>
  <c r="K122" i="2"/>
  <c r="K204" i="2"/>
  <c r="K137" i="2"/>
  <c r="K289" i="2"/>
  <c r="K148" i="2"/>
  <c r="K260" i="2"/>
  <c r="K47" i="2"/>
  <c r="K288" i="2"/>
  <c r="K256" i="2"/>
  <c r="K110" i="2"/>
  <c r="K76" i="2"/>
  <c r="K54" i="2"/>
  <c r="K30" i="2"/>
  <c r="K233" i="2"/>
  <c r="K65" i="2"/>
  <c r="K210" i="2"/>
  <c r="K264" i="2"/>
  <c r="K292" i="2"/>
  <c r="K196" i="2"/>
  <c r="K64" i="2"/>
  <c r="K186" i="2"/>
  <c r="K97" i="2"/>
  <c r="K237" i="2"/>
  <c r="K84" i="2"/>
  <c r="K180" i="2"/>
  <c r="K6" i="2"/>
  <c r="K109" i="2"/>
  <c r="K127" i="2"/>
  <c r="K135" i="2"/>
  <c r="K102" i="2"/>
  <c r="K62" i="2"/>
  <c r="K17" i="2"/>
  <c r="K86" i="2"/>
  <c r="K98" i="2"/>
  <c r="K193" i="2"/>
  <c r="K126" i="2"/>
  <c r="K89" i="2"/>
  <c r="K250" i="2"/>
  <c r="K261" i="2"/>
  <c r="K283" i="2"/>
  <c r="K182" i="2"/>
  <c r="K14" i="2"/>
  <c r="K284" i="2"/>
  <c r="K21" i="2"/>
  <c r="K113" i="2"/>
  <c r="K36" i="2"/>
  <c r="K82" i="2"/>
  <c r="K128" i="2"/>
  <c r="K145" i="2"/>
  <c r="K202" i="2"/>
  <c r="K195" i="2"/>
  <c r="K115" i="2"/>
  <c r="K95" i="2"/>
  <c r="K9" i="2"/>
  <c r="K149" i="2"/>
  <c r="K201" i="2"/>
  <c r="K270" i="2"/>
  <c r="K71" i="2"/>
  <c r="K59" i="2"/>
  <c r="K90" i="2"/>
  <c r="K287" i="2"/>
  <c r="K165" i="2"/>
  <c r="K11" i="2"/>
  <c r="K72" i="2"/>
  <c r="K238" i="2"/>
  <c r="K103" i="2"/>
  <c r="K243" i="2"/>
  <c r="J294" i="3"/>
  <c r="J186" i="3"/>
  <c r="J99" i="3"/>
  <c r="J191" i="3"/>
  <c r="J52" i="3"/>
  <c r="J47" i="3"/>
  <c r="J275" i="3"/>
  <c r="J235" i="3"/>
  <c r="J195" i="3"/>
  <c r="J155" i="3"/>
  <c r="J91" i="3"/>
  <c r="J135" i="3"/>
  <c r="J143" i="3"/>
  <c r="J220" i="3"/>
  <c r="J40" i="3"/>
  <c r="J104" i="3"/>
  <c r="J35" i="3"/>
  <c r="J188" i="3"/>
  <c r="J254" i="3"/>
  <c r="J203" i="3"/>
  <c r="J163" i="3"/>
  <c r="J71" i="3"/>
  <c r="J266" i="3"/>
  <c r="J255" i="3"/>
  <c r="J167" i="3"/>
  <c r="J134" i="3"/>
  <c r="J247" i="3"/>
  <c r="J246" i="3"/>
  <c r="J226" i="3"/>
  <c r="J206" i="3"/>
  <c r="J138" i="3"/>
  <c r="J166" i="3"/>
  <c r="J238" i="3"/>
  <c r="J83" i="3"/>
  <c r="J106" i="3"/>
  <c r="J115" i="3"/>
  <c r="J114" i="3"/>
  <c r="J208" i="3"/>
  <c r="J28" i="3"/>
  <c r="J8" i="3"/>
  <c r="J23" i="3"/>
  <c r="J176" i="3"/>
  <c r="J274" i="3"/>
  <c r="J214" i="3"/>
  <c r="J154" i="3"/>
  <c r="J232" i="3"/>
  <c r="J200" i="3"/>
  <c r="J218" i="3"/>
  <c r="J227" i="3"/>
  <c r="J207" i="3"/>
  <c r="J187" i="3"/>
  <c r="J119" i="3"/>
  <c r="J147" i="3"/>
  <c r="J190" i="3"/>
  <c r="J270" i="3"/>
  <c r="J98" i="3"/>
  <c r="J54" i="3"/>
  <c r="J286" i="3"/>
  <c r="J184" i="3"/>
  <c r="J16" i="3"/>
  <c r="J55" i="3"/>
  <c r="J11" i="3"/>
  <c r="J152" i="3"/>
  <c r="J199" i="3"/>
  <c r="J198" i="3"/>
  <c r="J178" i="3"/>
  <c r="J158" i="3"/>
  <c r="J174" i="3"/>
  <c r="J118" i="3"/>
  <c r="J290" i="3"/>
  <c r="J126" i="3"/>
  <c r="J90" i="3"/>
  <c r="J42" i="3"/>
  <c r="J219" i="3"/>
  <c r="J172" i="3"/>
  <c r="J63" i="3"/>
  <c r="J7" i="3"/>
  <c r="J128" i="3"/>
  <c r="J92" i="3"/>
  <c r="J170" i="3"/>
  <c r="J179" i="3"/>
  <c r="J159" i="3"/>
  <c r="J139" i="3"/>
  <c r="J107" i="3"/>
  <c r="J70" i="3"/>
  <c r="J271" i="3"/>
  <c r="J62" i="3"/>
  <c r="J82" i="3"/>
  <c r="J30" i="3"/>
  <c r="J142" i="3"/>
  <c r="J160" i="3"/>
  <c r="J51" i="3"/>
  <c r="J264" i="3"/>
  <c r="J44" i="3"/>
  <c r="J80" i="3"/>
  <c r="J151" i="3"/>
  <c r="J150" i="3"/>
  <c r="J111" i="3"/>
  <c r="J110" i="3"/>
  <c r="J74" i="3"/>
  <c r="J50" i="3"/>
  <c r="J242" i="3"/>
  <c r="J267" i="3"/>
  <c r="J162" i="3"/>
  <c r="J18" i="3"/>
  <c r="J136" i="3"/>
  <c r="J31" i="3"/>
  <c r="J122" i="3"/>
  <c r="J131" i="3"/>
  <c r="J102" i="3"/>
  <c r="J78" i="3"/>
  <c r="J171" i="3"/>
  <c r="J38" i="3"/>
  <c r="J223" i="3"/>
  <c r="J279" i="3"/>
  <c r="J278" i="3"/>
  <c r="J6" i="3"/>
  <c r="J58" i="3"/>
  <c r="J124" i="3"/>
  <c r="J27" i="3"/>
  <c r="J168" i="3"/>
  <c r="J284" i="3"/>
  <c r="J233" i="3"/>
  <c r="J153" i="3"/>
  <c r="J125" i="3"/>
  <c r="J105" i="3"/>
  <c r="J85" i="3"/>
  <c r="J73" i="3"/>
  <c r="J57" i="3"/>
  <c r="J237" i="3"/>
  <c r="J177" i="3"/>
  <c r="J161" i="3"/>
  <c r="J149" i="3"/>
  <c r="J137" i="3"/>
  <c r="J121" i="3"/>
  <c r="J109" i="3"/>
  <c r="J97" i="3"/>
  <c r="J81" i="3"/>
  <c r="J65" i="3"/>
  <c r="J261" i="3"/>
  <c r="J169" i="3"/>
  <c r="J141" i="3"/>
  <c r="J129" i="3"/>
  <c r="J117" i="3"/>
  <c r="J101" i="3"/>
  <c r="J89" i="3"/>
  <c r="J77" i="3"/>
  <c r="J61" i="3"/>
  <c r="J293" i="3"/>
  <c r="J289" i="3"/>
  <c r="J285" i="3"/>
  <c r="J281" i="3"/>
  <c r="J277" i="3"/>
  <c r="J273" i="3"/>
  <c r="J269" i="3"/>
  <c r="J265" i="3"/>
  <c r="J257" i="3"/>
  <c r="J253" i="3"/>
  <c r="J249" i="3"/>
  <c r="J245" i="3"/>
  <c r="J241" i="3"/>
  <c r="J229" i="3"/>
  <c r="J225" i="3"/>
  <c r="J221" i="3"/>
  <c r="J217" i="3"/>
  <c r="J213" i="3"/>
  <c r="J209" i="3"/>
  <c r="J205" i="3"/>
  <c r="J201" i="3"/>
  <c r="J197" i="3"/>
  <c r="J193" i="3"/>
  <c r="J189" i="3"/>
  <c r="J185" i="3"/>
  <c r="J181" i="3"/>
  <c r="J173" i="3"/>
  <c r="J165" i="3"/>
  <c r="J157" i="3"/>
  <c r="J145" i="3"/>
  <c r="J133" i="3"/>
  <c r="J113" i="3"/>
  <c r="J93" i="3"/>
  <c r="J69" i="3"/>
  <c r="J45" i="3"/>
  <c r="J21" i="3"/>
  <c r="J120" i="3"/>
  <c r="J292" i="3"/>
  <c r="J244" i="3"/>
  <c r="J196" i="3"/>
  <c r="J148" i="3"/>
  <c r="J260" i="3"/>
  <c r="J212" i="3"/>
  <c r="J164" i="3"/>
  <c r="J75" i="3"/>
  <c r="J5" i="3"/>
  <c r="K5" i="3" s="1"/>
  <c r="J228" i="3"/>
  <c r="J59" i="3"/>
  <c r="J252" i="3"/>
  <c r="J204" i="3"/>
  <c r="J156" i="3"/>
  <c r="J108" i="3"/>
  <c r="J116" i="3"/>
  <c r="J68" i="3"/>
  <c r="J276" i="3"/>
  <c r="J33" i="3"/>
  <c r="J49" i="3"/>
  <c r="J37" i="3"/>
  <c r="J25" i="3"/>
  <c r="J13" i="3"/>
  <c r="J64" i="3"/>
  <c r="J288" i="3"/>
  <c r="J240" i="3"/>
  <c r="J192" i="3"/>
  <c r="J144" i="3"/>
  <c r="J48" i="3"/>
  <c r="J36" i="3"/>
  <c r="J24" i="3"/>
  <c r="J12" i="3"/>
  <c r="J53" i="3"/>
  <c r="J180" i="3"/>
  <c r="J132" i="3"/>
  <c r="J9" i="3"/>
  <c r="J41" i="3"/>
  <c r="J29" i="3"/>
  <c r="J17" i="3"/>
  <c r="J39" i="3"/>
  <c r="J216" i="3"/>
  <c r="J56" i="3"/>
  <c r="J103" i="3"/>
  <c r="J46" i="3"/>
  <c r="J94" i="3"/>
  <c r="J282" i="3"/>
  <c r="J123" i="3"/>
  <c r="J26" i="3"/>
  <c r="J194" i="3"/>
  <c r="J250" i="3"/>
  <c r="J259" i="3"/>
  <c r="J287" i="3"/>
  <c r="J67" i="3"/>
  <c r="J112" i="3"/>
  <c r="J15" i="3"/>
  <c r="J96" i="3"/>
  <c r="J272" i="3"/>
  <c r="J79" i="3"/>
  <c r="K252" i="2"/>
  <c r="K278" i="2"/>
  <c r="K44" i="2"/>
  <c r="K179" i="2"/>
  <c r="K27" i="2"/>
  <c r="K247" i="2"/>
  <c r="K112" i="2"/>
  <c r="K251" i="2"/>
  <c r="K133" i="2"/>
  <c r="K244" i="2"/>
  <c r="K185" i="2"/>
  <c r="K274" i="2"/>
  <c r="K159" i="2"/>
  <c r="K267" i="2"/>
  <c r="K273" i="2"/>
  <c r="K269" i="2"/>
  <c r="K53" i="2"/>
  <c r="K218" i="2"/>
  <c r="K268" i="2"/>
  <c r="K178" i="2"/>
  <c r="K55" i="2"/>
  <c r="K230" i="2"/>
  <c r="K87" i="2"/>
  <c r="K75" i="2"/>
  <c r="K199" i="2"/>
  <c r="K161" i="2"/>
  <c r="K192" i="2"/>
  <c r="K172" i="2"/>
  <c r="K242" i="2"/>
  <c r="K10" i="2"/>
  <c r="K35" i="2"/>
  <c r="K206" i="2"/>
  <c r="K285" i="2"/>
  <c r="K155" i="2"/>
  <c r="K150" i="2"/>
  <c r="K170" i="2"/>
  <c r="K162" i="2"/>
  <c r="K207" i="2"/>
  <c r="K173" i="2"/>
  <c r="K144" i="2"/>
  <c r="K221" i="2"/>
  <c r="K51" i="2"/>
  <c r="K118" i="2"/>
  <c r="K99" i="2"/>
  <c r="K168" i="2"/>
  <c r="K257" i="2"/>
  <c r="K24" i="2"/>
  <c r="K74" i="2"/>
  <c r="K142" i="2"/>
  <c r="K272" i="2"/>
  <c r="K276" i="2"/>
  <c r="K203" i="2"/>
  <c r="L5" i="2" l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L158" i="2" s="1"/>
  <c r="L159" i="2" s="1"/>
  <c r="L160" i="2" s="1"/>
  <c r="L161" i="2" s="1"/>
  <c r="L162" i="2" s="1"/>
  <c r="L163" i="2" s="1"/>
  <c r="L164" i="2" s="1"/>
  <c r="L165" i="2" s="1"/>
  <c r="L166" i="2" s="1"/>
  <c r="L167" i="2" s="1"/>
  <c r="L168" i="2" s="1"/>
  <c r="L169" i="2" s="1"/>
  <c r="L170" i="2" s="1"/>
  <c r="L171" i="2" s="1"/>
  <c r="L172" i="2" s="1"/>
  <c r="L173" i="2" s="1"/>
  <c r="L174" i="2" s="1"/>
  <c r="L175" i="2" s="1"/>
  <c r="L176" i="2" s="1"/>
  <c r="L177" i="2" s="1"/>
  <c r="L178" i="2" s="1"/>
  <c r="L179" i="2" s="1"/>
  <c r="L180" i="2" s="1"/>
  <c r="L181" i="2" s="1"/>
  <c r="L182" i="2" s="1"/>
  <c r="L183" i="2" s="1"/>
  <c r="L184" i="2" s="1"/>
  <c r="L185" i="2" s="1"/>
  <c r="L186" i="2" s="1"/>
  <c r="L187" i="2" s="1"/>
  <c r="L188" i="2" s="1"/>
  <c r="L189" i="2" s="1"/>
  <c r="L190" i="2" s="1"/>
  <c r="L191" i="2" s="1"/>
  <c r="L192" i="2" s="1"/>
  <c r="L193" i="2" s="1"/>
  <c r="L194" i="2" s="1"/>
  <c r="L195" i="2" s="1"/>
  <c r="L196" i="2" s="1"/>
  <c r="L197" i="2" s="1"/>
  <c r="L198" i="2" s="1"/>
  <c r="L199" i="2" s="1"/>
  <c r="L200" i="2" s="1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L211" i="2" s="1"/>
  <c r="L212" i="2" s="1"/>
  <c r="L213" i="2" s="1"/>
  <c r="L214" i="2" s="1"/>
  <c r="L215" i="2" s="1"/>
  <c r="L216" i="2" s="1"/>
  <c r="L217" i="2" s="1"/>
  <c r="L218" i="2" s="1"/>
  <c r="L219" i="2" s="1"/>
  <c r="L220" i="2" s="1"/>
  <c r="L221" i="2" s="1"/>
  <c r="L222" i="2" s="1"/>
  <c r="L223" i="2" s="1"/>
  <c r="L224" i="2" s="1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L235" i="2" s="1"/>
  <c r="L236" i="2" s="1"/>
  <c r="L237" i="2" s="1"/>
  <c r="L238" i="2" s="1"/>
  <c r="L239" i="2" s="1"/>
  <c r="L240" i="2" s="1"/>
  <c r="L241" i="2" s="1"/>
  <c r="L242" i="2" s="1"/>
  <c r="L243" i="2" s="1"/>
  <c r="L244" i="2" s="1"/>
  <c r="L245" i="2" s="1"/>
  <c r="L246" i="2" s="1"/>
  <c r="L247" i="2" s="1"/>
  <c r="L248" i="2" s="1"/>
  <c r="L249" i="2" s="1"/>
  <c r="L250" i="2" s="1"/>
  <c r="L251" i="2" s="1"/>
  <c r="L252" i="2" s="1"/>
  <c r="L253" i="2" s="1"/>
  <c r="L254" i="2" s="1"/>
  <c r="L255" i="2" s="1"/>
  <c r="L256" i="2" s="1"/>
  <c r="L257" i="2" s="1"/>
  <c r="L258" i="2" s="1"/>
  <c r="L259" i="2" s="1"/>
  <c r="L260" i="2" s="1"/>
  <c r="L261" i="2" s="1"/>
  <c r="L262" i="2" s="1"/>
  <c r="L263" i="2" s="1"/>
  <c r="L264" i="2" s="1"/>
  <c r="L265" i="2" s="1"/>
  <c r="L266" i="2" s="1"/>
  <c r="L267" i="2" s="1"/>
  <c r="L268" i="2" s="1"/>
  <c r="L269" i="2" s="1"/>
  <c r="L270" i="2" s="1"/>
  <c r="L271" i="2" s="1"/>
  <c r="L272" i="2" s="1"/>
  <c r="L273" i="2" s="1"/>
  <c r="L274" i="2" s="1"/>
  <c r="L275" i="2" s="1"/>
  <c r="L276" i="2" s="1"/>
  <c r="L277" i="2" s="1"/>
  <c r="L278" i="2" s="1"/>
  <c r="L279" i="2" s="1"/>
  <c r="K6" i="3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 s="1"/>
  <c r="K34" i="3" s="1"/>
  <c r="K35" i="3" s="1"/>
  <c r="K36" i="3" s="1"/>
  <c r="K37" i="3" s="1"/>
  <c r="K38" i="3" s="1"/>
  <c r="K39" i="3" s="1"/>
  <c r="K40" i="3" s="1"/>
  <c r="K41" i="3" s="1"/>
  <c r="K42" i="3" s="1"/>
  <c r="K43" i="3" s="1"/>
  <c r="K44" i="3" s="1"/>
  <c r="K45" i="3" s="1"/>
  <c r="K46" i="3" s="1"/>
  <c r="K47" i="3" s="1"/>
  <c r="K48" i="3" s="1"/>
  <c r="K49" i="3" s="1"/>
  <c r="K50" i="3" s="1"/>
  <c r="K51" i="3" s="1"/>
  <c r="K52" i="3" s="1"/>
  <c r="K53" i="3" s="1"/>
  <c r="K54" i="3" s="1"/>
  <c r="K55" i="3" s="1"/>
  <c r="K56" i="3" s="1"/>
  <c r="K57" i="3" s="1"/>
  <c r="K58" i="3" s="1"/>
  <c r="K59" i="3" s="1"/>
  <c r="K60" i="3" s="1"/>
  <c r="K61" i="3" s="1"/>
  <c r="K62" i="3" s="1"/>
  <c r="K63" i="3" s="1"/>
  <c r="K64" i="3" s="1"/>
  <c r="K65" i="3" s="1"/>
  <c r="K66" i="3" s="1"/>
  <c r="K67" i="3" s="1"/>
  <c r="K68" i="3" s="1"/>
  <c r="K69" i="3" s="1"/>
  <c r="K70" i="3" s="1"/>
  <c r="K71" i="3" s="1"/>
  <c r="K72" i="3" s="1"/>
  <c r="K73" i="3" s="1"/>
  <c r="K74" i="3" s="1"/>
  <c r="K75" i="3" s="1"/>
  <c r="K76" i="3" s="1"/>
  <c r="K77" i="3" s="1"/>
  <c r="K78" i="3" s="1"/>
  <c r="K79" i="3" s="1"/>
  <c r="K80" i="3" s="1"/>
  <c r="K81" i="3" s="1"/>
  <c r="K82" i="3" s="1"/>
  <c r="K83" i="3" s="1"/>
  <c r="K84" i="3" s="1"/>
  <c r="K85" i="3" s="1"/>
  <c r="K86" i="3" s="1"/>
  <c r="K87" i="3" s="1"/>
  <c r="K88" i="3" s="1"/>
  <c r="K89" i="3" s="1"/>
  <c r="K90" i="3" s="1"/>
  <c r="K91" i="3" s="1"/>
  <c r="K92" i="3" s="1"/>
  <c r="K93" i="3" s="1"/>
  <c r="K94" i="3" s="1"/>
  <c r="K95" i="3" s="1"/>
  <c r="K96" i="3" s="1"/>
  <c r="K97" i="3" s="1"/>
  <c r="K98" i="3" s="1"/>
  <c r="K99" i="3" s="1"/>
  <c r="K100" i="3" s="1"/>
  <c r="K101" i="3" s="1"/>
  <c r="K102" i="3" s="1"/>
  <c r="K103" i="3" s="1"/>
  <c r="K104" i="3" s="1"/>
  <c r="K105" i="3" s="1"/>
  <c r="K106" i="3" s="1"/>
  <c r="K107" i="3" s="1"/>
  <c r="K108" i="3" s="1"/>
  <c r="K109" i="3" s="1"/>
  <c r="K110" i="3" s="1"/>
  <c r="K111" i="3" s="1"/>
  <c r="K112" i="3" s="1"/>
  <c r="K113" i="3" s="1"/>
  <c r="K114" i="3" s="1"/>
  <c r="K115" i="3" s="1"/>
  <c r="K116" i="3" s="1"/>
  <c r="K117" i="3" s="1"/>
  <c r="K118" i="3" s="1"/>
  <c r="K119" i="3" s="1"/>
  <c r="K120" i="3" s="1"/>
  <c r="K121" i="3" s="1"/>
  <c r="K122" i="3" s="1"/>
  <c r="K123" i="3" s="1"/>
  <c r="K124" i="3" s="1"/>
  <c r="K125" i="3" s="1"/>
  <c r="K126" i="3" s="1"/>
  <c r="K127" i="3" s="1"/>
  <c r="K128" i="3" s="1"/>
  <c r="K129" i="3" s="1"/>
  <c r="K130" i="3" s="1"/>
  <c r="K131" i="3" s="1"/>
  <c r="K132" i="3" s="1"/>
  <c r="K133" i="3" s="1"/>
  <c r="K134" i="3" s="1"/>
  <c r="K135" i="3" s="1"/>
  <c r="K136" i="3" s="1"/>
  <c r="K137" i="3" s="1"/>
  <c r="K138" i="3" s="1"/>
  <c r="K139" i="3" s="1"/>
  <c r="K140" i="3" s="1"/>
  <c r="K141" i="3" s="1"/>
  <c r="K142" i="3" s="1"/>
  <c r="K143" i="3" s="1"/>
  <c r="K144" i="3" s="1"/>
  <c r="K145" i="3" s="1"/>
  <c r="K146" i="3" s="1"/>
  <c r="K147" i="3" s="1"/>
  <c r="K148" i="3" s="1"/>
  <c r="K149" i="3" s="1"/>
  <c r="K150" i="3" s="1"/>
  <c r="K151" i="3" s="1"/>
  <c r="K152" i="3" s="1"/>
  <c r="K153" i="3" s="1"/>
  <c r="K154" i="3" s="1"/>
  <c r="K155" i="3" s="1"/>
  <c r="K156" i="3" s="1"/>
  <c r="K157" i="3" s="1"/>
  <c r="K158" i="3" s="1"/>
  <c r="K159" i="3" s="1"/>
  <c r="K160" i="3" s="1"/>
  <c r="K161" i="3" s="1"/>
  <c r="K162" i="3" s="1"/>
  <c r="K163" i="3" s="1"/>
  <c r="K164" i="3" s="1"/>
  <c r="K165" i="3" s="1"/>
  <c r="K166" i="3" s="1"/>
  <c r="K167" i="3" s="1"/>
  <c r="K168" i="3" s="1"/>
  <c r="K169" i="3" s="1"/>
  <c r="K170" i="3" s="1"/>
  <c r="K171" i="3" s="1"/>
  <c r="K172" i="3" s="1"/>
  <c r="K173" i="3" s="1"/>
  <c r="K174" i="3" s="1"/>
  <c r="K175" i="3" s="1"/>
  <c r="K176" i="3" s="1"/>
  <c r="K177" i="3" s="1"/>
  <c r="K178" i="3" s="1"/>
  <c r="K179" i="3" s="1"/>
  <c r="K180" i="3" s="1"/>
  <c r="K181" i="3" s="1"/>
  <c r="K182" i="3" s="1"/>
  <c r="K183" i="3" s="1"/>
  <c r="K184" i="3" s="1"/>
  <c r="K185" i="3" s="1"/>
  <c r="K186" i="3" s="1"/>
  <c r="K187" i="3" s="1"/>
  <c r="K188" i="3" s="1"/>
  <c r="K189" i="3" s="1"/>
  <c r="K190" i="3" s="1"/>
  <c r="K191" i="3" s="1"/>
  <c r="K192" i="3" s="1"/>
  <c r="K193" i="3" s="1"/>
  <c r="K194" i="3" s="1"/>
  <c r="K195" i="3" s="1"/>
  <c r="K196" i="3" s="1"/>
  <c r="K197" i="3" s="1"/>
  <c r="K198" i="3" s="1"/>
  <c r="K199" i="3" s="1"/>
  <c r="K200" i="3" s="1"/>
  <c r="K201" i="3" s="1"/>
  <c r="K202" i="3" s="1"/>
  <c r="K203" i="3" s="1"/>
  <c r="K204" i="3" s="1"/>
  <c r="K205" i="3" s="1"/>
  <c r="K206" i="3" s="1"/>
  <c r="K207" i="3" s="1"/>
  <c r="K208" i="3" s="1"/>
  <c r="K209" i="3" s="1"/>
  <c r="K210" i="3" s="1"/>
  <c r="K211" i="3" s="1"/>
  <c r="K212" i="3" s="1"/>
  <c r="K213" i="3" s="1"/>
  <c r="K214" i="3" s="1"/>
  <c r="K215" i="3" s="1"/>
  <c r="K216" i="3" s="1"/>
  <c r="K217" i="3" s="1"/>
  <c r="K218" i="3" s="1"/>
  <c r="K219" i="3" s="1"/>
  <c r="K220" i="3" s="1"/>
  <c r="K221" i="3" s="1"/>
  <c r="K222" i="3" s="1"/>
  <c r="K223" i="3" s="1"/>
  <c r="K224" i="3" s="1"/>
  <c r="K225" i="3" s="1"/>
  <c r="K226" i="3" s="1"/>
  <c r="K227" i="3" s="1"/>
  <c r="K228" i="3" s="1"/>
  <c r="K229" i="3" s="1"/>
  <c r="K230" i="3" s="1"/>
  <c r="K231" i="3" s="1"/>
  <c r="K232" i="3" s="1"/>
  <c r="K233" i="3" s="1"/>
  <c r="K234" i="3" s="1"/>
  <c r="K235" i="3" s="1"/>
  <c r="K236" i="3" s="1"/>
  <c r="K237" i="3" s="1"/>
  <c r="K238" i="3" s="1"/>
  <c r="K239" i="3" s="1"/>
  <c r="K240" i="3" s="1"/>
  <c r="K241" i="3" s="1"/>
  <c r="K242" i="3" s="1"/>
  <c r="K243" i="3" s="1"/>
  <c r="K244" i="3" s="1"/>
  <c r="K245" i="3" s="1"/>
  <c r="K246" i="3" s="1"/>
  <c r="K247" i="3" s="1"/>
  <c r="K248" i="3" s="1"/>
  <c r="K249" i="3" s="1"/>
  <c r="K250" i="3" s="1"/>
  <c r="K251" i="3" s="1"/>
  <c r="K252" i="3" s="1"/>
  <c r="K253" i="3" s="1"/>
  <c r="K254" i="3" s="1"/>
  <c r="K255" i="3" s="1"/>
  <c r="K256" i="3" s="1"/>
  <c r="K257" i="3" s="1"/>
  <c r="K258" i="3" s="1"/>
  <c r="K259" i="3" s="1"/>
  <c r="K260" i="3" s="1"/>
  <c r="K261" i="3" s="1"/>
  <c r="K262" i="3" s="1"/>
  <c r="K263" i="3" s="1"/>
  <c r="K264" i="3" s="1"/>
  <c r="K265" i="3" s="1"/>
  <c r="K266" i="3" s="1"/>
  <c r="K267" i="3" s="1"/>
  <c r="K268" i="3" s="1"/>
  <c r="K269" i="3" s="1"/>
  <c r="K270" i="3" s="1"/>
  <c r="K271" i="3" s="1"/>
  <c r="K272" i="3" s="1"/>
  <c r="K273" i="3" s="1"/>
  <c r="K274" i="3" s="1"/>
  <c r="K275" i="3" s="1"/>
  <c r="K276" i="3" s="1"/>
  <c r="K277" i="3" s="1"/>
  <c r="K278" i="3" s="1"/>
  <c r="K279" i="3" s="1"/>
  <c r="K280" i="3" s="1"/>
  <c r="K281" i="3" s="1"/>
  <c r="K282" i="3" s="1"/>
  <c r="K283" i="3" s="1"/>
  <c r="K284" i="3" s="1"/>
  <c r="K285" i="3" s="1"/>
  <c r="K286" i="3" s="1"/>
  <c r="K287" i="3" s="1"/>
  <c r="K288" i="3" s="1"/>
  <c r="K289" i="3" s="1"/>
  <c r="K290" i="3" s="1"/>
  <c r="K291" i="3" s="1"/>
  <c r="K292" i="3" s="1"/>
  <c r="K293" i="3" s="1"/>
  <c r="K294" i="3" s="1"/>
  <c r="L283" i="2" l="1"/>
  <c r="L284" i="2" s="1"/>
  <c r="L285" i="2" s="1"/>
  <c r="L286" i="2" s="1"/>
  <c r="L287" i="2" s="1"/>
  <c r="L288" i="2" s="1"/>
  <c r="L289" i="2" s="1"/>
  <c r="L290" i="2" s="1"/>
  <c r="L291" i="2" s="1"/>
  <c r="L292" i="2" s="1"/>
  <c r="L293" i="2" s="1"/>
  <c r="L294" i="2" s="1"/>
</calcChain>
</file>

<file path=xl/sharedStrings.xml><?xml version="1.0" encoding="utf-8"?>
<sst xmlns="http://schemas.openxmlformats.org/spreadsheetml/2006/main" count="4424" uniqueCount="923">
  <si>
    <t>Obra</t>
  </si>
  <si>
    <t>Bancos</t>
  </si>
  <si>
    <t>B.D.I.</t>
  </si>
  <si>
    <t>Encargos Sociais</t>
  </si>
  <si>
    <t>ATA DE MANUTENÇÃO DE PRÓPRIOS MUNICIPAIS</t>
  </si>
  <si>
    <t xml:space="preserve">CPOS/CDHU - 06/2025 - São Paulo
</t>
  </si>
  <si>
    <t>23,41%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</si>
  <si>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</si>
  <si>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</si>
  <si>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</si>
  <si>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</si>
  <si>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</si>
  <si>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</si>
  <si>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</si>
  <si>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</si>
  <si>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</si>
  <si>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</si>
  <si>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</si>
  <si>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</si>
  <si>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</si>
  <si>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33.10.010 </t>
  </si>
  <si>
    <t>CPOS/CDHU</t>
  </si>
  <si>
    <t>TINTA LÁTEX ANTIMOFO EM MASSA, INCLUSIVE PREPARO</t>
  </si>
  <si>
    <t>m²</t>
  </si>
  <si>
    <t xml:space="preserve"> 2 </t>
  </si>
  <si>
    <t xml:space="preserve"> 16.13.130 </t>
  </si>
  <si>
    <t>TELHAMENTO EM CHAPA DE AÇO PRÉ-PINTADA, TIPO SANDUÍCHE, ESPESSURA DE 0,50MM, COM POLIESTIRENO EXPANDIDO</t>
  </si>
  <si>
    <t xml:space="preserve"> 3 </t>
  </si>
  <si>
    <t xml:space="preserve"> 11.01.130 </t>
  </si>
  <si>
    <t>CONCRETO USINADO, FCK = 25 MPA</t>
  </si>
  <si>
    <t>m³</t>
  </si>
  <si>
    <t xml:space="preserve"> 4 </t>
  </si>
  <si>
    <t xml:space="preserve"> 14.10.111 </t>
  </si>
  <si>
    <t>ALVENARIA DE BLOCO DE CONCRETO DE VEDAÇÃO DE 14 CM - CLASSE C</t>
  </si>
  <si>
    <t xml:space="preserve"> 5 </t>
  </si>
  <si>
    <t xml:space="preserve"> 33.10.050 </t>
  </si>
  <si>
    <t>TINTA ACRÍLICA EM MASSA, INCLUSIVE PREPARO</t>
  </si>
  <si>
    <t xml:space="preserve"> 6 </t>
  </si>
  <si>
    <t xml:space="preserve"> 16.12.050 </t>
  </si>
  <si>
    <t>TELHAMENTO EM CHAPA DE AÇO PRÉ-PINTADA, PERFIL TRAPEZOIDAL, COM ESPESSURA DE 0,80MM E ALTURA DE 100MM</t>
  </si>
  <si>
    <t xml:space="preserve"> 7 </t>
  </si>
  <si>
    <t xml:space="preserve"> 34.05.310 </t>
  </si>
  <si>
    <t>GRADIL DE FERRO PERFILADO, TIPO PARQUE</t>
  </si>
  <si>
    <t xml:space="preserve"> 8 </t>
  </si>
  <si>
    <t xml:space="preserve"> 33.10.041 </t>
  </si>
  <si>
    <t>ESMALTE À BASE DE ÁGUA EM MASSA, INCLUSIVE PREPARO</t>
  </si>
  <si>
    <t xml:space="preserve"> 9 </t>
  </si>
  <si>
    <t xml:space="preserve"> 17.02.120 </t>
  </si>
  <si>
    <t>EMBOÇO COMUM</t>
  </si>
  <si>
    <t xml:space="preserve"> 10 </t>
  </si>
  <si>
    <t xml:space="preserve"> 14.30.160 </t>
  </si>
  <si>
    <t>DIVISÓRIA EM PLACAS DE GESSO ACARTONADO, RESISTÊNCIA AO FOGO 60 MINUTOS, ESPESSURA 120/90MM - 1RF / 1RF LM</t>
  </si>
  <si>
    <t xml:space="preserve"> 11 </t>
  </si>
  <si>
    <t xml:space="preserve"> 34.05.360 </t>
  </si>
  <si>
    <t>GRADIL TELA ELETROSOLDADO, MALHA DE 5 X 15CM, GALVANIZADO</t>
  </si>
  <si>
    <t xml:space="preserve"> 12 </t>
  </si>
  <si>
    <t xml:space="preserve"> 17.05.100 </t>
  </si>
  <si>
    <t>PISO COM REQUADRO EM CONCRETO SIMPLES COM CONTROLE DE FCK= 25 MPA</t>
  </si>
  <si>
    <t xml:space="preserve"> 13 </t>
  </si>
  <si>
    <t xml:space="preserve"> 22.03.030 </t>
  </si>
  <si>
    <t>FORRO EM FIBRA MINERAL NRC 0.55 ACÚSTICO, REVESTIDO EM LÁTEX</t>
  </si>
  <si>
    <t xml:space="preserve"> 14 </t>
  </si>
  <si>
    <t xml:space="preserve"> 15.03.030 </t>
  </si>
  <si>
    <t>FORNECIMENTO E MONTAGEM DE ESTRUTURA EM AÇO ASTM-A36, SEM PINTURA</t>
  </si>
  <si>
    <t>kg</t>
  </si>
  <si>
    <t xml:space="preserve"> 15 </t>
  </si>
  <si>
    <t xml:space="preserve"> 34.05.320 </t>
  </si>
  <si>
    <t>PORTÃO DE FERRO PERFILADO, TIPO PARQUE</t>
  </si>
  <si>
    <t xml:space="preserve"> 16 </t>
  </si>
  <si>
    <t xml:space="preserve"> 24.02.040 </t>
  </si>
  <si>
    <t>PORTA/PORTÃO TIPO GRADIL SOB MEDIDA</t>
  </si>
  <si>
    <t xml:space="preserve"> 17 </t>
  </si>
  <si>
    <t xml:space="preserve"> 25.01.361 </t>
  </si>
  <si>
    <t>CAIXILHO EM ALUMÍNIO MAXIM-AR COM VIDRO - BRANCO</t>
  </si>
  <si>
    <t xml:space="preserve"> 18 </t>
  </si>
  <si>
    <t xml:space="preserve"> 34.05.080 </t>
  </si>
  <si>
    <t>ALAMBRADO EM TELA DE AÇO GALVANIZADO DE 2´, MONTANTES METÁLICOS E ARAME FARPADO, ATÉ 4,00 M DE ALTURA</t>
  </si>
  <si>
    <t xml:space="preserve"> 19 </t>
  </si>
  <si>
    <t xml:space="preserve"> 10.01.040 </t>
  </si>
  <si>
    <t>ARMADURA EM BARRA DE AÇO CA-50 (A OU B) FYK = 500 MPA</t>
  </si>
  <si>
    <t xml:space="preserve"> 20 </t>
  </si>
  <si>
    <t xml:space="preserve"> 15.01.320 </t>
  </si>
  <si>
    <t>ESTRUTURA EM TERÇAS PARA TELHAS PERFIL E MATERIAL QUALQUER, EXCETO BARRO</t>
  </si>
  <si>
    <t xml:space="preserve"> 21 </t>
  </si>
  <si>
    <t xml:space="preserve"> 24.03.040 </t>
  </si>
  <si>
    <t>GUARDA-CORPO TUBULAR COM TELA EM AÇO GALVANIZADO, DIÂMETRO DE 1 1/2´</t>
  </si>
  <si>
    <t>m</t>
  </si>
  <si>
    <t xml:space="preserve"> 22 </t>
  </si>
  <si>
    <t xml:space="preserve"> 17.02.220 </t>
  </si>
  <si>
    <t>REBOCO</t>
  </si>
  <si>
    <t xml:space="preserve"> 23 </t>
  </si>
  <si>
    <t xml:space="preserve"> 14.11.261 </t>
  </si>
  <si>
    <t>ALVENARIA DE BLOCO DE CONCRETO ESTRUTURAL 14 CM - CLASSE A</t>
  </si>
  <si>
    <t xml:space="preserve"> 24 </t>
  </si>
  <si>
    <t xml:space="preserve"> 16.33.052 </t>
  </si>
  <si>
    <t>CALHA, RUFO, AFINS EM CHAPA GALVANIZADA Nº 24 - CORTE 0,50 M</t>
  </si>
  <si>
    <t xml:space="preserve"> 25 </t>
  </si>
  <si>
    <t xml:space="preserve"> 17.02.040 </t>
  </si>
  <si>
    <t>CHAPISCO COM ADESIVO DE ALTO DESEMPENHO</t>
  </si>
  <si>
    <t xml:space="preserve"> 26 </t>
  </si>
  <si>
    <t xml:space="preserve"> 18.08.090 </t>
  </si>
  <si>
    <t>REVESTIMENTO EM PORCELANATO ESMALTADO ACETINADO PARA ÁREA INTERNA E AMBIENTE COM ACESSO AO EXTERIOR, GRUPO DE ABSORÇÃO BIA, RESISTÊNCIA QUÍMICA B, ASSENTADO COM ARGAMASSA COLANTE INDUSTRIALIZADA, REJUNTADO</t>
  </si>
  <si>
    <t xml:space="preserve"> 27 </t>
  </si>
  <si>
    <t xml:space="preserve"> 11.16.060 </t>
  </si>
  <si>
    <t>LANÇAMENTO E ADENSAMENTO DE CONCRETO OU MASSA EM ESTRUTURA</t>
  </si>
  <si>
    <t xml:space="preserve"> 28 </t>
  </si>
  <si>
    <t xml:space="preserve"> 14.01.050 </t>
  </si>
  <si>
    <t>ALVENARIA DE EMBASAMENTO EM BLOCO DE CONCRETO DE 14 X 19 X 39 CM - CLASSE A</t>
  </si>
  <si>
    <t xml:space="preserve"> 29 </t>
  </si>
  <si>
    <t xml:space="preserve"> 46.05.070 </t>
  </si>
  <si>
    <t>TUBO PVC RÍGIDO, TIPO COLETOR ESGOTO, JUNTA ELÁSTICA, DN= 300 MM, INCLUSIVE CONEXÕES</t>
  </si>
  <si>
    <t xml:space="preserve"> 30 </t>
  </si>
  <si>
    <t xml:space="preserve"> 22.02.030 </t>
  </si>
  <si>
    <t>FORRO EM PAINÉIS DE GESSO ACARTONADO, ESPESSURA DE 12,5MM, FIXO</t>
  </si>
  <si>
    <t xml:space="preserve"> 31 </t>
  </si>
  <si>
    <t xml:space="preserve"> 46.03.050 </t>
  </si>
  <si>
    <t>TUBO DE PVC RÍGIDO PXB COM VIROLA E ANEL DE BORRACHA, LINHA ESGOTO SÉRIE REFORÇADA ´R´, DN= 100 MM, INCLUSIVE CONEXÕES</t>
  </si>
  <si>
    <t xml:space="preserve"> 32 </t>
  </si>
  <si>
    <t xml:space="preserve"> 24.20.270 </t>
  </si>
  <si>
    <t>TELA EM AÇO GALVANIZADO FIO 16 BWG, MALHA DE 1´ - TIPO ALAMBRADO</t>
  </si>
  <si>
    <t xml:space="preserve"> 33 </t>
  </si>
  <si>
    <t xml:space="preserve"> 25.02.300 </t>
  </si>
  <si>
    <t>PORTA DE ABRIR EM ALUMÍNIO COM PINTURA ELETROSTÁTICA, SOB MEDIDA - COR BRANCA</t>
  </si>
  <si>
    <t xml:space="preserve"> 34 </t>
  </si>
  <si>
    <t xml:space="preserve"> 11.05.040 </t>
  </si>
  <si>
    <t>ARGAMASSA GRAUTE</t>
  </si>
  <si>
    <t xml:space="preserve"> 35 </t>
  </si>
  <si>
    <t xml:space="preserve"> 11.04.040 </t>
  </si>
  <si>
    <t>CONCRETO NÃO ESTRUTURAL EXECUTADO NO LOCAL, MÍNIMO 200 KG CIMENTO / M³</t>
  </si>
  <si>
    <t xml:space="preserve"> 36 </t>
  </si>
  <si>
    <t xml:space="preserve"> 18.11.032 </t>
  </si>
  <si>
    <t>REVESTIMENTO EM PLACA CERÂMICA ESMALTADA DE 15X15 CM, TIPO MONOCOLOR, ASSENTADO E REJUNTADO COM ARGAMASSA INDUSTRIALIZADA</t>
  </si>
  <si>
    <t xml:space="preserve"> 37 </t>
  </si>
  <si>
    <t xml:space="preserve"> 25.01.020 </t>
  </si>
  <si>
    <t>CAIXILHO EM ALUMÍNIO FIXO, SOB MEDIDA</t>
  </si>
  <si>
    <t xml:space="preserve"> 38 </t>
  </si>
  <si>
    <t xml:space="preserve"> 14.04.210 </t>
  </si>
  <si>
    <t>ALVENARIA DE BLOCO CERÂMICO DE VEDAÇÃO DE 14 CM</t>
  </si>
  <si>
    <t xml:space="preserve"> 39 </t>
  </si>
  <si>
    <t xml:space="preserve"> 15.03.150 </t>
  </si>
  <si>
    <t>FORNECIMENTO E MONTAGEM DE ESTRUTURA METÁLICA EM PERFIL METALON, SEM PINTURA</t>
  </si>
  <si>
    <t xml:space="preserve"> 40 </t>
  </si>
  <si>
    <t xml:space="preserve"> 23.13.052 </t>
  </si>
  <si>
    <t>PORTA LISA DE MADEIRA, INTERNA, RESISTENTE A UMIDADE "PIM RU", PARA ACABAMENTO EM PINTURA, TIPO ACESSÍVEL, PADRÃO DIMENSIONAL MÉDIO/PESADO, COM FERRAGENS, COMPLETO - 90 X 210 CM</t>
  </si>
  <si>
    <t>un</t>
  </si>
  <si>
    <t xml:space="preserve"> 41 </t>
  </si>
  <si>
    <t xml:space="preserve"> 18.08.032 </t>
  </si>
  <si>
    <t>REVESTIMENTO EM PORCELANATO ESMALTADO ANTIDERRAPANTE PARA ÁREA EXTERNA E AMBIENTE COM ALTO TRÁFEGO, GRUPO DE ABSORÇÃO BIA, ASSENTADO COM ARGAMASSA COLANTE INDUSTRIALIZADA, REJUNTADO</t>
  </si>
  <si>
    <t xml:space="preserve"> 42 </t>
  </si>
  <si>
    <t xml:space="preserve"> 55.01.020 </t>
  </si>
  <si>
    <t>LIMPEZA FINAL DA OBRA</t>
  </si>
  <si>
    <t xml:space="preserve"> 43 </t>
  </si>
  <si>
    <t xml:space="preserve"> 33.11.050 </t>
  </si>
  <si>
    <t>ESMALTE À BASE ÁGUA EM SUPERFÍCIE METÁLICA, INCLUSIVE PREPARO</t>
  </si>
  <si>
    <t xml:space="preserve"> 44 </t>
  </si>
  <si>
    <t xml:space="preserve"> 03.01.200 </t>
  </si>
  <si>
    <t>DEMOLIÇÃO MECANIZADA DE CONCRETO ARMADO, INCLUSIVE FRAGMENTAÇÃO, CARREGAMENTO, TRANSPORTE ATÉ 1 QUILÔMETRO E DESCARREGAMENTO</t>
  </si>
  <si>
    <t xml:space="preserve"> 45 </t>
  </si>
  <si>
    <t xml:space="preserve"> 16.02.060 </t>
  </si>
  <si>
    <t>TELHA DE BARRO TIPO PLAN</t>
  </si>
  <si>
    <t xml:space="preserve"> 46 </t>
  </si>
  <si>
    <t xml:space="preserve"> 41.02.562 </t>
  </si>
  <si>
    <t>LÂMPADA LED TUBULAR T8 COM BASE G13, DE 3400 ATÉ 4000 IM - 36 A 40 W</t>
  </si>
  <si>
    <t xml:space="preserve"> 47 </t>
  </si>
  <si>
    <t xml:space="preserve"> 23.09.040 </t>
  </si>
  <si>
    <t>PORTA LISA COM BATENTE MADEIRA - 80 X 210 CM</t>
  </si>
  <si>
    <t xml:space="preserve"> 48 </t>
  </si>
  <si>
    <t xml:space="preserve"> 23.12.001 </t>
  </si>
  <si>
    <t>PORTA LISA DE MADEIRA, INTERNA "PIM", PARA ACABAMENTO EM PINTURA, PADRÃO DIMENSIONAL MÉDIO, COM FERRAGENS, COMPLETO - 80 X 210 CM</t>
  </si>
  <si>
    <t xml:space="preserve"> 49 </t>
  </si>
  <si>
    <t xml:space="preserve"> 23.20.330 </t>
  </si>
  <si>
    <t>FOLHA DE PORTA LISA COMUM - 80 X 210 CM</t>
  </si>
  <si>
    <t xml:space="preserve"> 50 </t>
  </si>
  <si>
    <t xml:space="preserve"> 41.31.070 </t>
  </si>
  <si>
    <t>LUMINÁRIA LED QUADRADA DE SOBREPOR COM DIFUSOR PRISMÁTICO TRANSLÚCIDO, 4000 K, FLUXO LUMINOSO DE 1363 A 1800 LM, POTÊNCIA DE 15 W A 24 W</t>
  </si>
  <si>
    <t xml:space="preserve"> 51 </t>
  </si>
  <si>
    <t xml:space="preserve"> 16.12.220 </t>
  </si>
  <si>
    <t>CUMEEIRA EM CHAPA DE AÇO PRÉ-PINTADA, PERFIL ONDULADO, COM ESPESSURA DE 0,50MM</t>
  </si>
  <si>
    <t xml:space="preserve"> 52 </t>
  </si>
  <si>
    <t xml:space="preserve"> 23.09.050 </t>
  </si>
  <si>
    <t>PORTA LISA COM BATENTE MADEIRA - 90 X 210 CM</t>
  </si>
  <si>
    <t xml:space="preserve"> 53 </t>
  </si>
  <si>
    <t xml:space="preserve"> 21.02.060 </t>
  </si>
  <si>
    <t>REVESTIMENTO VINÍLICO, ESPESSURA DE 3,2 MM, PARA TRÁFEGO INTENSO, COM IMPERMEABILIZANTE ACRÍLICO</t>
  </si>
  <si>
    <t xml:space="preserve"> 54 </t>
  </si>
  <si>
    <t xml:space="preserve"> 17.01.060 </t>
  </si>
  <si>
    <t>REGULARIZAÇÃO DE PISO COM NATA DE CIMENTO E ADESIVO DE ALTO DESEMPENHO</t>
  </si>
  <si>
    <t xml:space="preserve"> 55 </t>
  </si>
  <si>
    <t xml:space="preserve"> 41.31.080 </t>
  </si>
  <si>
    <t>LUMINÁRIA LED REDONDA DE EMBUTIR COM DIFUSOR TRANSLÚCIDO, 4000 K, FLUXO LUMINOSO DE 800 A 1060 LM, POTÊNCIA DE 9 W A 12 W</t>
  </si>
  <si>
    <t xml:space="preserve"> 56 </t>
  </si>
  <si>
    <t xml:space="preserve"> 44.01.800 </t>
  </si>
  <si>
    <t>BACIA SIFONADA COM CAIXA DE DESCARGA ACOPLADA SEM TAMPA - 6 LITROS</t>
  </si>
  <si>
    <t>cj</t>
  </si>
  <si>
    <t xml:space="preserve"> 57 </t>
  </si>
  <si>
    <t xml:space="preserve"> 10.02.020 </t>
  </si>
  <si>
    <t>ARMADURA EM TELA SOLDADA DE AÇO</t>
  </si>
  <si>
    <t xml:space="preserve"> 58 </t>
  </si>
  <si>
    <t xml:space="preserve"> 03.02.040 </t>
  </si>
  <si>
    <t>DEMOLIÇÃO MANUAL DE ALVENARIA DE ELEVAÇÃO OU ELEMENTO VAZADO, INCLUINDO REVESTIMENTO</t>
  </si>
  <si>
    <t xml:space="preserve"> 59 </t>
  </si>
  <si>
    <t xml:space="preserve"> 24.03.310 </t>
  </si>
  <si>
    <t>CORRIMÃO TUBULAR EM AÇO GALVANIZADO, DIÂMETRO 1 1/2´</t>
  </si>
  <si>
    <t xml:space="preserve"> 60 </t>
  </si>
  <si>
    <t xml:space="preserve"> 44.03.510 </t>
  </si>
  <si>
    <t>TORNEIRA DE PAREDE ANTIVANDALISMO, DN= 3/4´</t>
  </si>
  <si>
    <t xml:space="preserve"> 61 </t>
  </si>
  <si>
    <t xml:space="preserve"> 11.18.040 </t>
  </si>
  <si>
    <t>LASTRO DE PEDRA BRITADA</t>
  </si>
  <si>
    <t xml:space="preserve"> 62 </t>
  </si>
  <si>
    <t xml:space="preserve"> 10.01.060 </t>
  </si>
  <si>
    <t>ARMADURA EM BARRA DE AÇO CA-60 (A OU B) FYK = 600 MPA</t>
  </si>
  <si>
    <t xml:space="preserve"> 63 </t>
  </si>
  <si>
    <t xml:space="preserve"> 25.01.030 </t>
  </si>
  <si>
    <t>CAIXILHO EM ALUMÍNIO BASCULANTE COM VIDRO, LINHA COMERCIAL</t>
  </si>
  <si>
    <t xml:space="preserve"> 64 </t>
  </si>
  <si>
    <t xml:space="preserve"> 15.01.020 </t>
  </si>
  <si>
    <t>ESTRUTURA DE MADEIRA TESOURADA PARA TELHA DE BARRO - VÃOS DE 7,01 A 10,00 M</t>
  </si>
  <si>
    <t xml:space="preserve"> 65 </t>
  </si>
  <si>
    <t xml:space="preserve"> 04.22.110 </t>
  </si>
  <si>
    <t>REMOÇÃO DE TUBULAÇÃO ELÉTRICA APARENTE COM DIÂMETRO EXTERNO ATÉ 50 MM</t>
  </si>
  <si>
    <t xml:space="preserve"> 66 </t>
  </si>
  <si>
    <t xml:space="preserve"> 18.06.102 </t>
  </si>
  <si>
    <t>PLACA CERÂMICA ESMALTADA PEI-5 PARA ÁREA INTERNA, GRUPO DE ABSORÇÃO BIIB, RESISTÊNCIA QUÍMICA B, ASSENTADO COM ARGAMASSA COLANTE INDUSTRIALIZADA</t>
  </si>
  <si>
    <t xml:space="preserve"> 67 </t>
  </si>
  <si>
    <t xml:space="preserve"> 22.03.070 </t>
  </si>
  <si>
    <t>FORRO EM LÂMINA DE PVC</t>
  </si>
  <si>
    <t xml:space="preserve"> 68 </t>
  </si>
  <si>
    <t xml:space="preserve"> 39.21.050 </t>
  </si>
  <si>
    <t>CABO DE COBRE FLEXÍVEL DE 10 MM², ISOLAMENTO 0,6/1KV - ISOLAÇÃO HEPR 90°C</t>
  </si>
  <si>
    <t xml:space="preserve"> 69 </t>
  </si>
  <si>
    <t xml:space="preserve"> 44.03.640 </t>
  </si>
  <si>
    <t>TORNEIRA DE PAREDE ACIONAMENTO HIDROMECÂNICO, EM LATÃO CROMADO, DN= 1/2´ OU 3/4´</t>
  </si>
  <si>
    <t xml:space="preserve"> 70 </t>
  </si>
  <si>
    <t xml:space="preserve"> 39.21.030 </t>
  </si>
  <si>
    <t>CABO DE COBRE FLEXÍVEL DE 4 MM², ISOLAMENTO 0,6/1KV - ISOLAÇÃO HEPR 90°C</t>
  </si>
  <si>
    <t xml:space="preserve"> 71 </t>
  </si>
  <si>
    <t xml:space="preserve"> 25.01.070 </t>
  </si>
  <si>
    <t>CAIXILHO EM ALUMÍNIO DE CORRER COM VIDRO, LINHA COMERCIAL</t>
  </si>
  <si>
    <t xml:space="preserve"> 72 </t>
  </si>
  <si>
    <t xml:space="preserve"> 37.17.074 </t>
  </si>
  <si>
    <t>DISPOSITIVO DIFERENCIAL RESIDUAL DE 25 A X 30 MA - 4 POLOS</t>
  </si>
  <si>
    <t xml:space="preserve"> 73 </t>
  </si>
  <si>
    <t xml:space="preserve"> 46.03.060 </t>
  </si>
  <si>
    <t>TUBO DE PVC RÍGIDO PXB COM VIROLA E ANEL DE BORRACHA, LINHA ESGOTO SÉRIE REFORÇADA ´R´. DN= 150 MM, INCLUSIVE CONEXÕES</t>
  </si>
  <si>
    <t xml:space="preserve"> 74 </t>
  </si>
  <si>
    <t xml:space="preserve"> 09.02.020 </t>
  </si>
  <si>
    <t>FORMA PLANA EM COMPENSADO PARA ESTRUTURA CONVENCIONAL</t>
  </si>
  <si>
    <t xml:space="preserve"> 75 </t>
  </si>
  <si>
    <t xml:space="preserve"> 02.06.040 </t>
  </si>
  <si>
    <t>LOCAÇÃO DE PLATAFORMA ELEVATÓRIA ARTICULADA, COM ALTURA APROXIMADA DE 20 M, CAPACIDADE DE CARGA DE 227 KG, DIESEL</t>
  </si>
  <si>
    <t>unxmês</t>
  </si>
  <si>
    <t xml:space="preserve"> 76 </t>
  </si>
  <si>
    <t xml:space="preserve"> 12.01.041 </t>
  </si>
  <si>
    <t>BROCA EM CONCRETO ARMADO DIÂMETRO DE 25 CM - COMPLETA</t>
  </si>
  <si>
    <t xml:space="preserve"> 77 </t>
  </si>
  <si>
    <t xml:space="preserve"> 04.03.040 </t>
  </si>
  <si>
    <t>RETIRADA DE TELHAMENTO PERFIL E MATERIAL QUALQUER, EXCETO BARRO</t>
  </si>
  <si>
    <t xml:space="preserve"> 78 </t>
  </si>
  <si>
    <t xml:space="preserve"> 17.04.020 </t>
  </si>
  <si>
    <t>REVESTIMENTO EM GESSO LISO DESEMPENADO SOBRE EMBOÇO</t>
  </si>
  <si>
    <t xml:space="preserve"> 79 </t>
  </si>
  <si>
    <t xml:space="preserve"> 04.22.100 </t>
  </si>
  <si>
    <t>REMOÇÃO DE TUBULAÇÃO ELÉTRICA APARENTE COM DIÂMETRO EXTERNO ACIMA DE 50 MM</t>
  </si>
  <si>
    <t xml:space="preserve"> 80 </t>
  </si>
  <si>
    <t xml:space="preserve"> 34.02.020 </t>
  </si>
  <si>
    <t>PLANTIO DE GRAMA BATATAIS EM PLACAS (PRAÇAS E ÁREAS ABERTAS)</t>
  </si>
  <si>
    <t xml:space="preserve"> 81 </t>
  </si>
  <si>
    <t xml:space="preserve"> 06.02.020 </t>
  </si>
  <si>
    <t>ESCAVAÇÃO MANUAL EM SOLO DE 1ª E 2ª CATEGORIA EM VALA OU CAVA ATÉ 1,5 M</t>
  </si>
  <si>
    <t xml:space="preserve"> 82 </t>
  </si>
  <si>
    <t xml:space="preserve"> 39.21.020 </t>
  </si>
  <si>
    <t>CABO DE COBRE FLEXÍVEL DE 2,5 MM², ISOLAMENTO 0,6/1KV - ISOLAÇÃO HEPR 90°C</t>
  </si>
  <si>
    <t xml:space="preserve"> 83 </t>
  </si>
  <si>
    <t xml:space="preserve"> 41.02.551 </t>
  </si>
  <si>
    <t>LÂMPADA LED TUBULAR T8 COM BASE G13, DE 1850 ATÉ 2000 IM - 18 A 20 W</t>
  </si>
  <si>
    <t xml:space="preserve"> 84 </t>
  </si>
  <si>
    <t xml:space="preserve"> 02.03.260 </t>
  </si>
  <si>
    <t>TAPUME FIXO EM PAINEL OSB - ESPESSURA 10 MM</t>
  </si>
  <si>
    <t xml:space="preserve"> 85 </t>
  </si>
  <si>
    <t xml:space="preserve"> 39.21.040 </t>
  </si>
  <si>
    <t>CABO DE COBRE FLEXÍVEL DE 6 MM², ISOLAMENTO 0,6/1KV - ISOLAÇÃO HEPR 90°C</t>
  </si>
  <si>
    <t xml:space="preserve"> 86 </t>
  </si>
  <si>
    <t xml:space="preserve"> 37.04.250 </t>
  </si>
  <si>
    <t>QUADRO DE DISTRIBUIÇÃO UNIVERSAL DE SOBREPOR, PARA DISJUNTORES 16 DIN / 12 BOLT-ON - 150 A - SEM COMPONENTES</t>
  </si>
  <si>
    <t xml:space="preserve"> 87 </t>
  </si>
  <si>
    <t xml:space="preserve"> 38.04.040 </t>
  </si>
  <si>
    <t>ELETRODUTO GALVANIZADO CONFORME NBR13057 -  3/4´ COM ACESSÓRIOS</t>
  </si>
  <si>
    <t xml:space="preserve"> 88 </t>
  </si>
  <si>
    <t xml:space="preserve"> 44.03.590 </t>
  </si>
  <si>
    <t>TORNEIRA DE MESA PARA PIA COM BICA MÓVEL E AREJADOR EM LATÃO FUNDIDO CROMADO</t>
  </si>
  <si>
    <t xml:space="preserve"> 89 </t>
  </si>
  <si>
    <t xml:space="preserve"> 39.21.060 </t>
  </si>
  <si>
    <t>CABO DE COBRE FLEXÍVEL DE 16 MM², ISOLAMENTO 0,6/1KV - ISOLAÇÃO HEPR 90°C</t>
  </si>
  <si>
    <t xml:space="preserve"> 90 </t>
  </si>
  <si>
    <t xml:space="preserve"> 33.10.060 </t>
  </si>
  <si>
    <t>EPÓXI EM MASSA, INCLUSIVE PREPARO</t>
  </si>
  <si>
    <t xml:space="preserve"> 91 </t>
  </si>
  <si>
    <t xml:space="preserve"> 30.08.060 </t>
  </si>
  <si>
    <t>BACIA SIFONADA DE LOUÇA PARA PESSOAS COM MOBILIDADE REDUZIDA - CAPACIDADE DE 6 LITROS</t>
  </si>
  <si>
    <t xml:space="preserve"> 92 </t>
  </si>
  <si>
    <t xml:space="preserve"> 12.01.061 </t>
  </si>
  <si>
    <t>BROCA EM CONCRETO ARMADO DIÂMETRO DE 30 CM - COMPLETA</t>
  </si>
  <si>
    <t xml:space="preserve"> 93 </t>
  </si>
  <si>
    <t xml:space="preserve"> 54.04.350 </t>
  </si>
  <si>
    <t>PAVIMENTAÇÃO EM LAJOTA DE CONCRETO 35 MPA, ESPESSURA 8 CM, TIPOS: RAQUETE, RETANGULAR, SEXTAVADO E 16 FACES, COM REJUNTE EM AREIA</t>
  </si>
  <si>
    <t xml:space="preserve"> 94 </t>
  </si>
  <si>
    <t xml:space="preserve"> 41.02.541 </t>
  </si>
  <si>
    <t>LÂMPADA LED TUBULAR T8 COM BASE G13, DE 900 ATÉ 1050 IM - 9 A 10 W</t>
  </si>
  <si>
    <t xml:space="preserve"> 95 </t>
  </si>
  <si>
    <t xml:space="preserve"> 44.01.240 </t>
  </si>
  <si>
    <t>LAVATÓRIO EM LOUÇA COM COLUNA SUSPENSA</t>
  </si>
  <si>
    <t xml:space="preserve"> 96 </t>
  </si>
  <si>
    <t xml:space="preserve"> 47.04.090 </t>
  </si>
  <si>
    <t>VÁLVULA DE MICTÓRIO ANTIVANDALISMO, DN= 3/4´</t>
  </si>
  <si>
    <t xml:space="preserve"> 97 </t>
  </si>
  <si>
    <t xml:space="preserve"> 15.01.310 </t>
  </si>
  <si>
    <t>ESTRUTURA EM TERÇAS PARA TELHAS DE BARRO</t>
  </si>
  <si>
    <t xml:space="preserve"> 98 </t>
  </si>
  <si>
    <t xml:space="preserve"> 20.04.020 </t>
  </si>
  <si>
    <t>PISO EM TACOS DE IPÊ COLADO</t>
  </si>
  <si>
    <t xml:space="preserve"> 99 </t>
  </si>
  <si>
    <t xml:space="preserve"> 03.01.040 </t>
  </si>
  <si>
    <t>DEMOLIÇÃO MANUAL DE CONCRETO ARMADO</t>
  </si>
  <si>
    <t xml:space="preserve"> 100 </t>
  </si>
  <si>
    <t xml:space="preserve"> 33.01.050 </t>
  </si>
  <si>
    <t>ESTUCAMENTO E LIXAMENTO DE CONCRETO</t>
  </si>
  <si>
    <t xml:space="preserve"> 101 </t>
  </si>
  <si>
    <t xml:space="preserve"> 47.04.050 </t>
  </si>
  <si>
    <t>VÁLVULA DE DESCARGA ANTIVANDALISMO, DN= 1 1/2´</t>
  </si>
  <si>
    <t xml:space="preserve"> 102 </t>
  </si>
  <si>
    <t xml:space="preserve"> 39.18.120 </t>
  </si>
  <si>
    <t>CABO PARA REDE U/UTP 23 AWG COM 4 PARES - CATEGORIA 6A</t>
  </si>
  <si>
    <t xml:space="preserve"> 103 </t>
  </si>
  <si>
    <t xml:space="preserve"> 40.06.120 </t>
  </si>
  <si>
    <t>CONDULETE METÁLICO DE 2´</t>
  </si>
  <si>
    <t xml:space="preserve"> 104 </t>
  </si>
  <si>
    <t xml:space="preserve"> 49.06.020 </t>
  </si>
  <si>
    <t>GRELHA EM FERRO FUNDIDO PARA CAIXAS E CANALETAS</t>
  </si>
  <si>
    <t xml:space="preserve"> 105 </t>
  </si>
  <si>
    <t xml:space="preserve"> 40.04.480 </t>
  </si>
  <si>
    <t>CONJUNTO 1 INTERRUPTOR SIMPLES E 1 TOMADA 2P+T DE 10 A, COMPLETO</t>
  </si>
  <si>
    <t xml:space="preserve"> 106 </t>
  </si>
  <si>
    <t xml:space="preserve"> 38.04.060 </t>
  </si>
  <si>
    <t>ELETRODUTO GALVANIZADO CONFORME NBR13057 -  1´ COM ACESSÓRIOS</t>
  </si>
  <si>
    <t xml:space="preserve"> 107 </t>
  </si>
  <si>
    <t xml:space="preserve"> 46.03.038 </t>
  </si>
  <si>
    <t>TUBO DE PVC RÍGIDO PXB COM VIROLA E ANEL DE BORRACHA, LINHA ESGOTO SÉRIE REFORÇADA ´R´, DN= 50 MM, INCLUSIVE CONEXÕES</t>
  </si>
  <si>
    <t xml:space="preserve"> 108 </t>
  </si>
  <si>
    <t xml:space="preserve"> 40.04.460 </t>
  </si>
  <si>
    <t>TOMADA 2P+T DE 20 A - 250 V, COMPLETA</t>
  </si>
  <si>
    <t xml:space="preserve"> 109 </t>
  </si>
  <si>
    <t xml:space="preserve"> 48.02.400 </t>
  </si>
  <si>
    <t>RESERVATÓRIO EM POLIETILENO COM TAMPA DE ROSCA - CAPACIDADE DE 1.000 LITROS</t>
  </si>
  <si>
    <t xml:space="preserve"> 110 </t>
  </si>
  <si>
    <t xml:space="preserve"> 45.02.020 </t>
  </si>
  <si>
    <t>ENTRADA COMPLETA DE GÁS GLP DOMICILIAR COM 2 BOTIJÕES DE 13 KG</t>
  </si>
  <si>
    <t xml:space="preserve"> 111 </t>
  </si>
  <si>
    <t xml:space="preserve"> 04.17.020 </t>
  </si>
  <si>
    <t>REMOÇÃO DE APARELHO DE ILUMINAÇÃO OU PROJETOR FIXO EM TETO, PISO OU PAREDE</t>
  </si>
  <si>
    <t xml:space="preserve"> 112 </t>
  </si>
  <si>
    <t xml:space="preserve"> 38.04.120 </t>
  </si>
  <si>
    <t>ELETRODUTO GALVANIZADO CONFORME NBR13057 -  2´ COM ACESSÓRIOS</t>
  </si>
  <si>
    <t xml:space="preserve"> 113 </t>
  </si>
  <si>
    <t xml:space="preserve"> 48.02.206 </t>
  </si>
  <si>
    <t>RESERVATÓRIO EM POLIETILENO COM TAMPA DE ENCAIXAR - CAPACIDADE DE 5.000 LITROS</t>
  </si>
  <si>
    <t xml:space="preserve"> 114 </t>
  </si>
  <si>
    <t xml:space="preserve"> 04.03.020 </t>
  </si>
  <si>
    <t>RETIRADA DE TELHAMENTO EM BARRO</t>
  </si>
  <si>
    <t xml:space="preserve"> 115 </t>
  </si>
  <si>
    <t xml:space="preserve"> 46.01.040 </t>
  </si>
  <si>
    <t>TUBO DE PVC RÍGIDO SOLDÁVEL MARROM, DN= 40 MM, (1 1/4´), INCLUSIVE CONEXÕES</t>
  </si>
  <si>
    <t xml:space="preserve"> 116 </t>
  </si>
  <si>
    <t xml:space="preserve"> 39.21.110 </t>
  </si>
  <si>
    <t>CABO DE COBRE FLEXÍVEL DE 95 MM², ISOLAMENTO 0,6/1KV - ISOLAÇÃO HEPR 90°C</t>
  </si>
  <si>
    <t xml:space="preserve"> 117 </t>
  </si>
  <si>
    <t xml:space="preserve"> 30.08.040 </t>
  </si>
  <si>
    <t>LAVATÓRIO DE LOUÇA PARA CANTO SEM COLUNA PARA PESSOAS COM MOBILIDADE REDUZIDA</t>
  </si>
  <si>
    <t xml:space="preserve"> 118 </t>
  </si>
  <si>
    <t xml:space="preserve"> 02.03.080 </t>
  </si>
  <si>
    <t>FECHAMENTO PROVISÓRIO DE VÃOS EM CHAPA DE MADEIRA COMPENSADA</t>
  </si>
  <si>
    <t xml:space="preserve"> 119 </t>
  </si>
  <si>
    <t xml:space="preserve"> 02.09.040 </t>
  </si>
  <si>
    <t>LIMPEZA MECANIZADA DO TERRENO, INCLUSIVE TRONCOS ATÉ 15 CM DE DIÂMETRO, COM CAMINHÃO À DISPOSIÇÃO DENTRO E FORA DA OBRA, COM TRANSPORTE NO RAIO DE ATÉ 1 KM</t>
  </si>
  <si>
    <t xml:space="preserve"> 120 </t>
  </si>
  <si>
    <t xml:space="preserve"> 30.04.034 </t>
  </si>
  <si>
    <t>PISO EM LADRILHO HIDRÁULICO PODOTÁTIL VÁRIAS CORES, ASSENTADO COM ARGAMASSA MISTA</t>
  </si>
  <si>
    <t xml:space="preserve"> 121 </t>
  </si>
  <si>
    <t xml:space="preserve"> 46.12.220 </t>
  </si>
  <si>
    <t>MEIO TUBO DE CONCRETO, DN= 400MM</t>
  </si>
  <si>
    <t xml:space="preserve"> 122 </t>
  </si>
  <si>
    <t xml:space="preserve"> 44.01.690 </t>
  </si>
  <si>
    <t>TANQUE DE LOUÇA SEM COLUNA DE 30 LITROS</t>
  </si>
  <si>
    <t xml:space="preserve"> 123 </t>
  </si>
  <si>
    <t xml:space="preserve"> 47.04.040 </t>
  </si>
  <si>
    <t>VÁLVULA DE DESCARGA COM REGISTRO PRÓPRIO, DN= 1 1/2´</t>
  </si>
  <si>
    <t xml:space="preserve"> 124 </t>
  </si>
  <si>
    <t xml:space="preserve"> 05.09.006 </t>
  </si>
  <si>
    <t>TAXA DE DESTINAÇÃO DE RESÍDUO SÓLIDO EM ATERRO, TIPO INERTE</t>
  </si>
  <si>
    <t>t</t>
  </si>
  <si>
    <t xml:space="preserve"> 125 </t>
  </si>
  <si>
    <t xml:space="preserve"> 11.16.020 </t>
  </si>
  <si>
    <t>LANÇAMENTO, ESPALHAMENTO E ADENSAMENTO DE CONCRETO OU MASSA EM LASTRO E/OU ENCHIMENTO</t>
  </si>
  <si>
    <t xml:space="preserve"> 126 </t>
  </si>
  <si>
    <t xml:space="preserve"> 46.12.270 </t>
  </si>
  <si>
    <t>TUBO DE CONCRETO (PA-2), DN= 400MM</t>
  </si>
  <si>
    <t xml:space="preserve"> 127 </t>
  </si>
  <si>
    <t xml:space="preserve"> 37.13.650 </t>
  </si>
  <si>
    <t>DISJUNTOR TERMOMAGNÉTICO, TRIPOLAR 220/380 V, CORRENTE DE 10 A ATÉ 50 A</t>
  </si>
  <si>
    <t xml:space="preserve"> 128 </t>
  </si>
  <si>
    <t xml:space="preserve"> 47.02.030 </t>
  </si>
  <si>
    <t>REGISTRO DE GAVETA EM LATÃO FUNDIDO CROMADO COM CANOPLA, DN= 1´ - LINHA ESPECIAL</t>
  </si>
  <si>
    <t xml:space="preserve"> 129 </t>
  </si>
  <si>
    <t xml:space="preserve"> 40.04.450 </t>
  </si>
  <si>
    <t>TOMADA 2P+T DE 10 A - 250 V, COMPLETA</t>
  </si>
  <si>
    <t xml:space="preserve"> 130 </t>
  </si>
  <si>
    <t xml:space="preserve"> 39.21.070 </t>
  </si>
  <si>
    <t>CABO DE COBRE FLEXÍVEL DE 25 MM², ISOLAMENTO 0,6/1KV - ISOLAÇÃO HEPR 90°C</t>
  </si>
  <si>
    <t xml:space="preserve"> 131 </t>
  </si>
  <si>
    <t xml:space="preserve"> 39.21.090 </t>
  </si>
  <si>
    <t>CABO DE COBRE FLEXÍVEL DE 50 MM², ISOLAMENTO 0,6/1KV - ISOLAÇÃO HEPR 90°C</t>
  </si>
  <si>
    <t xml:space="preserve"> 132 </t>
  </si>
  <si>
    <t xml:space="preserve"> 04.20.040 </t>
  </si>
  <si>
    <t>REMOÇÃO DE LÂMPADA</t>
  </si>
  <si>
    <t xml:space="preserve"> 133 </t>
  </si>
  <si>
    <t xml:space="preserve"> 14.30.860 </t>
  </si>
  <si>
    <t>DIVISÓRIA EM PLACAS DE GRANILITE COM ESPESSURA DE 4 CM</t>
  </si>
  <si>
    <t xml:space="preserve"> 134 </t>
  </si>
  <si>
    <t xml:space="preserve"> 38.01.060 </t>
  </si>
  <si>
    <t>ELETRODUTO DE PVC RÍGIDO ROSCÁVEL DE 1´ - COM ACESSÓRIOS</t>
  </si>
  <si>
    <t xml:space="preserve"> 135 </t>
  </si>
  <si>
    <t xml:space="preserve"> 46.01.060 </t>
  </si>
  <si>
    <t>TUBO DE PVC RÍGIDO SOLDÁVEL MARROM, DN= 60 MM, (2´), INCLUSIVE CONEXÕES</t>
  </si>
  <si>
    <t xml:space="preserve"> 136 </t>
  </si>
  <si>
    <t xml:space="preserve"> 45.01.040 </t>
  </si>
  <si>
    <t>ENTRADA COMPLETA DE ÁGUA COM ABRIGO E REGISTRO DE GAVETA, DN= 1´</t>
  </si>
  <si>
    <t xml:space="preserve"> 137 </t>
  </si>
  <si>
    <t xml:space="preserve"> 40.04.490 </t>
  </si>
  <si>
    <t>CONJUNTO 2 INTERRUPTORES SIMPLES E 1 TOMADA 2P+T DE 10 A, COMPLETO</t>
  </si>
  <si>
    <t xml:space="preserve"> 138 </t>
  </si>
  <si>
    <t xml:space="preserve"> 30.01.050 </t>
  </si>
  <si>
    <t>BARRA DE APOIO EM ÂNGULO DE 90°, PARA PESSOAS COM MOBILIDADE REDUZIDA, EM TUBO DE AÇO INOXIDÁVEL DE 1 1/2´ X 800 X 800 MM</t>
  </si>
  <si>
    <t xml:space="preserve"> 139 </t>
  </si>
  <si>
    <t xml:space="preserve"> 41.10.400 </t>
  </si>
  <si>
    <t>POSTE TELECÔNICO EM AÇO SAE 1010/1020 GALVANIZADO A FOGO, COM ESPERA PARA UMA LUMINÁRIA, ALTURA DE 3,00 M</t>
  </si>
  <si>
    <t xml:space="preserve"> 140 </t>
  </si>
  <si>
    <t xml:space="preserve"> 37.13.630 </t>
  </si>
  <si>
    <t>DISJUNTOR TERMOMAGNÉTICO, BIPOLAR 220/380 V, CORRENTE DE 10 A ATÉ 50 A</t>
  </si>
  <si>
    <t xml:space="preserve"> 141 </t>
  </si>
  <si>
    <t xml:space="preserve"> 40.05.040 </t>
  </si>
  <si>
    <t>INTERRUPTOR COM 2 TECLAS SIMPLES E PLACA</t>
  </si>
  <si>
    <t xml:space="preserve"> 142 </t>
  </si>
  <si>
    <t xml:space="preserve"> 28.20.412 </t>
  </si>
  <si>
    <t>DOBRADIÇA EM AÇO INOXIDÁVEL DE 3" X 2 1/2", PARA PORTA DE ATÉ 25 KG</t>
  </si>
  <si>
    <t xml:space="preserve"> 143 </t>
  </si>
  <si>
    <t xml:space="preserve"> 40.05.120 </t>
  </si>
  <si>
    <t>INTERRUPTOR COM 2 TECLAS, 1 SIMPLES, 1 PARALELO E PLACA</t>
  </si>
  <si>
    <t xml:space="preserve"> 144 </t>
  </si>
  <si>
    <t xml:space="preserve"> 04.07.040 </t>
  </si>
  <si>
    <t>RETIRADA DE FORRO QUALQUER EM PLACAS OU TIRAS APOIADAS</t>
  </si>
  <si>
    <t xml:space="preserve"> 145 </t>
  </si>
  <si>
    <t xml:space="preserve"> 05.09.007 </t>
  </si>
  <si>
    <t>TAXA DE DESTINAÇÃO DE RESÍDUO SÓLIDO EM ATERRO, TIPO SOLO/TERRA</t>
  </si>
  <si>
    <t xml:space="preserve"> 146 </t>
  </si>
  <si>
    <t xml:space="preserve"> 37.03.200 </t>
  </si>
  <si>
    <t>QUADRO DE DISTRIBUIÇÃO UNIVERSAL DE EMBUTIR, PARA DISJUNTORES 16 DIN / 12 BOLT-ON - 150 A - SEM COMPONENTES</t>
  </si>
  <si>
    <t xml:space="preserve"> 147 </t>
  </si>
  <si>
    <t xml:space="preserve"> 38.01.120 </t>
  </si>
  <si>
    <t>ELETRODUTO DE PVC RÍGIDO ROSCÁVEL DE 2´ - COM ACESSÓRIOS</t>
  </si>
  <si>
    <t xml:space="preserve"> 148 </t>
  </si>
  <si>
    <t xml:space="preserve"> 26.04.010 </t>
  </si>
  <si>
    <t>ESPELHO EM VIDRO CRISTAL LISO, ESPESSURA DE 4 MM</t>
  </si>
  <si>
    <t xml:space="preserve"> 149 </t>
  </si>
  <si>
    <t xml:space="preserve"> 33.03.750 </t>
  </si>
  <si>
    <t>VERNIZ ACRÍLICO</t>
  </si>
  <si>
    <t xml:space="preserve"> 150 </t>
  </si>
  <si>
    <t xml:space="preserve"> 37.17.060 </t>
  </si>
  <si>
    <t>DISPOSITIVO DIFERENCIAL RESIDUAL DE 25 A X 30 MA - 2 POLOS</t>
  </si>
  <si>
    <t xml:space="preserve"> 151 </t>
  </si>
  <si>
    <t xml:space="preserve"> 04.09.100 </t>
  </si>
  <si>
    <t>RETIRADA DE GUARDA-CORPO OU GRADIL EM GERAL</t>
  </si>
  <si>
    <t xml:space="preserve"> 152 </t>
  </si>
  <si>
    <t xml:space="preserve"> 02.01.180 </t>
  </si>
  <si>
    <t>BANHEIRO QUÍMICO MODELO STANDARD, COM MANUTENÇÃO CONFORME EXIGÊNCIAS DA CETESB</t>
  </si>
  <si>
    <t xml:space="preserve"> 153 </t>
  </si>
  <si>
    <t xml:space="preserve"> 03.10.140 </t>
  </si>
  <si>
    <t>REMOÇÃO DE PINTURA EM MASSA COM LIXAMENTO</t>
  </si>
  <si>
    <t xml:space="preserve"> 154 </t>
  </si>
  <si>
    <t xml:space="preserve"> 44.01.050 </t>
  </si>
  <si>
    <t>BACIA SIFONADA DE LOUÇA SEM TAMPA - 6 LITROS</t>
  </si>
  <si>
    <t xml:space="preserve"> 155 </t>
  </si>
  <si>
    <t xml:space="preserve"> 35.04.120 </t>
  </si>
  <si>
    <t>BANCO EM CONCRETO PRÉ-MOLDADO, COMPRIMENTO 150 CM</t>
  </si>
  <si>
    <t xml:space="preserve"> 156 </t>
  </si>
  <si>
    <t xml:space="preserve"> 44.20.180 </t>
  </si>
  <si>
    <t>REPARO PARA VÁLVULA DE DESCARGA</t>
  </si>
  <si>
    <t xml:space="preserve"> 157 </t>
  </si>
  <si>
    <t xml:space="preserve"> 03.03.040 </t>
  </si>
  <si>
    <t>DEMOLIÇÃO MANUAL DE REVESTIMENTO EM MASSA DE PAREDE OU TETO</t>
  </si>
  <si>
    <t xml:space="preserve"> 158 </t>
  </si>
  <si>
    <t xml:space="preserve"> 48.02.204 </t>
  </si>
  <si>
    <t>RESERVATÓRIO EM POLIETILENO COM TAMPA DE ENCAIXAR - CAPACIDADE DE 2.000 LITROS</t>
  </si>
  <si>
    <t xml:space="preserve"> 159 </t>
  </si>
  <si>
    <t xml:space="preserve"> 41.11.721 </t>
  </si>
  <si>
    <t>LUMINÁRIA PÚBLICA LED RETANGULAR PARA POSTE, FLUXO LUMINOSO DE 6250 A 6674 LM, EFICIÊNCIA MÍNIMA 113 LM/W - POTÊNCIA 40 W/59 W</t>
  </si>
  <si>
    <t xml:space="preserve"> 160 </t>
  </si>
  <si>
    <t xml:space="preserve"> 06.11.040 </t>
  </si>
  <si>
    <t>REATERRO MANUAL APILOADO SEM CONTROLE DE COMPACTAÇÃO</t>
  </si>
  <si>
    <t xml:space="preserve"> 161 </t>
  </si>
  <si>
    <t xml:space="preserve"> 02.09.030 </t>
  </si>
  <si>
    <t>LIMPEZA MANUAL DO TERRENO, INCLUSIVE TRONCOS ATÉ 5 CM DE DIÂMETRO, COM CAMINHÃO À DISPOSIÇÃO DENTRO DA OBRA, ATÉ O RAIO DE 1 KM</t>
  </si>
  <si>
    <t xml:space="preserve"> 162 </t>
  </si>
  <si>
    <t xml:space="preserve"> 26.02.040 </t>
  </si>
  <si>
    <t>VIDRO TEMPERADO INCOLOR DE 8 MM</t>
  </si>
  <si>
    <t xml:space="preserve"> 163 </t>
  </si>
  <si>
    <t xml:space="preserve"> 11.18.020 </t>
  </si>
  <si>
    <t>LASTRO DE AREIA</t>
  </si>
  <si>
    <t xml:space="preserve"> 164 </t>
  </si>
  <si>
    <t xml:space="preserve"> 40.06.040 </t>
  </si>
  <si>
    <t>CONDULETE METÁLICO DE 3/4´</t>
  </si>
  <si>
    <t xml:space="preserve"> 165 </t>
  </si>
  <si>
    <t xml:space="preserve"> 40.05.020 </t>
  </si>
  <si>
    <t>INTERRUPTOR COM 1 TECLA SIMPLES E PLACA</t>
  </si>
  <si>
    <t xml:space="preserve"> 166 </t>
  </si>
  <si>
    <t xml:space="preserve"> 28.01.020 </t>
  </si>
  <si>
    <t>FERRAGEM COMPLETA COM MAÇANETA TIPO ALAVANCA, PARA PORTA EXTERNA COM 1 FOLHA</t>
  </si>
  <si>
    <t xml:space="preserve"> 167 </t>
  </si>
  <si>
    <t xml:space="preserve"> 33.01.280 </t>
  </si>
  <si>
    <t>REPARO DE TRINCAS RASAS ATÉ 5 MM DE LARGURA, NA MASSA</t>
  </si>
  <si>
    <t xml:space="preserve"> 168 </t>
  </si>
  <si>
    <t xml:space="preserve"> 34.20.160 </t>
  </si>
  <si>
    <t>RECOLOCAÇÃO DE ALAMBRADO, COM ALTURA ATÉ 4,50 M</t>
  </si>
  <si>
    <t xml:space="preserve"> 169 </t>
  </si>
  <si>
    <t xml:space="preserve"> 40.05.060 </t>
  </si>
  <si>
    <t>INTERRUPTOR COM 3 TECLAS SIMPLES E PLACA</t>
  </si>
  <si>
    <t xml:space="preserve"> 170 </t>
  </si>
  <si>
    <t xml:space="preserve"> 19.03.090 </t>
  </si>
  <si>
    <t>REVESTIMENTO EM PEDRA MIRACEMA</t>
  </si>
  <si>
    <t xml:space="preserve"> 171 </t>
  </si>
  <si>
    <t xml:space="preserve"> 02.03.060 </t>
  </si>
  <si>
    <t>PROTEÇÃO DE FACHADA COM TELA DE NYLON</t>
  </si>
  <si>
    <t xml:space="preserve"> 172 </t>
  </si>
  <si>
    <t xml:space="preserve"> 30.01.030 </t>
  </si>
  <si>
    <t>BARRA DE APOIO RETA, PARA PESSOAS COM MOBILIDADE REDUZIDA, EM TUBO DE AÇO INOXIDÁVEL DE 1 1/2´ X 800 MM</t>
  </si>
  <si>
    <t xml:space="preserve"> 173 </t>
  </si>
  <si>
    <t xml:space="preserve"> 04.09.040 </t>
  </si>
  <si>
    <t>RETIRADA DE FOLHA DE ESQUADRIA METÁLICA</t>
  </si>
  <si>
    <t xml:space="preserve"> 174 </t>
  </si>
  <si>
    <t xml:space="preserve"> 33.06.020 </t>
  </si>
  <si>
    <t>ACRÍLICO PARA QUADRAS E PISOS CIMENTADOS</t>
  </si>
  <si>
    <t xml:space="preserve"> 175 </t>
  </si>
  <si>
    <t xml:space="preserve"> 38.10.060 </t>
  </si>
  <si>
    <t>CAIXA DE TOMADA E TAMPA BASCULANTE COM REBAIXO DE 2 X (25 X 70 MM)</t>
  </si>
  <si>
    <t xml:space="preserve"> 176 </t>
  </si>
  <si>
    <t xml:space="preserve"> 04.22.120 </t>
  </si>
  <si>
    <t>REMOÇÃO DE TUBULAÇÃO ELÉTRICA EMBUTIDA COM DIÂMETRO EXTERNO ACIMA DE 50 MM</t>
  </si>
  <si>
    <t xml:space="preserve"> 177 </t>
  </si>
  <si>
    <t xml:space="preserve"> 38.21.120 </t>
  </si>
  <si>
    <t>ELETROCALHA LISA GALVANIZADA A FOGO, 100 X 50 MM, COM ACESSÓRIOS</t>
  </si>
  <si>
    <t xml:space="preserve"> 178 </t>
  </si>
  <si>
    <t xml:space="preserve"> 46.13.100 </t>
  </si>
  <si>
    <t>TUBO EM POLIETILENO DE ALTA DENSIDADE CORRUGADO, DN/DI= 250 MM</t>
  </si>
  <si>
    <t xml:space="preserve"> 179 </t>
  </si>
  <si>
    <t xml:space="preserve"> 02.05.090 </t>
  </si>
  <si>
    <t>MONTAGEM E DESMONTAGEM DE ANDAIME TUBULAR FACHADEIRO COM ALTURA ATÉ 10 M</t>
  </si>
  <si>
    <t xml:space="preserve"> 180 </t>
  </si>
  <si>
    <t xml:space="preserve"> 44.01.200 </t>
  </si>
  <si>
    <t>MICTÓRIO DE LOUÇA SIFONADO AUTO ASPIRANTE</t>
  </si>
  <si>
    <t xml:space="preserve"> 181 </t>
  </si>
  <si>
    <t xml:space="preserve"> 16.40.080 </t>
  </si>
  <si>
    <t>RECOLOCAÇÃO DE TELHA DE BARRO TIPO PLAN</t>
  </si>
  <si>
    <t xml:space="preserve"> 182 </t>
  </si>
  <si>
    <t xml:space="preserve"> 44.03.645 </t>
  </si>
  <si>
    <t>TORNEIRA DE MESA AUTOMÁTICA, ACIONAMENTO HIDROMECÂNICO, EM LATÃO CROMADO, DN= 1/2´OU 3/4´</t>
  </si>
  <si>
    <t>UN</t>
  </si>
  <si>
    <t xml:space="preserve"> 183 </t>
  </si>
  <si>
    <t xml:space="preserve"> 02.02.150 </t>
  </si>
  <si>
    <t>LOCAÇÃO DE CONTAINER TIPO DEPÓSITO - ÁREA MÍNIMA DE 13,80 M²</t>
  </si>
  <si>
    <t xml:space="preserve"> 184 </t>
  </si>
  <si>
    <t xml:space="preserve"> 07.02.020 </t>
  </si>
  <si>
    <t>ESCAVAÇÃO MECANIZADA DE VALAS OU CAVAS COM PROFUNDIDADE DE ATÉ 2 M</t>
  </si>
  <si>
    <t xml:space="preserve"> 185 </t>
  </si>
  <si>
    <t xml:space="preserve"> 40.06.060 </t>
  </si>
  <si>
    <t>CONDULETE METÁLICO DE 1´</t>
  </si>
  <si>
    <t xml:space="preserve"> 186 </t>
  </si>
  <si>
    <t xml:space="preserve"> 04.30.060 </t>
  </si>
  <si>
    <t>REMOÇÃO DE TUBULAÇÃO HIDRÁULICA EM GERAL, INCLUINDO CONEXÕES, CAIXAS E RALOS</t>
  </si>
  <si>
    <t xml:space="preserve"> 187 </t>
  </si>
  <si>
    <t xml:space="preserve"> 37.03.220 </t>
  </si>
  <si>
    <t>QUADRO DE DISTRIBUIÇÃO UNIVERSAL DE EMBUTIR, PARA DISJUNTORES 34 DIN / 24 BOLT-ON - 150 A - SEM COMPONENTES</t>
  </si>
  <si>
    <t xml:space="preserve"> 188 </t>
  </si>
  <si>
    <t xml:space="preserve"> 40.05.160 </t>
  </si>
  <si>
    <t>INTERRUPTOR COM 3 TECLAS, 1 SIMPLES, 2 PARALELO E PLACA</t>
  </si>
  <si>
    <t xml:space="preserve"> 189 </t>
  </si>
  <si>
    <t xml:space="preserve"> 38.22.120 </t>
  </si>
  <si>
    <t>ELETROCALHA PERFURADA GALVANIZADA A FOGO, 150X100 MM, COM ACESSÓRIOS</t>
  </si>
  <si>
    <t xml:space="preserve"> 190 </t>
  </si>
  <si>
    <t xml:space="preserve"> 02.05.212 </t>
  </si>
  <si>
    <t>ANDAIME TUBULAR FACHADEIRO COM PISO METÁLICO E SAPATAS AJUSTÁVEIS</t>
  </si>
  <si>
    <t>m²xmês</t>
  </si>
  <si>
    <t xml:space="preserve"> 191 </t>
  </si>
  <si>
    <t xml:space="preserve"> 37.13.660 </t>
  </si>
  <si>
    <t>DISJUNTOR TERMOMAGNÉTICO, TRIPOLAR 220/380 V, CORRENTE DE 60 A ATÉ 100 A</t>
  </si>
  <si>
    <t xml:space="preserve"> 192 </t>
  </si>
  <si>
    <t xml:space="preserve"> 04.11.020 </t>
  </si>
  <si>
    <t>RETIRADA DE APARELHO SANITÁRIO INCLUINDO ACESSÓRIOS</t>
  </si>
  <si>
    <t xml:space="preserve"> 193 </t>
  </si>
  <si>
    <t xml:space="preserve"> 03.04.020 </t>
  </si>
  <si>
    <t>DEMOLIÇÃO MANUAL DE REVESTIMENTO CERÂMICO, INCLUINDO A BASE</t>
  </si>
  <si>
    <t xml:space="preserve"> 194 </t>
  </si>
  <si>
    <t xml:space="preserve"> 28.01.040 </t>
  </si>
  <si>
    <t>FERRAGEM COMPLETA COM MAÇANETA TIPO ALAVANCA, PARA PORTA INTERNA COM 1 FOLHA</t>
  </si>
  <si>
    <t xml:space="preserve"> 195 </t>
  </si>
  <si>
    <t xml:space="preserve"> 43.10.490 </t>
  </si>
  <si>
    <t>CONJUNTO MOTOR-BOMBA (CENTRÍFUGA) 5 CV, MULTIESTÁGIO, HMAN= 25 A 50 MCA, Q= 21,0 A 13,3 M³/H</t>
  </si>
  <si>
    <t xml:space="preserve"> 196 </t>
  </si>
  <si>
    <t xml:space="preserve"> 43.10.452 </t>
  </si>
  <si>
    <t>CONJUNTO MOTOR-BOMBA (CENTRÍFUGA) 1,5 CV, MULTIESTÁGIO, HMAN= 20 A 35 MCA, Q= 7,1 A 4,5 M³/H</t>
  </si>
  <si>
    <t xml:space="preserve"> 197 </t>
  </si>
  <si>
    <t xml:space="preserve"> 04.18.340 </t>
  </si>
  <si>
    <t>REMOÇÃO DE CONDULETE</t>
  </si>
  <si>
    <t xml:space="preserve"> 198 </t>
  </si>
  <si>
    <t xml:space="preserve"> 43.02.140 </t>
  </si>
  <si>
    <t>CHUVEIRO ELÉTRICO DE 5.500 W / 220 V EM PVC</t>
  </si>
  <si>
    <t xml:space="preserve"> 199 </t>
  </si>
  <si>
    <t xml:space="preserve"> 68.01.670 </t>
  </si>
  <si>
    <t>POSTE DE CONCRETO CIRCULAR, 300 KG, H = 9,00 M</t>
  </si>
  <si>
    <t xml:space="preserve"> 200 </t>
  </si>
  <si>
    <t xml:space="preserve"> 40.05.140 </t>
  </si>
  <si>
    <t>INTERRUPTOR COM 3 TECLAS, 2 SIMPLES, 1 PARALELO E PLACA</t>
  </si>
  <si>
    <t xml:space="preserve"> 201 </t>
  </si>
  <si>
    <t xml:space="preserve"> 30.08.030 </t>
  </si>
  <si>
    <t>ASSENTO ARTICULADO PARA BANHO, EM ALUMÍNIO COM PINTURA EPÓXI DE 700 X 450 MM</t>
  </si>
  <si>
    <t xml:space="preserve"> 202 </t>
  </si>
  <si>
    <t xml:space="preserve"> 07.11.020 </t>
  </si>
  <si>
    <t>REATERRO COMPACTADO MECANIZADO DE VALA OU CAVA COM COMPACTADOR</t>
  </si>
  <si>
    <t xml:space="preserve"> 203 </t>
  </si>
  <si>
    <t xml:space="preserve"> 08.05.100 </t>
  </si>
  <si>
    <t>DRENO COM PEDRA BRITADA</t>
  </si>
  <si>
    <t xml:space="preserve"> 204 </t>
  </si>
  <si>
    <t xml:space="preserve"> 37.17.090 </t>
  </si>
  <si>
    <t>DISPOSITIVO DIFERENCIAL RESIDUAL DE 63 A X 30 MA - 4 POLOS</t>
  </si>
  <si>
    <t xml:space="preserve"> 205 </t>
  </si>
  <si>
    <t xml:space="preserve"> 28.01.171 </t>
  </si>
  <si>
    <t>MOLA AÉREA PARA PORTA, COM ESFORÇO ACIMA DE 60 KG ATÉ 80 KG</t>
  </si>
  <si>
    <t xml:space="preserve"> 206 </t>
  </si>
  <si>
    <t xml:space="preserve"> 26.01.060 </t>
  </si>
  <si>
    <t>VIDRO LISO TRANSPARENTE DE 5 MM</t>
  </si>
  <si>
    <t xml:space="preserve"> 207 </t>
  </si>
  <si>
    <t xml:space="preserve"> 97.02.036 </t>
  </si>
  <si>
    <t>PLACA DE IDENTIFICAÇÃO EM PVC COM TEXTO EM VINIL</t>
  </si>
  <si>
    <t xml:space="preserve"> 208 </t>
  </si>
  <si>
    <t xml:space="preserve"> 30.01.061 </t>
  </si>
  <si>
    <t>BARRA DE APOIO LATERAL PARA LAVATÓRIO, PARA PESSOAS COM MOBILIDADE REDUZIDA, EM TUBO DE AÇO INOXIDÁVEL DE 1.1/4", COMPRIMENTO 25 A 30 CM</t>
  </si>
  <si>
    <t xml:space="preserve"> 209 </t>
  </si>
  <si>
    <t xml:space="preserve"> 17.40.010 </t>
  </si>
  <si>
    <t>REPAROS EM PISO DE GRANILITE - ESTUCAMENTO E POLIMENTO</t>
  </si>
  <si>
    <t xml:space="preserve"> 210 </t>
  </si>
  <si>
    <t xml:space="preserve"> 13.01.150 </t>
  </si>
  <si>
    <t>LAJE PRÉ-FABRICADA MISTA VIGOTA TRELIÇADA/LAJOTA CERÂMICA - LT 16 (12+4) E CAPA COM CONCRETO DE 25 MPA</t>
  </si>
  <si>
    <t xml:space="preserve"> 211 </t>
  </si>
  <si>
    <t xml:space="preserve"> 35.04.140 </t>
  </si>
  <si>
    <t>BANCO EM CONCRETO PRÉ-MOLDADO COM PÉS VAZADOS, COMPRIMENTO 200 CM</t>
  </si>
  <si>
    <t xml:space="preserve"> 212 </t>
  </si>
  <si>
    <t xml:space="preserve"> 37.17.110 </t>
  </si>
  <si>
    <t>DISPOSITIVO DIFERENCIAL RESIDUAL DE 100 A X 30 MA - 4 POLOS</t>
  </si>
  <si>
    <t xml:space="preserve"> 213 </t>
  </si>
  <si>
    <t xml:space="preserve"> 47.02.210 </t>
  </si>
  <si>
    <t>REGISTRO REGULADOR DE VAZÃO PARA TORNEIRA, MISTURADOR E BIDÊ, EM LATÃO CROMADO COM CANOPLA, DN= 1/2´</t>
  </si>
  <si>
    <t xml:space="preserve"> 214 </t>
  </si>
  <si>
    <t xml:space="preserve"> 38.13.020 </t>
  </si>
  <si>
    <t>ELETRODUTO CORRUGADO EM POLIETILENO DE ALTA DENSIDADE, DN= 50 MM, COM ACESSÓRIOS</t>
  </si>
  <si>
    <t xml:space="preserve"> 215 </t>
  </si>
  <si>
    <t xml:space="preserve"> 47.02.200 </t>
  </si>
  <si>
    <t>REGISTRO REGULADOR DE VAZÃO PARA CHUVEIRO E DUCHA EM LATÃO CROMADO COM CANOPLA, DN= 1/2´</t>
  </si>
  <si>
    <t xml:space="preserve"> 216 </t>
  </si>
  <si>
    <t xml:space="preserve"> 04.30.020 </t>
  </si>
  <si>
    <t>REMOÇÃO DE CALHA OU RUFO</t>
  </si>
  <si>
    <t xml:space="preserve"> 217 </t>
  </si>
  <si>
    <t xml:space="preserve"> 37.13.860 </t>
  </si>
  <si>
    <t>MINI-DISJUNTOR TERMOMAGNÉTICO, BIPOLAR 220/380 V, CORRENTE DE 63 A</t>
  </si>
  <si>
    <t xml:space="preserve"> 218 </t>
  </si>
  <si>
    <t xml:space="preserve"> 46.01.020 </t>
  </si>
  <si>
    <t>TUBO DE PVC RÍGIDO SOLDÁVEL MARROM, DN= 25 MM, (3/4´), INCLUSIVE CONEXÕES</t>
  </si>
  <si>
    <t xml:space="preserve"> 219 </t>
  </si>
  <si>
    <t xml:space="preserve"> 02.05.202 </t>
  </si>
  <si>
    <t>ANDAIME TORRE METÁLICO (1,5 X 1,5 M) COM PISO METÁLICO</t>
  </si>
  <si>
    <t>mxmês</t>
  </si>
  <si>
    <t xml:space="preserve"> 220 </t>
  </si>
  <si>
    <t xml:space="preserve"> 18.08.100 </t>
  </si>
  <si>
    <t>RODAPÉ EM PORCELANATO ESMALTADO ACETINADO PARA ÁREA INTERNA E AMBIENTE COM ACESSO AO EXTERIOR, GRUPO DE ABSORÇÃO BIA, RESISTÊNCIA QUÍMICA B, ASSENTADO COM ARGAMASSA COLANTE INDUSTRIALIZADA, REJUNTADO</t>
  </si>
  <si>
    <t xml:space="preserve"> 221 </t>
  </si>
  <si>
    <t xml:space="preserve"> 03.08.040 </t>
  </si>
  <si>
    <t>DEMOLIÇÃO MANUAL DE FORRO QUALQUER, INCLUSIVE SISTEMA DE FIXAÇÃO/TARUGAMENTO</t>
  </si>
  <si>
    <t xml:space="preserve"> 222 </t>
  </si>
  <si>
    <t xml:space="preserve"> 03.03.060 </t>
  </si>
  <si>
    <t>DEMOLIÇÃO MANUAL DE REVESTIMENTO EM MASSA DE PISO</t>
  </si>
  <si>
    <t xml:space="preserve"> 223 </t>
  </si>
  <si>
    <t xml:space="preserve"> 42.05.190 </t>
  </si>
  <si>
    <t>HASTE DE ATERRAMENTO DE 3/4´ X 3 M</t>
  </si>
  <si>
    <t xml:space="preserve"> 224 </t>
  </si>
  <si>
    <t xml:space="preserve"> 04.18.360 </t>
  </si>
  <si>
    <t>REMOÇÃO DE CONDUTOR APARENTE DIÂMETRO EXTERNO ACIMA DE 6,5 MM</t>
  </si>
  <si>
    <t xml:space="preserve"> 225 </t>
  </si>
  <si>
    <t xml:space="preserve"> 39.11.020 </t>
  </si>
  <si>
    <t>CABO TELEFÔNICO CI, COM 10 PARES DE 0,50 MM, PARA CENTRAIS TELEFÔNICAS, EQUIPAMENTOS E REDE INTERNA</t>
  </si>
  <si>
    <t xml:space="preserve"> 226 </t>
  </si>
  <si>
    <t xml:space="preserve"> 04.02.030 </t>
  </si>
  <si>
    <t>RETIRADA DE PEÇAS LINEARES EM MADEIRA COM SEÇÃO SUPERIOR A 60 CM²</t>
  </si>
  <si>
    <t xml:space="preserve"> 227 </t>
  </si>
  <si>
    <t xml:space="preserve"> 04.17.040 </t>
  </si>
  <si>
    <t>REMOÇÃO DE APARELHO DE ILUMINAÇÃO OU PROJETOR FIXO EM POSTE OU BRAÇO</t>
  </si>
  <si>
    <t xml:space="preserve"> 228 </t>
  </si>
  <si>
    <t xml:space="preserve"> 44.03.920 </t>
  </si>
  <si>
    <t>DUCHA HIGIÊNICA COM REGISTRO</t>
  </si>
  <si>
    <t xml:space="preserve"> 229 </t>
  </si>
  <si>
    <t xml:space="preserve"> 49.04.010 </t>
  </si>
  <si>
    <t>RALO SECO EM PVC RÍGIDO DE 100 X 40 MM, COM GRELHA</t>
  </si>
  <si>
    <t xml:space="preserve"> 230 </t>
  </si>
  <si>
    <t xml:space="preserve"> 04.09.160 </t>
  </si>
  <si>
    <t>RETIRADA DE ENTELAMENTO METÁLICO EM GERAL</t>
  </si>
  <si>
    <t xml:space="preserve"> 231 </t>
  </si>
  <si>
    <t xml:space="preserve"> 02.05.060 </t>
  </si>
  <si>
    <t>MONTAGEM E DESMONTAGEM DE ANDAIME TORRE METÁLICA COM ALTURA ATÉ 10 M</t>
  </si>
  <si>
    <t xml:space="preserve"> 232 </t>
  </si>
  <si>
    <t xml:space="preserve"> 17.40.020 </t>
  </si>
  <si>
    <t>REPAROS EM PISOS DE ALTA RESISTÊNCIA FUNDIDOS NO LOCAL - ESTUCAMENTO E POLIMENTO</t>
  </si>
  <si>
    <t xml:space="preserve"> 233 </t>
  </si>
  <si>
    <t xml:space="preserve"> 11.18.060 </t>
  </si>
  <si>
    <t>LONA PLÁSTICA PRETA - USO GERAL</t>
  </si>
  <si>
    <t xml:space="preserve"> 234 </t>
  </si>
  <si>
    <t xml:space="preserve"> 37.13.890 </t>
  </si>
  <si>
    <t>MINI-DISJUNTOR TERMOMAGNÉTICO, TRIPOLAR 220/380 V, CORRENTE DE 40 A ATÉ 50 A</t>
  </si>
  <si>
    <t xml:space="preserve"> 235 </t>
  </si>
  <si>
    <t xml:space="preserve"> 38.13.040 </t>
  </si>
  <si>
    <t>ELETRODUTO CORRUGADO EM POLIETILENO DE ALTA DENSIDADE, DN= 100 MM, COM ACESSÓRIOS</t>
  </si>
  <si>
    <t xml:space="preserve"> 236 </t>
  </si>
  <si>
    <t xml:space="preserve"> 04.14.040 </t>
  </si>
  <si>
    <t>RETIRADA DE ESQUADRIA EM VIDRO</t>
  </si>
  <si>
    <t xml:space="preserve"> 237 </t>
  </si>
  <si>
    <t xml:space="preserve"> 32.08.070 </t>
  </si>
  <si>
    <t>JUNTA ESTRUTURAL COM PERFIL ELASTOMÉRICO PARA FISSURAS, PAINÉIS E ESTRUTURAS EM GERAL, MOVIMENTAÇÃO MÁXIMA 15 MM</t>
  </si>
  <si>
    <t xml:space="preserve"> 238 </t>
  </si>
  <si>
    <t xml:space="preserve"> 38.13.010 </t>
  </si>
  <si>
    <t>ELETRODUTO CORRUGADO EM POLIETILENO DE ALTA DENSIDADE, DN= 30 MM, COM ACESSÓRIOS</t>
  </si>
  <si>
    <t xml:space="preserve"> 239 </t>
  </si>
  <si>
    <t xml:space="preserve"> 18.08.042 </t>
  </si>
  <si>
    <t>RODAPÉ EM PORCELANATO ESMALTADO ANTIDERRAPANTE PARA ÁREA EXTERNA E AMBIENTE COM ALTO TRÁFEGO, GRUPO DE ABSORÇÃO BIA, ASSENTADO COM ARGAMASSA COLANTE INDUSTRIALIZADA, REJUNTADO</t>
  </si>
  <si>
    <t xml:space="preserve"> 240 </t>
  </si>
  <si>
    <t xml:space="preserve"> 22.20.040 </t>
  </si>
  <si>
    <t>RECOLOCAÇÃO DE FORROS APOIADOS OU ENCAIXADOS</t>
  </si>
  <si>
    <t xml:space="preserve"> 241 </t>
  </si>
  <si>
    <t xml:space="preserve"> 03.08.200 </t>
  </si>
  <si>
    <t>DEMOLIÇÃO MANUAL DE PAINÉIS DIVISÓRIAS, INCLUSIVE MONTANTES METÁLICOS</t>
  </si>
  <si>
    <t xml:space="preserve"> 242 </t>
  </si>
  <si>
    <t xml:space="preserve"> 39.04.050 </t>
  </si>
  <si>
    <t>CABO DE COBRE NU, TÊMPERA MOLE, CLASSE 2, DE 16 MM²</t>
  </si>
  <si>
    <t xml:space="preserve"> 243 </t>
  </si>
  <si>
    <t xml:space="preserve"> 44.20.200 </t>
  </si>
  <si>
    <t>SIFÃO DE METAL CROMADO DE 1 1/2´ X 2´</t>
  </si>
  <si>
    <t xml:space="preserve"> 244 </t>
  </si>
  <si>
    <t xml:space="preserve"> 49.03.020 </t>
  </si>
  <si>
    <t>CAIXA DE GORDURA EM ALVENARIA, 600 X 600 X 600 MM</t>
  </si>
  <si>
    <t xml:space="preserve"> 245 </t>
  </si>
  <si>
    <t xml:space="preserve"> 16.02.230 </t>
  </si>
  <si>
    <t>CUMEEIRA DE BARRO EMBOÇADO TIPOS: PLAN, ROMANA, ITALIANA, FRANCESA E PAULISTINHA</t>
  </si>
  <si>
    <t xml:space="preserve"> 246 </t>
  </si>
  <si>
    <t xml:space="preserve"> 40.05.340 </t>
  </si>
  <si>
    <t>SENSOR DE PRESENÇA PARA TETO, COM FOTOCÉLULA, PARA LÂMPADA QUALQUER</t>
  </si>
  <si>
    <t xml:space="preserve"> 247 </t>
  </si>
  <si>
    <t xml:space="preserve"> 37.13.840 </t>
  </si>
  <si>
    <t>MINI-DISJUNTOR TERMOMAGNÉTICO, BIPOLAR 220/380 V, CORRENTE DE 10 A ATÉ 32 A</t>
  </si>
  <si>
    <t xml:space="preserve"> 248 </t>
  </si>
  <si>
    <t xml:space="preserve"> 16.02.120 </t>
  </si>
  <si>
    <t>EMBOÇAMENTO DE BEIRAL EM TELHAS DE BARRO</t>
  </si>
  <si>
    <t xml:space="preserve"> 249 </t>
  </si>
  <si>
    <t xml:space="preserve"> 04.18.370 </t>
  </si>
  <si>
    <t>REMOÇÃO DE CONDUTOR APARENTE DIÂMETRO EXTERNO ATÉ 6,5 MM</t>
  </si>
  <si>
    <t xml:space="preserve"> 250 </t>
  </si>
  <si>
    <t xml:space="preserve"> 44.20.010 </t>
  </si>
  <si>
    <t>SIFÃO PLÁSTICO SANFONADO UNIVERSAL DE 1´</t>
  </si>
  <si>
    <t xml:space="preserve"> 251 </t>
  </si>
  <si>
    <t xml:space="preserve"> 44.06.300 </t>
  </si>
  <si>
    <t>CUBA EM AÇO INOXIDÁVEL SIMPLES DE 400X340X140MM</t>
  </si>
  <si>
    <t xml:space="preserve"> 252 </t>
  </si>
  <si>
    <t xml:space="preserve"> 40.04.080 </t>
  </si>
  <si>
    <t>TOMADA PARA TELEFONE 4P, PADRÃO TELEBRÁS, COM PLACA</t>
  </si>
  <si>
    <t xml:space="preserve"> 253 </t>
  </si>
  <si>
    <t xml:space="preserve"> 97.02.197 </t>
  </si>
  <si>
    <t>PLACA DE SINALIZAÇÃO EM PVC, COM INDICAÇÃO DE ALERTA</t>
  </si>
  <si>
    <t xml:space="preserve"> 254 </t>
  </si>
  <si>
    <t xml:space="preserve"> 47.05.170 </t>
  </si>
  <si>
    <t>VÁLVULA DE RETENÇÃO DE PÉ COM CRIVO EM BRONZE, DN= 1´</t>
  </si>
  <si>
    <t xml:space="preserve"> 255 </t>
  </si>
  <si>
    <t xml:space="preserve"> 04.18.060 </t>
  </si>
  <si>
    <t>REMOÇÃO DE CAIXA DE ENTRADA DE ENERGIA PADRÃO MEDIÇÃO INDIRETA COMPLETA</t>
  </si>
  <si>
    <t xml:space="preserve"> 256 </t>
  </si>
  <si>
    <t xml:space="preserve"> 04.30.040 </t>
  </si>
  <si>
    <t>REMOÇÃO DE CONDUTOR APARENTE</t>
  </si>
  <si>
    <t xml:space="preserve"> 257 </t>
  </si>
  <si>
    <t xml:space="preserve"> 39.04.040 </t>
  </si>
  <si>
    <t>CABO DE COBRE NU, TÊMPERA MOLE, CLASSE 2, DE 10 MM²</t>
  </si>
  <si>
    <t xml:space="preserve"> 258 </t>
  </si>
  <si>
    <t xml:space="preserve"> 04.01.060 </t>
  </si>
  <si>
    <t>RETIRADA DE DIVISÓRIA EM PLACA DE CONCRETO, GRANITO, GRANILITE OU MÁRMORE</t>
  </si>
  <si>
    <t xml:space="preserve"> 259 </t>
  </si>
  <si>
    <t xml:space="preserve"> 04.08.020 </t>
  </si>
  <si>
    <t>RETIRADA DE FOLHA DE ESQUADRIA EM MADEIRA</t>
  </si>
  <si>
    <t xml:space="preserve"> 260 </t>
  </si>
  <si>
    <t xml:space="preserve"> 02.08.050 </t>
  </si>
  <si>
    <t>PLACA EM LONA COM IMPRESSÃO DIGITAL E ESTRUTURA EM MADEIRA</t>
  </si>
  <si>
    <t xml:space="preserve"> 261 </t>
  </si>
  <si>
    <t xml:space="preserve"> 18.06.103 </t>
  </si>
  <si>
    <t>RODAPÉ EM PLACA CERÂMICA ESMALTADA PEI-5 PARA ÁREA INTERNA, GRUPO DE ABSORÇÃO BIIB, RESISTÊNCIA QUÍMICA B, ASSENTADO COM ARGAMASSA COLANTE INDUSTRIALIZADA</t>
  </si>
  <si>
    <t xml:space="preserve"> 262 </t>
  </si>
  <si>
    <t xml:space="preserve"> 37.01.120 </t>
  </si>
  <si>
    <t>QUADRO TELEBRÁS DE EMBUTIR DE 600 X 600 X 120 MM</t>
  </si>
  <si>
    <t xml:space="preserve"> 263 </t>
  </si>
  <si>
    <t xml:space="preserve"> 36.03.010 </t>
  </si>
  <si>
    <t>CAIXA DE MEDIÇÃO TIPO II (300 X 560 X 200) MM, PADRÃO CONCESSIONÁRIAS</t>
  </si>
  <si>
    <t xml:space="preserve"> 264 </t>
  </si>
  <si>
    <t xml:space="preserve"> 40.02.020 </t>
  </si>
  <si>
    <t>CAIXA DE PASSAGEM EM CHAPA, COM TAMPA PARAFUSADA, 100 X 100 X 80 MM</t>
  </si>
  <si>
    <t xml:space="preserve"> 265 </t>
  </si>
  <si>
    <t xml:space="preserve"> 42.01.020 </t>
  </si>
  <si>
    <t>CAPTOR TIPO FRANKLIN, H= 300 MM, 4 PONTOS, 1 DESCIDA, ACABAMENTO CROMADO</t>
  </si>
  <si>
    <t xml:space="preserve"> 266 </t>
  </si>
  <si>
    <t xml:space="preserve"> 04.14.020 </t>
  </si>
  <si>
    <t>RETIRADA DE VIDRO OU ESPELHO COM RASPAGEM DA MASSA OU RETIRADA DE BAGUETE</t>
  </si>
  <si>
    <t xml:space="preserve"> 267 </t>
  </si>
  <si>
    <t xml:space="preserve"> 04.21.140 </t>
  </si>
  <si>
    <t>REMOÇÃO DE POSTE METÁLICO</t>
  </si>
  <si>
    <t xml:space="preserve"> 268 </t>
  </si>
  <si>
    <t xml:space="preserve"> 30.04.070 </t>
  </si>
  <si>
    <t>REJUNTAMENTO DE PISO EM LADRILHO HIDRÁULICO (25X25CM) COM ARGAMASSA INDUSTRIALIZADA PARA REJUNTE, JUNTAS DE 2 MM</t>
  </si>
  <si>
    <t xml:space="preserve"> 269 </t>
  </si>
  <si>
    <t xml:space="preserve"> 04.02.020 </t>
  </si>
  <si>
    <t>RETIRADA DE PEÇAS LINEARES EM MADEIRA COM SEÇÃO ATÉ 60 CM²</t>
  </si>
  <si>
    <t xml:space="preserve"> 270 </t>
  </si>
  <si>
    <t xml:space="preserve"> 02.03.030 </t>
  </si>
  <si>
    <t>PROTEÇÃO DE SUPERFÍCIES EM GERAL COM PLÁSTICO BOLHA</t>
  </si>
  <si>
    <t xml:space="preserve"> 271 </t>
  </si>
  <si>
    <t xml:space="preserve"> 30.06.080 </t>
  </si>
  <si>
    <t>PLACA DE IDENTIFICAÇÃO EM ALUMÍNIO PARA WC, COM DESENHO UNIVERSAL DE ACESSIBILIDADE</t>
  </si>
  <si>
    <t xml:space="preserve"> 272 </t>
  </si>
  <si>
    <t xml:space="preserve"> 37.01.020 </t>
  </si>
  <si>
    <t>QUADRO TELEBRÁS DE EMBUTIR DE 200 X 200 X 120 MM</t>
  </si>
  <si>
    <t xml:space="preserve"> 273 </t>
  </si>
  <si>
    <t xml:space="preserve"> 97.02.196 </t>
  </si>
  <si>
    <t>PLACA DE SINALIZAÇÃO EM PVC FOTOLUMINESCENTE, COM IDENTIFICAÇÃO DE PAVIMENTOS</t>
  </si>
  <si>
    <t xml:space="preserve"> 274 </t>
  </si>
  <si>
    <t xml:space="preserve"> 04.30.100 </t>
  </si>
  <si>
    <t>REMOÇÃO DE RESERVATÓRIO EM FIBROCIMENTO ATÉ 1000 LITROS</t>
  </si>
  <si>
    <t xml:space="preserve"> 275 </t>
  </si>
  <si>
    <t xml:space="preserve"> 04.19.060 </t>
  </si>
  <si>
    <t>REMOÇÃO DE DISJUNTOR TERMOMAGNÉTICO</t>
  </si>
  <si>
    <t xml:space="preserve"> 276 </t>
  </si>
  <si>
    <t xml:space="preserve"> 44.20.060 </t>
  </si>
  <si>
    <t>RECOLOCAÇÃO DE APARELHOS SANITÁRIOS, INCLUINDO ACESSÓRIOS</t>
  </si>
  <si>
    <t xml:space="preserve"> 277 </t>
  </si>
  <si>
    <t xml:space="preserve"> 04.11.140 </t>
  </si>
  <si>
    <t>RETIRADA DE SIFÃO OU METAIS SANITÁRIOS DIVERSOS</t>
  </si>
  <si>
    <t xml:space="preserve"> 278 </t>
  </si>
  <si>
    <t xml:space="preserve"> 42.20.080 </t>
  </si>
  <si>
    <t>SOLDA EXOTÉRMICA CONEXÃO CABO-CABO HORIZONTAL EM X, BITOLA DO CABO DE 16-16MM² A 35-35MM²</t>
  </si>
  <si>
    <t xml:space="preserve"> 279 </t>
  </si>
  <si>
    <t xml:space="preserve"> 97.02.198 </t>
  </si>
  <si>
    <t>PLACA DE SINALIZAÇÃO EM PVC, COM INDICAÇÃO DE PROIBIÇÃO NORMATIVA</t>
  </si>
  <si>
    <t xml:space="preserve"> 280 </t>
  </si>
  <si>
    <t xml:space="preserve"> 03.04.040 </t>
  </si>
  <si>
    <t>DEMOLIÇÃO MANUAL DE RODAPÉ, SOLEIRA OU PEITORIL, EM MATERIAL CERÂMICO E/OU LADRILHO HIDRÁULICO, INCLUINDO A BASE</t>
  </si>
  <si>
    <t xml:space="preserve"> 281 </t>
  </si>
  <si>
    <t xml:space="preserve"> 44.03.430 </t>
  </si>
  <si>
    <t>TORNEIRA CURTA SEM ROSCA PARA USO GERAL, EM LATÃO FUNDIDO CROMADO, DN= 1/2"</t>
  </si>
  <si>
    <t xml:space="preserve"> 282 </t>
  </si>
  <si>
    <t xml:space="preserve"> 04.18.080 </t>
  </si>
  <si>
    <t>REMOÇÃO DE CAIXA DE ENTRADA TELEFÔNICA COMPLETA</t>
  </si>
  <si>
    <t xml:space="preserve"> 283 </t>
  </si>
  <si>
    <t xml:space="preserve"> 04.11.120 </t>
  </si>
  <si>
    <t>RETIRADA DE TORNEIRA OU CHUVEIRO</t>
  </si>
  <si>
    <t xml:space="preserve"> 284 </t>
  </si>
  <si>
    <t xml:space="preserve"> 42.05.310 </t>
  </si>
  <si>
    <t>CAIXA DE INSPEÇÃO DO TERRA CILÍNDRICA EM PVC RÍGIDO, DIÂMETRO DE 300 MM - H= 250 MM</t>
  </si>
  <si>
    <t xml:space="preserve"> 285 </t>
  </si>
  <si>
    <t xml:space="preserve"> 28.05.040 </t>
  </si>
  <si>
    <t>CADEADO DE LATÃO COM CILINDRO - TRAVA DUPLA - 35/36MM</t>
  </si>
  <si>
    <t xml:space="preserve"> 286 </t>
  </si>
  <si>
    <t xml:space="preserve"> 04.21.130 </t>
  </si>
  <si>
    <t>REMOÇÃO DE POSTE DE CONCRETO</t>
  </si>
  <si>
    <t xml:space="preserve"> 287 </t>
  </si>
  <si>
    <t xml:space="preserve"> 42.20.210 </t>
  </si>
  <si>
    <t>SOLDA EXOTÉRMICA CONEXÃO CABO-HASTE EM T, BITOLA DO CABO DE 35MM² PARA HASTE DE 5/8" E 3/4"</t>
  </si>
  <si>
    <t xml:space="preserve"> 288 </t>
  </si>
  <si>
    <t xml:space="preserve"> 04.12.020 </t>
  </si>
  <si>
    <t>RETIRADA DE CONJUNTO MOTOR-BOMBA</t>
  </si>
  <si>
    <t xml:space="preserve"> 289 </t>
  </si>
  <si>
    <t xml:space="preserve"> 40.01.040 </t>
  </si>
  <si>
    <t>CAIXA DE FERRO ESTAMPADA 4´ X 4´</t>
  </si>
  <si>
    <t xml:space="preserve"> 290 </t>
  </si>
  <si>
    <t xml:space="preserve"> 40.01.020 </t>
  </si>
  <si>
    <t>CAIXA DE FERRO ESTAMPADA 4´ X 2´</t>
  </si>
  <si>
    <t>Total sem BDI</t>
  </si>
  <si>
    <t>Total do BDI</t>
  </si>
  <si>
    <t>Total Geral</t>
  </si>
  <si>
    <t>_______________________________________________________________
Edilson Fernando dos Santos
Analista</t>
  </si>
  <si>
    <t>Objeto</t>
  </si>
  <si>
    <t>REGISTRO DE PREÇO PARA EVENTUAL PRESTAÇÃO DE SERVIÇOS GERAIS DE MANUTENÇÃO PREDIAL, EM PRÉDIOS PRÓPRIOS MUNICIPAIS (EXCETO AQUELES  OCUPADOS PELAS SECRETARIAS DE EDUCAÇÃO E DE SAÚDE), COM FORNECIMENTO DE MATERIAIS E MÃO DE OBRA ESPECIALIZADA.</t>
  </si>
  <si>
    <t xml:space="preserve">Tabela Referencial </t>
  </si>
  <si>
    <t xml:space="preserve">PLANILHA ORÇAMENTÁRIA </t>
  </si>
  <si>
    <t xml:space="preserve">Banco de Dados </t>
  </si>
  <si>
    <t>Quantidade máxima</t>
  </si>
  <si>
    <t xml:space="preserve">Valor unitário </t>
  </si>
  <si>
    <t>Valor unitário com BDI</t>
  </si>
  <si>
    <t xml:space="preserve">Custo Total </t>
  </si>
  <si>
    <t>Peso individual (%)</t>
  </si>
  <si>
    <t>Peso acumulado (%)</t>
  </si>
  <si>
    <t xml:space="preserve">Curva </t>
  </si>
  <si>
    <t>A</t>
  </si>
  <si>
    <t>B</t>
  </si>
  <si>
    <t>C</t>
  </si>
  <si>
    <t>CURVA ABC</t>
  </si>
  <si>
    <t>Item Planilha de Composição de Custos Unitários</t>
  </si>
  <si>
    <t>Item 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</si>
</sst>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,##0.00\ %"/>
    <numFmt numFmtId="165" formatCode="[$-F800]dddd\,\ mmmm\ dd\,\ yyyy"/>
  </numFmts>
  <fonts count="2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7" tint="0.79998168889431442"/>
        <bgColor rgb="FFDFF0D8"/>
      </patternFill>
    </fill>
    <fill>
      <patternFill patternType="solid">
        <fgColor theme="9" tint="0.79998168889431442"/>
        <bgColor rgb="FFDFF0D8"/>
      </patternFill>
    </fill>
    <fill>
      <patternFill patternType="solid">
        <fgColor theme="4" tint="0.79998168889431442"/>
        <bgColor rgb="FFDFF0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/>
      <diagonal/>
    </border>
  </borders>
  <cellStyleXfs count="3">
    <xf numFmtId="0" fontId="0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7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4" fontId="11" fillId="11" borderId="8" xfId="0" applyNumberFormat="1" applyFont="1" applyFill="1" applyBorder="1" applyAlignment="1">
      <alignment horizontal="right" vertical="top" wrapText="1"/>
    </xf>
    <xf numFmtId="0" fontId="12" fillId="12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center" vertical="top" wrapText="1"/>
    </xf>
    <xf numFmtId="0" fontId="14" fillId="14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0" fillId="0" borderId="0" xfId="0"/>
    <xf numFmtId="10" fontId="0" fillId="0" borderId="0" xfId="2" applyNumberFormat="1" applyFont="1"/>
    <xf numFmtId="0" fontId="3" fillId="18" borderId="1" xfId="0" applyFont="1" applyFill="1" applyBorder="1" applyAlignment="1">
      <alignment horizontal="center" vertical="center" wrapText="1"/>
    </xf>
    <xf numFmtId="0" fontId="5" fillId="18" borderId="3" xfId="0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 wrapText="1"/>
    </xf>
    <xf numFmtId="0" fontId="1" fillId="18" borderId="9" xfId="0" applyFont="1" applyFill="1" applyBorder="1" applyAlignment="1">
      <alignment horizontal="center" vertical="center" wrapText="1"/>
    </xf>
    <xf numFmtId="0" fontId="6" fillId="1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2" fillId="12" borderId="0" xfId="0" applyFont="1" applyFill="1" applyAlignment="1">
      <alignment horizontal="center" vertical="top" wrapText="1"/>
    </xf>
    <xf numFmtId="0" fontId="7" fillId="7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18" borderId="1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top" wrapText="1"/>
    </xf>
    <xf numFmtId="44" fontId="1" fillId="18" borderId="3" xfId="1" applyFont="1" applyFill="1" applyBorder="1" applyAlignment="1">
      <alignment horizontal="center" vertical="center" wrapText="1"/>
    </xf>
    <xf numFmtId="44" fontId="10" fillId="10" borderId="7" xfId="1" applyFont="1" applyFill="1" applyBorder="1" applyAlignment="1">
      <alignment horizontal="center" vertical="top" wrapText="1"/>
    </xf>
    <xf numFmtId="44" fontId="17" fillId="17" borderId="0" xfId="1" applyFont="1" applyFill="1" applyAlignment="1">
      <alignment horizontal="center" vertical="top" wrapText="1"/>
    </xf>
    <xf numFmtId="44" fontId="13" fillId="13" borderId="0" xfId="1" applyFont="1" applyFill="1" applyAlignment="1">
      <alignment horizontal="center" vertical="top" wrapText="1"/>
    </xf>
    <xf numFmtId="44" fontId="0" fillId="0" borderId="0" xfId="1" applyFont="1" applyAlignment="1">
      <alignment horizontal="center"/>
    </xf>
    <xf numFmtId="164" fontId="11" fillId="11" borderId="8" xfId="0" applyNumberFormat="1" applyFont="1" applyFill="1" applyBorder="1" applyAlignment="1">
      <alignment horizontal="center" vertical="top" wrapText="1"/>
    </xf>
    <xf numFmtId="44" fontId="0" fillId="0" borderId="0" xfId="0" applyNumberFormat="1" applyAlignment="1">
      <alignment horizontal="center"/>
    </xf>
    <xf numFmtId="0" fontId="7" fillId="19" borderId="4" xfId="0" applyFont="1" applyFill="1" applyBorder="1" applyAlignment="1">
      <alignment horizontal="center" vertical="top" wrapText="1"/>
    </xf>
    <xf numFmtId="0" fontId="7" fillId="19" borderId="4" xfId="0" applyFont="1" applyFill="1" applyBorder="1" applyAlignment="1">
      <alignment horizontal="left" vertical="top" wrapText="1"/>
    </xf>
    <xf numFmtId="0" fontId="8" fillId="19" borderId="5" xfId="0" applyFont="1" applyFill="1" applyBorder="1" applyAlignment="1">
      <alignment horizontal="center" vertical="top" wrapText="1"/>
    </xf>
    <xf numFmtId="0" fontId="9" fillId="19" borderId="6" xfId="0" applyFont="1" applyFill="1" applyBorder="1" applyAlignment="1">
      <alignment horizontal="center" vertical="top" wrapText="1"/>
    </xf>
    <xf numFmtId="44" fontId="10" fillId="19" borderId="7" xfId="1" applyFont="1" applyFill="1" applyBorder="1" applyAlignment="1">
      <alignment horizontal="center" vertical="top" wrapText="1"/>
    </xf>
    <xf numFmtId="164" fontId="11" fillId="19" borderId="8" xfId="0" applyNumberFormat="1" applyFont="1" applyFill="1" applyBorder="1" applyAlignment="1">
      <alignment horizontal="center" vertical="top" wrapText="1"/>
    </xf>
    <xf numFmtId="0" fontId="7" fillId="20" borderId="4" xfId="0" applyFont="1" applyFill="1" applyBorder="1" applyAlignment="1">
      <alignment horizontal="center" vertical="top" wrapText="1"/>
    </xf>
    <xf numFmtId="0" fontId="7" fillId="20" borderId="4" xfId="0" applyFont="1" applyFill="1" applyBorder="1" applyAlignment="1">
      <alignment horizontal="left" vertical="top" wrapText="1"/>
    </xf>
    <xf numFmtId="0" fontId="8" fillId="20" borderId="5" xfId="0" applyFont="1" applyFill="1" applyBorder="1" applyAlignment="1">
      <alignment horizontal="center" vertical="top" wrapText="1"/>
    </xf>
    <xf numFmtId="0" fontId="9" fillId="20" borderId="6" xfId="0" applyFont="1" applyFill="1" applyBorder="1" applyAlignment="1">
      <alignment horizontal="center" vertical="top" wrapText="1"/>
    </xf>
    <xf numFmtId="44" fontId="10" fillId="20" borderId="7" xfId="1" applyFont="1" applyFill="1" applyBorder="1" applyAlignment="1">
      <alignment horizontal="center" vertical="top" wrapText="1"/>
    </xf>
    <xf numFmtId="164" fontId="11" fillId="20" borderId="8" xfId="0" applyNumberFormat="1" applyFont="1" applyFill="1" applyBorder="1" applyAlignment="1">
      <alignment horizontal="center" vertical="top" wrapText="1"/>
    </xf>
    <xf numFmtId="0" fontId="7" fillId="21" borderId="4" xfId="0" applyFont="1" applyFill="1" applyBorder="1" applyAlignment="1">
      <alignment horizontal="center" vertical="top" wrapText="1"/>
    </xf>
    <xf numFmtId="0" fontId="7" fillId="21" borderId="4" xfId="0" applyFont="1" applyFill="1" applyBorder="1" applyAlignment="1">
      <alignment horizontal="left" vertical="top" wrapText="1"/>
    </xf>
    <xf numFmtId="0" fontId="8" fillId="21" borderId="5" xfId="0" applyFont="1" applyFill="1" applyBorder="1" applyAlignment="1">
      <alignment horizontal="center" vertical="top" wrapText="1"/>
    </xf>
    <xf numFmtId="0" fontId="9" fillId="21" borderId="6" xfId="0" applyFont="1" applyFill="1" applyBorder="1" applyAlignment="1">
      <alignment horizontal="center" vertical="top" wrapText="1"/>
    </xf>
    <xf numFmtId="44" fontId="10" fillId="21" borderId="7" xfId="1" applyFont="1" applyFill="1" applyBorder="1" applyAlignment="1">
      <alignment horizontal="center" vertical="top" wrapText="1"/>
    </xf>
    <xf numFmtId="164" fontId="11" fillId="21" borderId="8" xfId="0" applyNumberFormat="1" applyFont="1" applyFill="1" applyBorder="1" applyAlignment="1">
      <alignment horizontal="center" vertical="top" wrapText="1"/>
    </xf>
    <xf numFmtId="44" fontId="1" fillId="18" borderId="9" xfId="1" applyFont="1" applyFill="1" applyBorder="1" applyAlignment="1">
      <alignment horizontal="center" vertical="center" wrapText="1"/>
    </xf>
    <xf numFmtId="165" fontId="16" fillId="16" borderId="0" xfId="0" applyNumberFormat="1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12" borderId="0" xfId="0" applyFont="1" applyFill="1" applyAlignment="1">
      <alignment horizontal="left" vertical="top" wrapText="1"/>
    </xf>
    <xf numFmtId="0" fontId="14" fillId="14" borderId="0" xfId="0" applyFont="1" applyFill="1" applyAlignment="1">
      <alignment horizontal="right" vertical="top" wrapText="1"/>
    </xf>
    <xf numFmtId="4" fontId="15" fillId="15" borderId="0" xfId="0" applyNumberFormat="1" applyFont="1" applyFill="1" applyAlignment="1">
      <alignment horizontal="right" vertical="top" wrapText="1"/>
    </xf>
    <xf numFmtId="0" fontId="17" fillId="17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44" fontId="1" fillId="2" borderId="0" xfId="1" applyFont="1" applyFill="1" applyAlignment="1">
      <alignment horizontal="center" vertical="top" wrapText="1"/>
    </xf>
    <xf numFmtId="44" fontId="12" fillId="12" borderId="0" xfId="1" applyFont="1" applyFill="1" applyAlignment="1">
      <alignment horizontal="center" vertical="top" wrapText="1"/>
    </xf>
    <xf numFmtId="0" fontId="12" fillId="12" borderId="0" xfId="0" applyFont="1" applyFill="1" applyAlignment="1">
      <alignment horizontal="center" vertical="top" wrapText="1"/>
    </xf>
    <xf numFmtId="0" fontId="14" fillId="14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 wrapText="1"/>
    </xf>
    <xf numFmtId="0" fontId="19" fillId="24" borderId="10" xfId="0" applyFont="1" applyFill="1" applyBorder="1" applyAlignment="1">
      <alignment horizontal="center" vertical="center"/>
    </xf>
    <xf numFmtId="0" fontId="19" fillId="23" borderId="10" xfId="0" applyFont="1" applyFill="1" applyBorder="1" applyAlignment="1">
      <alignment horizontal="center" vertical="center"/>
    </xf>
    <xf numFmtId="0" fontId="19" fillId="22" borderId="10" xfId="0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0"/>
  <sheetViews>
    <sheetView showWhiteSpace="0" workbookViewId="0">
      <selection sqref="A1:XFD1048576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56" t="s">
        <v>1</v>
      </c>
      <c r="F1" s="56"/>
      <c r="G1" s="56" t="s">
        <v>2</v>
      </c>
      <c r="H1" s="56"/>
      <c r="I1" s="56" t="s">
        <v>3</v>
      </c>
      <c r="J1" s="56"/>
    </row>
    <row r="2" spans="1:10" ht="80.099999999999994" customHeight="1" x14ac:dyDescent="0.2">
      <c r="A2" s="10"/>
      <c r="B2" s="10"/>
      <c r="C2" s="10"/>
      <c r="D2" s="10" t="s">
        <v>4</v>
      </c>
      <c r="E2" s="57" t="s">
        <v>5</v>
      </c>
      <c r="F2" s="57"/>
      <c r="G2" s="57" t="s">
        <v>6</v>
      </c>
      <c r="H2" s="57"/>
      <c r="I2" s="57" t="s">
        <v>7</v>
      </c>
      <c r="J2" s="57"/>
    </row>
    <row r="3" spans="1:10" ht="15" x14ac:dyDescent="0.25">
      <c r="A3" s="62" t="s">
        <v>8</v>
      </c>
      <c r="B3" s="61"/>
      <c r="C3" s="61"/>
      <c r="D3" s="61"/>
      <c r="E3" s="61"/>
      <c r="F3" s="61"/>
      <c r="G3" s="61"/>
      <c r="H3" s="61"/>
      <c r="I3" s="61"/>
      <c r="J3" s="61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 t="s">
        <v>21</v>
      </c>
      <c r="D5" s="5" t="s">
        <v>22</v>
      </c>
      <c r="E5" s="6" t="s">
        <v>23</v>
      </c>
      <c r="F5" s="7">
        <v>50000</v>
      </c>
      <c r="G5" s="8">
        <v>31.9</v>
      </c>
      <c r="H5" s="8">
        <v>39.36</v>
      </c>
      <c r="I5" s="8">
        <v>1968000</v>
      </c>
      <c r="J5" s="9">
        <v>5.3125439881780347E-2</v>
      </c>
    </row>
    <row r="6" spans="1:10" ht="39" customHeight="1" x14ac:dyDescent="0.2">
      <c r="A6" s="5" t="s">
        <v>24</v>
      </c>
      <c r="B6" s="5" t="s">
        <v>25</v>
      </c>
      <c r="C6" s="5" t="s">
        <v>21</v>
      </c>
      <c r="D6" s="5" t="s">
        <v>26</v>
      </c>
      <c r="E6" s="6" t="s">
        <v>23</v>
      </c>
      <c r="F6" s="7">
        <v>8000</v>
      </c>
      <c r="G6" s="8">
        <v>148.99</v>
      </c>
      <c r="H6" s="8">
        <v>183.86</v>
      </c>
      <c r="I6" s="8">
        <v>1470880</v>
      </c>
      <c r="J6" s="9">
        <v>3.9705867384813555E-2</v>
      </c>
    </row>
    <row r="7" spans="1:10" ht="24" customHeight="1" x14ac:dyDescent="0.2">
      <c r="A7" s="5" t="s">
        <v>27</v>
      </c>
      <c r="B7" s="5" t="s">
        <v>28</v>
      </c>
      <c r="C7" s="5" t="s">
        <v>21</v>
      </c>
      <c r="D7" s="5" t="s">
        <v>29</v>
      </c>
      <c r="E7" s="6" t="s">
        <v>30</v>
      </c>
      <c r="F7" s="7">
        <v>2000</v>
      </c>
      <c r="G7" s="8">
        <v>508.72</v>
      </c>
      <c r="H7" s="8">
        <v>627.80999999999995</v>
      </c>
      <c r="I7" s="8">
        <v>1255620</v>
      </c>
      <c r="J7" s="9">
        <v>3.3895002451402964E-2</v>
      </c>
    </row>
    <row r="8" spans="1:10" ht="26.1" customHeight="1" x14ac:dyDescent="0.2">
      <c r="A8" s="5" t="s">
        <v>31</v>
      </c>
      <c r="B8" s="5" t="s">
        <v>32</v>
      </c>
      <c r="C8" s="5" t="s">
        <v>21</v>
      </c>
      <c r="D8" s="5" t="s">
        <v>33</v>
      </c>
      <c r="E8" s="6" t="s">
        <v>23</v>
      </c>
      <c r="F8" s="7">
        <v>11000</v>
      </c>
      <c r="G8" s="8">
        <v>98.26</v>
      </c>
      <c r="H8" s="8">
        <v>121.26</v>
      </c>
      <c r="I8" s="8">
        <v>1333860</v>
      </c>
      <c r="J8" s="9">
        <v>3.600706262231277E-2</v>
      </c>
    </row>
    <row r="9" spans="1:10" ht="24" customHeight="1" x14ac:dyDescent="0.2">
      <c r="A9" s="5" t="s">
        <v>34</v>
      </c>
      <c r="B9" s="5" t="s">
        <v>35</v>
      </c>
      <c r="C9" s="5" t="s">
        <v>21</v>
      </c>
      <c r="D9" s="5" t="s">
        <v>36</v>
      </c>
      <c r="E9" s="6" t="s">
        <v>23</v>
      </c>
      <c r="F9" s="7">
        <v>30000</v>
      </c>
      <c r="G9" s="8">
        <v>35.76</v>
      </c>
      <c r="H9" s="8">
        <v>44.13</v>
      </c>
      <c r="I9" s="8">
        <v>1323900</v>
      </c>
      <c r="J9" s="9">
        <v>3.573819606681352E-2</v>
      </c>
    </row>
    <row r="10" spans="1:10" ht="39" customHeight="1" x14ac:dyDescent="0.2">
      <c r="A10" s="5" t="s">
        <v>37</v>
      </c>
      <c r="B10" s="5" t="s">
        <v>38</v>
      </c>
      <c r="C10" s="5" t="s">
        <v>21</v>
      </c>
      <c r="D10" s="5" t="s">
        <v>39</v>
      </c>
      <c r="E10" s="6" t="s">
        <v>23</v>
      </c>
      <c r="F10" s="7">
        <v>5000</v>
      </c>
      <c r="G10" s="8">
        <v>186.53</v>
      </c>
      <c r="H10" s="8">
        <v>230.19</v>
      </c>
      <c r="I10" s="8">
        <v>1150950</v>
      </c>
      <c r="J10" s="9">
        <v>3.1069474101593032E-2</v>
      </c>
    </row>
    <row r="11" spans="1:10" ht="24" customHeight="1" x14ac:dyDescent="0.2">
      <c r="A11" s="5" t="s">
        <v>40</v>
      </c>
      <c r="B11" s="5" t="s">
        <v>41</v>
      </c>
      <c r="C11" s="5" t="s">
        <v>21</v>
      </c>
      <c r="D11" s="5" t="s">
        <v>42</v>
      </c>
      <c r="E11" s="6" t="s">
        <v>23</v>
      </c>
      <c r="F11" s="7">
        <v>1500</v>
      </c>
      <c r="G11" s="8">
        <v>599.6</v>
      </c>
      <c r="H11" s="8">
        <v>739.96</v>
      </c>
      <c r="I11" s="8">
        <v>1109940</v>
      </c>
      <c r="J11" s="9">
        <v>2.9962424157715082E-2</v>
      </c>
    </row>
    <row r="12" spans="1:10" ht="26.1" customHeight="1" x14ac:dyDescent="0.2">
      <c r="A12" s="5" t="s">
        <v>43</v>
      </c>
      <c r="B12" s="5" t="s">
        <v>44</v>
      </c>
      <c r="C12" s="5" t="s">
        <v>21</v>
      </c>
      <c r="D12" s="5" t="s">
        <v>45</v>
      </c>
      <c r="E12" s="6" t="s">
        <v>23</v>
      </c>
      <c r="F12" s="7">
        <v>20000</v>
      </c>
      <c r="G12" s="8">
        <v>38.29</v>
      </c>
      <c r="H12" s="8">
        <v>47.25</v>
      </c>
      <c r="I12" s="8">
        <v>945000</v>
      </c>
      <c r="J12" s="9">
        <v>2.5509929211525624E-2</v>
      </c>
    </row>
    <row r="13" spans="1:10" ht="24" customHeight="1" x14ac:dyDescent="0.2">
      <c r="A13" s="5" t="s">
        <v>46</v>
      </c>
      <c r="B13" s="5" t="s">
        <v>47</v>
      </c>
      <c r="C13" s="5" t="s">
        <v>21</v>
      </c>
      <c r="D13" s="5" t="s">
        <v>48</v>
      </c>
      <c r="E13" s="6" t="s">
        <v>23</v>
      </c>
      <c r="F13" s="7">
        <v>25000</v>
      </c>
      <c r="G13" s="8">
        <v>24.55</v>
      </c>
      <c r="H13" s="8">
        <v>30.29</v>
      </c>
      <c r="I13" s="8">
        <v>757250</v>
      </c>
      <c r="J13" s="9">
        <v>2.0441686661828336E-2</v>
      </c>
    </row>
    <row r="14" spans="1:10" ht="39" customHeight="1" x14ac:dyDescent="0.2">
      <c r="A14" s="5" t="s">
        <v>49</v>
      </c>
      <c r="B14" s="5" t="s">
        <v>50</v>
      </c>
      <c r="C14" s="5" t="s">
        <v>21</v>
      </c>
      <c r="D14" s="5" t="s">
        <v>51</v>
      </c>
      <c r="E14" s="6" t="s">
        <v>23</v>
      </c>
      <c r="F14" s="7">
        <v>2500</v>
      </c>
      <c r="G14" s="8">
        <v>211.16</v>
      </c>
      <c r="H14" s="8">
        <v>260.58999999999997</v>
      </c>
      <c r="I14" s="8">
        <v>651475</v>
      </c>
      <c r="J14" s="9">
        <v>1.7586329241353074E-2</v>
      </c>
    </row>
    <row r="15" spans="1:10" ht="26.1" customHeight="1" x14ac:dyDescent="0.2">
      <c r="A15" s="5" t="s">
        <v>52</v>
      </c>
      <c r="B15" s="5" t="s">
        <v>53</v>
      </c>
      <c r="C15" s="5" t="s">
        <v>21</v>
      </c>
      <c r="D15" s="5" t="s">
        <v>54</v>
      </c>
      <c r="E15" s="6" t="s">
        <v>23</v>
      </c>
      <c r="F15" s="7">
        <v>3000</v>
      </c>
      <c r="G15" s="8">
        <v>207.74</v>
      </c>
      <c r="H15" s="8">
        <v>256.37</v>
      </c>
      <c r="I15" s="8">
        <v>769110</v>
      </c>
      <c r="J15" s="9">
        <v>2.0761843022091504E-2</v>
      </c>
    </row>
    <row r="16" spans="1:10" ht="26.1" customHeight="1" x14ac:dyDescent="0.2">
      <c r="A16" s="5" t="s">
        <v>55</v>
      </c>
      <c r="B16" s="5" t="s">
        <v>56</v>
      </c>
      <c r="C16" s="5" t="s">
        <v>21</v>
      </c>
      <c r="D16" s="5" t="s">
        <v>57</v>
      </c>
      <c r="E16" s="6" t="s">
        <v>30</v>
      </c>
      <c r="F16" s="7">
        <v>500</v>
      </c>
      <c r="G16" s="8">
        <v>1078.6600000000001</v>
      </c>
      <c r="H16" s="8">
        <v>1331.17</v>
      </c>
      <c r="I16" s="8">
        <v>665585</v>
      </c>
      <c r="J16" s="9">
        <v>1.7967223528310351E-2</v>
      </c>
    </row>
    <row r="17" spans="1:10" ht="26.1" customHeight="1" x14ac:dyDescent="0.2">
      <c r="A17" s="5" t="s">
        <v>58</v>
      </c>
      <c r="B17" s="5" t="s">
        <v>59</v>
      </c>
      <c r="C17" s="5" t="s">
        <v>21</v>
      </c>
      <c r="D17" s="5" t="s">
        <v>60</v>
      </c>
      <c r="E17" s="6" t="s">
        <v>23</v>
      </c>
      <c r="F17" s="7">
        <v>2500</v>
      </c>
      <c r="G17" s="8">
        <v>169.55</v>
      </c>
      <c r="H17" s="8">
        <v>209.24</v>
      </c>
      <c r="I17" s="8">
        <v>523100</v>
      </c>
      <c r="J17" s="9">
        <v>1.41208930905281E-2</v>
      </c>
    </row>
    <row r="18" spans="1:10" ht="26.1" customHeight="1" x14ac:dyDescent="0.2">
      <c r="A18" s="5" t="s">
        <v>61</v>
      </c>
      <c r="B18" s="5" t="s">
        <v>62</v>
      </c>
      <c r="C18" s="5" t="s">
        <v>21</v>
      </c>
      <c r="D18" s="5" t="s">
        <v>63</v>
      </c>
      <c r="E18" s="6" t="s">
        <v>64</v>
      </c>
      <c r="F18" s="7">
        <v>15000</v>
      </c>
      <c r="G18" s="8">
        <v>28.59</v>
      </c>
      <c r="H18" s="8">
        <v>35.28</v>
      </c>
      <c r="I18" s="8">
        <v>529200</v>
      </c>
      <c r="J18" s="9">
        <v>1.4285560358454349E-2</v>
      </c>
    </row>
    <row r="19" spans="1:10" ht="24" customHeight="1" x14ac:dyDescent="0.2">
      <c r="A19" s="5" t="s">
        <v>65</v>
      </c>
      <c r="B19" s="5" t="s">
        <v>66</v>
      </c>
      <c r="C19" s="5" t="s">
        <v>21</v>
      </c>
      <c r="D19" s="5" t="s">
        <v>67</v>
      </c>
      <c r="E19" s="6" t="s">
        <v>23</v>
      </c>
      <c r="F19" s="7">
        <v>500</v>
      </c>
      <c r="G19" s="8">
        <v>823.28</v>
      </c>
      <c r="H19" s="8">
        <v>1016</v>
      </c>
      <c r="I19" s="8">
        <v>508000</v>
      </c>
      <c r="J19" s="9">
        <v>1.3713274115825414E-2</v>
      </c>
    </row>
    <row r="20" spans="1:10" ht="24" customHeight="1" x14ac:dyDescent="0.2">
      <c r="A20" s="5" t="s">
        <v>68</v>
      </c>
      <c r="B20" s="5" t="s">
        <v>69</v>
      </c>
      <c r="C20" s="5" t="s">
        <v>21</v>
      </c>
      <c r="D20" s="5" t="s">
        <v>70</v>
      </c>
      <c r="E20" s="6" t="s">
        <v>23</v>
      </c>
      <c r="F20" s="7">
        <v>400</v>
      </c>
      <c r="G20" s="8">
        <v>957.51</v>
      </c>
      <c r="H20" s="8">
        <v>1181.6600000000001</v>
      </c>
      <c r="I20" s="8">
        <v>472664</v>
      </c>
      <c r="J20" s="9">
        <v>1.275939172575296E-2</v>
      </c>
    </row>
    <row r="21" spans="1:10" ht="24" customHeight="1" x14ac:dyDescent="0.2">
      <c r="A21" s="5" t="s">
        <v>71</v>
      </c>
      <c r="B21" s="5" t="s">
        <v>72</v>
      </c>
      <c r="C21" s="5" t="s">
        <v>21</v>
      </c>
      <c r="D21" s="5" t="s">
        <v>73</v>
      </c>
      <c r="E21" s="6" t="s">
        <v>23</v>
      </c>
      <c r="F21" s="7">
        <v>250</v>
      </c>
      <c r="G21" s="8">
        <v>1499.96</v>
      </c>
      <c r="H21" s="8">
        <v>1851.1</v>
      </c>
      <c r="I21" s="8">
        <v>462775</v>
      </c>
      <c r="J21" s="9">
        <v>1.2492441789273832E-2</v>
      </c>
    </row>
    <row r="22" spans="1:10" ht="39" customHeight="1" x14ac:dyDescent="0.2">
      <c r="A22" s="5" t="s">
        <v>74</v>
      </c>
      <c r="B22" s="5" t="s">
        <v>75</v>
      </c>
      <c r="C22" s="5" t="s">
        <v>21</v>
      </c>
      <c r="D22" s="5" t="s">
        <v>76</v>
      </c>
      <c r="E22" s="6" t="s">
        <v>23</v>
      </c>
      <c r="F22" s="7">
        <v>1500</v>
      </c>
      <c r="G22" s="8">
        <v>238.41</v>
      </c>
      <c r="H22" s="8">
        <v>294.22000000000003</v>
      </c>
      <c r="I22" s="8">
        <v>441330</v>
      </c>
      <c r="J22" s="9">
        <v>1.191354186129376E-2</v>
      </c>
    </row>
    <row r="23" spans="1:10" ht="26.1" customHeight="1" x14ac:dyDescent="0.2">
      <c r="A23" s="5" t="s">
        <v>77</v>
      </c>
      <c r="B23" s="5" t="s">
        <v>78</v>
      </c>
      <c r="C23" s="5" t="s">
        <v>21</v>
      </c>
      <c r="D23" s="5" t="s">
        <v>79</v>
      </c>
      <c r="E23" s="6" t="s">
        <v>64</v>
      </c>
      <c r="F23" s="7">
        <v>35000</v>
      </c>
      <c r="G23" s="8">
        <v>10.68</v>
      </c>
      <c r="H23" s="8">
        <v>13.18</v>
      </c>
      <c r="I23" s="8">
        <v>461300</v>
      </c>
      <c r="J23" s="9">
        <v>1.2452624703996582E-2</v>
      </c>
    </row>
    <row r="24" spans="1:10" ht="26.1" customHeight="1" x14ac:dyDescent="0.2">
      <c r="A24" s="5" t="s">
        <v>80</v>
      </c>
      <c r="B24" s="5" t="s">
        <v>81</v>
      </c>
      <c r="C24" s="5" t="s">
        <v>21</v>
      </c>
      <c r="D24" s="5" t="s">
        <v>82</v>
      </c>
      <c r="E24" s="6" t="s">
        <v>23</v>
      </c>
      <c r="F24" s="7">
        <v>10000</v>
      </c>
      <c r="G24" s="8">
        <v>32.14</v>
      </c>
      <c r="H24" s="8">
        <v>39.659999999999997</v>
      </c>
      <c r="I24" s="8">
        <v>396600</v>
      </c>
      <c r="J24" s="9">
        <v>1.0706071878614882E-2</v>
      </c>
    </row>
    <row r="25" spans="1:10" ht="26.1" customHeight="1" x14ac:dyDescent="0.2">
      <c r="A25" s="5" t="s">
        <v>83</v>
      </c>
      <c r="B25" s="5" t="s">
        <v>84</v>
      </c>
      <c r="C25" s="5" t="s">
        <v>21</v>
      </c>
      <c r="D25" s="5" t="s">
        <v>85</v>
      </c>
      <c r="E25" s="6" t="s">
        <v>86</v>
      </c>
      <c r="F25" s="7">
        <v>350</v>
      </c>
      <c r="G25" s="8">
        <v>929.48</v>
      </c>
      <c r="H25" s="8">
        <v>1147.07</v>
      </c>
      <c r="I25" s="8">
        <v>401474.5</v>
      </c>
      <c r="J25" s="9">
        <v>1.0837657222468407E-2</v>
      </c>
    </row>
    <row r="26" spans="1:10" ht="24" customHeight="1" x14ac:dyDescent="0.2">
      <c r="A26" s="5" t="s">
        <v>87</v>
      </c>
      <c r="B26" s="5" t="s">
        <v>88</v>
      </c>
      <c r="C26" s="5" t="s">
        <v>21</v>
      </c>
      <c r="D26" s="5" t="s">
        <v>89</v>
      </c>
      <c r="E26" s="6" t="s">
        <v>23</v>
      </c>
      <c r="F26" s="7">
        <v>25000</v>
      </c>
      <c r="G26" s="8">
        <v>14.54</v>
      </c>
      <c r="H26" s="8">
        <v>17.940000000000001</v>
      </c>
      <c r="I26" s="8">
        <v>448500</v>
      </c>
      <c r="J26" s="9">
        <v>1.210709338769232E-2</v>
      </c>
    </row>
    <row r="27" spans="1:10" ht="26.1" customHeight="1" x14ac:dyDescent="0.2">
      <c r="A27" s="5" t="s">
        <v>90</v>
      </c>
      <c r="B27" s="5" t="s">
        <v>91</v>
      </c>
      <c r="C27" s="5" t="s">
        <v>21</v>
      </c>
      <c r="D27" s="5" t="s">
        <v>92</v>
      </c>
      <c r="E27" s="6" t="s">
        <v>23</v>
      </c>
      <c r="F27" s="7">
        <v>2500</v>
      </c>
      <c r="G27" s="8">
        <v>135.33000000000001</v>
      </c>
      <c r="H27" s="8">
        <v>167.01</v>
      </c>
      <c r="I27" s="8">
        <v>417525</v>
      </c>
      <c r="J27" s="9">
        <v>1.1270934596870091E-2</v>
      </c>
    </row>
    <row r="28" spans="1:10" ht="26.1" customHeight="1" x14ac:dyDescent="0.2">
      <c r="A28" s="5" t="s">
        <v>93</v>
      </c>
      <c r="B28" s="5" t="s">
        <v>94</v>
      </c>
      <c r="C28" s="5" t="s">
        <v>21</v>
      </c>
      <c r="D28" s="5" t="s">
        <v>95</v>
      </c>
      <c r="E28" s="6" t="s">
        <v>86</v>
      </c>
      <c r="F28" s="7">
        <v>2000</v>
      </c>
      <c r="G28" s="8">
        <v>161.21</v>
      </c>
      <c r="H28" s="8">
        <v>198.94</v>
      </c>
      <c r="I28" s="8">
        <v>397880</v>
      </c>
      <c r="J28" s="9">
        <v>1.0740625010245307E-2</v>
      </c>
    </row>
    <row r="29" spans="1:10" ht="24" customHeight="1" x14ac:dyDescent="0.2">
      <c r="A29" s="5" t="s">
        <v>96</v>
      </c>
      <c r="B29" s="5" t="s">
        <v>97</v>
      </c>
      <c r="C29" s="5" t="s">
        <v>21</v>
      </c>
      <c r="D29" s="5" t="s">
        <v>98</v>
      </c>
      <c r="E29" s="6" t="s">
        <v>23</v>
      </c>
      <c r="F29" s="7">
        <v>25000</v>
      </c>
      <c r="G29" s="8">
        <v>12.74</v>
      </c>
      <c r="H29" s="8">
        <v>15.72</v>
      </c>
      <c r="I29" s="8">
        <v>393000</v>
      </c>
      <c r="J29" s="9">
        <v>1.0608891195904307E-2</v>
      </c>
    </row>
    <row r="30" spans="1:10" ht="65.099999999999994" customHeight="1" x14ac:dyDescent="0.2">
      <c r="A30" s="5" t="s">
        <v>99</v>
      </c>
      <c r="B30" s="5" t="s">
        <v>100</v>
      </c>
      <c r="C30" s="5" t="s">
        <v>21</v>
      </c>
      <c r="D30" s="5" t="s">
        <v>101</v>
      </c>
      <c r="E30" s="6" t="s">
        <v>23</v>
      </c>
      <c r="F30" s="7">
        <v>2000</v>
      </c>
      <c r="G30" s="8">
        <v>149.87</v>
      </c>
      <c r="H30" s="8">
        <v>184.95</v>
      </c>
      <c r="I30" s="8">
        <v>369900</v>
      </c>
      <c r="J30" s="9">
        <v>9.9853151485114582E-3</v>
      </c>
    </row>
    <row r="31" spans="1:10" ht="26.1" customHeight="1" x14ac:dyDescent="0.2">
      <c r="A31" s="5" t="s">
        <v>102</v>
      </c>
      <c r="B31" s="5" t="s">
        <v>103</v>
      </c>
      <c r="C31" s="5" t="s">
        <v>21</v>
      </c>
      <c r="D31" s="5" t="s">
        <v>104</v>
      </c>
      <c r="E31" s="6" t="s">
        <v>30</v>
      </c>
      <c r="F31" s="7">
        <v>2500</v>
      </c>
      <c r="G31" s="8">
        <v>132.30000000000001</v>
      </c>
      <c r="H31" s="8">
        <v>163.27000000000001</v>
      </c>
      <c r="I31" s="8">
        <v>408175</v>
      </c>
      <c r="J31" s="9">
        <v>1.1018534768163462E-2</v>
      </c>
    </row>
    <row r="32" spans="1:10" ht="26.1" customHeight="1" x14ac:dyDescent="0.2">
      <c r="A32" s="5" t="s">
        <v>105</v>
      </c>
      <c r="B32" s="5" t="s">
        <v>106</v>
      </c>
      <c r="C32" s="5" t="s">
        <v>21</v>
      </c>
      <c r="D32" s="5" t="s">
        <v>107</v>
      </c>
      <c r="E32" s="6" t="s">
        <v>23</v>
      </c>
      <c r="F32" s="7">
        <v>2500</v>
      </c>
      <c r="G32" s="8">
        <v>114.92</v>
      </c>
      <c r="H32" s="8">
        <v>141.82</v>
      </c>
      <c r="I32" s="8">
        <v>354550</v>
      </c>
      <c r="J32" s="9">
        <v>9.5709475152872068E-3</v>
      </c>
    </row>
    <row r="33" spans="1:10" ht="26.1" customHeight="1" x14ac:dyDescent="0.2">
      <c r="A33" s="5" t="s">
        <v>108</v>
      </c>
      <c r="B33" s="5" t="s">
        <v>109</v>
      </c>
      <c r="C33" s="5" t="s">
        <v>21</v>
      </c>
      <c r="D33" s="5" t="s">
        <v>110</v>
      </c>
      <c r="E33" s="6" t="s">
        <v>86</v>
      </c>
      <c r="F33" s="7">
        <v>1000</v>
      </c>
      <c r="G33" s="8">
        <v>260.29000000000002</v>
      </c>
      <c r="H33" s="8">
        <v>321.22000000000003</v>
      </c>
      <c r="I33" s="8">
        <v>321220</v>
      </c>
      <c r="J33" s="9">
        <v>8.6712163611918098E-3</v>
      </c>
    </row>
    <row r="34" spans="1:10" ht="26.1" customHeight="1" x14ac:dyDescent="0.2">
      <c r="A34" s="5" t="s">
        <v>111</v>
      </c>
      <c r="B34" s="5" t="s">
        <v>112</v>
      </c>
      <c r="C34" s="5" t="s">
        <v>21</v>
      </c>
      <c r="D34" s="5" t="s">
        <v>113</v>
      </c>
      <c r="E34" s="6" t="s">
        <v>23</v>
      </c>
      <c r="F34" s="7">
        <v>2500</v>
      </c>
      <c r="G34" s="8">
        <v>119.94</v>
      </c>
      <c r="H34" s="8">
        <v>148.01</v>
      </c>
      <c r="I34" s="8">
        <v>370025</v>
      </c>
      <c r="J34" s="9">
        <v>9.9886894777722422E-3</v>
      </c>
    </row>
    <row r="35" spans="1:10" ht="39" customHeight="1" x14ac:dyDescent="0.2">
      <c r="A35" s="5" t="s">
        <v>114</v>
      </c>
      <c r="B35" s="5" t="s">
        <v>115</v>
      </c>
      <c r="C35" s="5" t="s">
        <v>21</v>
      </c>
      <c r="D35" s="5" t="s">
        <v>116</v>
      </c>
      <c r="E35" s="6" t="s">
        <v>86</v>
      </c>
      <c r="F35" s="7">
        <v>2500</v>
      </c>
      <c r="G35" s="8">
        <v>117.49</v>
      </c>
      <c r="H35" s="8">
        <v>144.99</v>
      </c>
      <c r="I35" s="8">
        <v>362475</v>
      </c>
      <c r="J35" s="9">
        <v>9.7848799904208996E-3</v>
      </c>
    </row>
    <row r="36" spans="1:10" ht="26.1" customHeight="1" x14ac:dyDescent="0.2">
      <c r="A36" s="5" t="s">
        <v>117</v>
      </c>
      <c r="B36" s="5" t="s">
        <v>118</v>
      </c>
      <c r="C36" s="5" t="s">
        <v>21</v>
      </c>
      <c r="D36" s="5" t="s">
        <v>119</v>
      </c>
      <c r="E36" s="6" t="s">
        <v>23</v>
      </c>
      <c r="F36" s="7">
        <v>5000</v>
      </c>
      <c r="G36" s="8">
        <v>48.95</v>
      </c>
      <c r="H36" s="8">
        <v>60.4</v>
      </c>
      <c r="I36" s="8">
        <v>302000</v>
      </c>
      <c r="J36" s="9">
        <v>8.1523794940536916E-3</v>
      </c>
    </row>
    <row r="37" spans="1:10" ht="26.1" customHeight="1" x14ac:dyDescent="0.2">
      <c r="A37" s="5" t="s">
        <v>120</v>
      </c>
      <c r="B37" s="5" t="s">
        <v>121</v>
      </c>
      <c r="C37" s="5" t="s">
        <v>21</v>
      </c>
      <c r="D37" s="5" t="s">
        <v>122</v>
      </c>
      <c r="E37" s="6" t="s">
        <v>23</v>
      </c>
      <c r="F37" s="7">
        <v>150</v>
      </c>
      <c r="G37" s="8">
        <v>1502.25</v>
      </c>
      <c r="H37" s="8">
        <v>1853.92</v>
      </c>
      <c r="I37" s="8">
        <v>278088</v>
      </c>
      <c r="J37" s="9">
        <v>7.506883803782791E-3</v>
      </c>
    </row>
    <row r="38" spans="1:10" ht="24" customHeight="1" x14ac:dyDescent="0.2">
      <c r="A38" s="5" t="s">
        <v>123</v>
      </c>
      <c r="B38" s="5" t="s">
        <v>124</v>
      </c>
      <c r="C38" s="5" t="s">
        <v>21</v>
      </c>
      <c r="D38" s="5" t="s">
        <v>125</v>
      </c>
      <c r="E38" s="6" t="s">
        <v>30</v>
      </c>
      <c r="F38" s="7">
        <v>500</v>
      </c>
      <c r="G38" s="8">
        <v>439.11</v>
      </c>
      <c r="H38" s="8">
        <v>541.9</v>
      </c>
      <c r="I38" s="8">
        <v>270950</v>
      </c>
      <c r="J38" s="9">
        <v>7.3141961056749924E-3</v>
      </c>
    </row>
    <row r="39" spans="1:10" ht="26.1" customHeight="1" x14ac:dyDescent="0.2">
      <c r="A39" s="5" t="s">
        <v>126</v>
      </c>
      <c r="B39" s="5" t="s">
        <v>127</v>
      </c>
      <c r="C39" s="5" t="s">
        <v>21</v>
      </c>
      <c r="D39" s="5" t="s">
        <v>128</v>
      </c>
      <c r="E39" s="6" t="s">
        <v>30</v>
      </c>
      <c r="F39" s="7">
        <v>500</v>
      </c>
      <c r="G39" s="8">
        <v>425.54</v>
      </c>
      <c r="H39" s="8">
        <v>525.15</v>
      </c>
      <c r="I39" s="8">
        <v>262575</v>
      </c>
      <c r="J39" s="9">
        <v>7.0881160452024774E-3</v>
      </c>
    </row>
    <row r="40" spans="1:10" ht="39" customHeight="1" x14ac:dyDescent="0.2">
      <c r="A40" s="5" t="s">
        <v>129</v>
      </c>
      <c r="B40" s="5" t="s">
        <v>130</v>
      </c>
      <c r="C40" s="5" t="s">
        <v>21</v>
      </c>
      <c r="D40" s="5" t="s">
        <v>131</v>
      </c>
      <c r="E40" s="6" t="s">
        <v>23</v>
      </c>
      <c r="F40" s="7">
        <v>2000</v>
      </c>
      <c r="G40" s="8">
        <v>98.87</v>
      </c>
      <c r="H40" s="8">
        <v>122.01</v>
      </c>
      <c r="I40" s="8">
        <v>244020</v>
      </c>
      <c r="J40" s="9">
        <v>6.5872306097317281E-3</v>
      </c>
    </row>
    <row r="41" spans="1:10" ht="24" customHeight="1" x14ac:dyDescent="0.2">
      <c r="A41" s="5" t="s">
        <v>132</v>
      </c>
      <c r="B41" s="5" t="s">
        <v>133</v>
      </c>
      <c r="C41" s="5" t="s">
        <v>21</v>
      </c>
      <c r="D41" s="5" t="s">
        <v>134</v>
      </c>
      <c r="E41" s="6" t="s">
        <v>23</v>
      </c>
      <c r="F41" s="7">
        <v>250</v>
      </c>
      <c r="G41" s="8">
        <v>921.66</v>
      </c>
      <c r="H41" s="8">
        <v>1137.42</v>
      </c>
      <c r="I41" s="8">
        <v>284355</v>
      </c>
      <c r="J41" s="9">
        <v>7.6760591756014481E-3</v>
      </c>
    </row>
    <row r="42" spans="1:10" ht="24" customHeight="1" x14ac:dyDescent="0.2">
      <c r="A42" s="5" t="s">
        <v>135</v>
      </c>
      <c r="B42" s="5" t="s">
        <v>136</v>
      </c>
      <c r="C42" s="5" t="s">
        <v>21</v>
      </c>
      <c r="D42" s="5" t="s">
        <v>137</v>
      </c>
      <c r="E42" s="6" t="s">
        <v>23</v>
      </c>
      <c r="F42" s="7">
        <v>2500</v>
      </c>
      <c r="G42" s="8">
        <v>87.23</v>
      </c>
      <c r="H42" s="8">
        <v>107.65</v>
      </c>
      <c r="I42" s="8">
        <v>269125</v>
      </c>
      <c r="J42" s="9">
        <v>7.2649308984675488E-3</v>
      </c>
    </row>
    <row r="43" spans="1:10" ht="26.1" customHeight="1" x14ac:dyDescent="0.2">
      <c r="A43" s="5" t="s">
        <v>138</v>
      </c>
      <c r="B43" s="5" t="s">
        <v>139</v>
      </c>
      <c r="C43" s="5" t="s">
        <v>21</v>
      </c>
      <c r="D43" s="5" t="s">
        <v>140</v>
      </c>
      <c r="E43" s="6" t="s">
        <v>64</v>
      </c>
      <c r="F43" s="7">
        <v>12000</v>
      </c>
      <c r="G43" s="8">
        <v>17.96</v>
      </c>
      <c r="H43" s="8">
        <v>22.16</v>
      </c>
      <c r="I43" s="8">
        <v>265920</v>
      </c>
      <c r="J43" s="9">
        <v>7.1784130962210518E-3</v>
      </c>
    </row>
    <row r="44" spans="1:10" ht="51.95" customHeight="1" x14ac:dyDescent="0.2">
      <c r="A44" s="5" t="s">
        <v>141</v>
      </c>
      <c r="B44" s="5" t="s">
        <v>142</v>
      </c>
      <c r="C44" s="5" t="s">
        <v>21</v>
      </c>
      <c r="D44" s="5" t="s">
        <v>143</v>
      </c>
      <c r="E44" s="6" t="s">
        <v>144</v>
      </c>
      <c r="F44" s="7">
        <v>250</v>
      </c>
      <c r="G44" s="8">
        <v>807.12</v>
      </c>
      <c r="H44" s="8">
        <v>996.06</v>
      </c>
      <c r="I44" s="8">
        <v>249015</v>
      </c>
      <c r="J44" s="9">
        <v>6.7220688069926492E-3</v>
      </c>
    </row>
    <row r="45" spans="1:10" ht="51.95" customHeight="1" x14ac:dyDescent="0.2">
      <c r="A45" s="5" t="s">
        <v>145</v>
      </c>
      <c r="B45" s="5" t="s">
        <v>146</v>
      </c>
      <c r="C45" s="5" t="s">
        <v>21</v>
      </c>
      <c r="D45" s="5" t="s">
        <v>147</v>
      </c>
      <c r="E45" s="6" t="s">
        <v>23</v>
      </c>
      <c r="F45" s="7">
        <v>1500</v>
      </c>
      <c r="G45" s="8">
        <v>142.32</v>
      </c>
      <c r="H45" s="8">
        <v>175.63</v>
      </c>
      <c r="I45" s="8">
        <v>263445</v>
      </c>
      <c r="J45" s="9">
        <v>7.1116013768575325E-3</v>
      </c>
    </row>
    <row r="46" spans="1:10" ht="24" customHeight="1" x14ac:dyDescent="0.2">
      <c r="A46" s="5" t="s">
        <v>148</v>
      </c>
      <c r="B46" s="5" t="s">
        <v>149</v>
      </c>
      <c r="C46" s="5" t="s">
        <v>21</v>
      </c>
      <c r="D46" s="5" t="s">
        <v>150</v>
      </c>
      <c r="E46" s="6" t="s">
        <v>23</v>
      </c>
      <c r="F46" s="7">
        <v>15000</v>
      </c>
      <c r="G46" s="8">
        <v>15.89</v>
      </c>
      <c r="H46" s="8">
        <v>19.600000000000001</v>
      </c>
      <c r="I46" s="8">
        <v>294000</v>
      </c>
      <c r="J46" s="9">
        <v>7.9364224213635277E-3</v>
      </c>
    </row>
    <row r="47" spans="1:10" ht="26.1" customHeight="1" x14ac:dyDescent="0.2">
      <c r="A47" s="5" t="s">
        <v>151</v>
      </c>
      <c r="B47" s="5" t="s">
        <v>152</v>
      </c>
      <c r="C47" s="5" t="s">
        <v>21</v>
      </c>
      <c r="D47" s="5" t="s">
        <v>153</v>
      </c>
      <c r="E47" s="6" t="s">
        <v>23</v>
      </c>
      <c r="F47" s="7">
        <v>4000</v>
      </c>
      <c r="G47" s="8">
        <v>51.88</v>
      </c>
      <c r="H47" s="8">
        <v>64.02</v>
      </c>
      <c r="I47" s="8">
        <v>256080</v>
      </c>
      <c r="J47" s="9">
        <v>6.91278589681215E-3</v>
      </c>
    </row>
    <row r="48" spans="1:10" ht="39" customHeight="1" x14ac:dyDescent="0.2">
      <c r="A48" s="5" t="s">
        <v>154</v>
      </c>
      <c r="B48" s="5" t="s">
        <v>155</v>
      </c>
      <c r="C48" s="5" t="s">
        <v>21</v>
      </c>
      <c r="D48" s="5" t="s">
        <v>156</v>
      </c>
      <c r="E48" s="6" t="s">
        <v>30</v>
      </c>
      <c r="F48" s="7">
        <v>300</v>
      </c>
      <c r="G48" s="8">
        <v>613.29</v>
      </c>
      <c r="H48" s="8">
        <v>756.86</v>
      </c>
      <c r="I48" s="8">
        <v>227058</v>
      </c>
      <c r="J48" s="9">
        <v>6.1293476263604074E-3</v>
      </c>
    </row>
    <row r="49" spans="1:10" ht="24" customHeight="1" x14ac:dyDescent="0.2">
      <c r="A49" s="5" t="s">
        <v>157</v>
      </c>
      <c r="B49" s="5" t="s">
        <v>158</v>
      </c>
      <c r="C49" s="5" t="s">
        <v>21</v>
      </c>
      <c r="D49" s="5" t="s">
        <v>159</v>
      </c>
      <c r="E49" s="6" t="s">
        <v>23</v>
      </c>
      <c r="F49" s="7">
        <v>1200</v>
      </c>
      <c r="G49" s="8">
        <v>159.55000000000001</v>
      </c>
      <c r="H49" s="8">
        <v>196.9</v>
      </c>
      <c r="I49" s="8">
        <v>236280</v>
      </c>
      <c r="J49" s="9">
        <v>6.3782921419039944E-3</v>
      </c>
    </row>
    <row r="50" spans="1:10" ht="26.1" customHeight="1" x14ac:dyDescent="0.2">
      <c r="A50" s="5" t="s">
        <v>160</v>
      </c>
      <c r="B50" s="5" t="s">
        <v>161</v>
      </c>
      <c r="C50" s="5" t="s">
        <v>21</v>
      </c>
      <c r="D50" s="5" t="s">
        <v>162</v>
      </c>
      <c r="E50" s="6" t="s">
        <v>144</v>
      </c>
      <c r="F50" s="7">
        <v>2500</v>
      </c>
      <c r="G50" s="8">
        <v>60.13</v>
      </c>
      <c r="H50" s="8">
        <v>74.2</v>
      </c>
      <c r="I50" s="8">
        <v>185500</v>
      </c>
      <c r="J50" s="9">
        <v>5.007504623003178E-3</v>
      </c>
    </row>
    <row r="51" spans="1:10" ht="24" customHeight="1" x14ac:dyDescent="0.2">
      <c r="A51" s="5" t="s">
        <v>163</v>
      </c>
      <c r="B51" s="5" t="s">
        <v>164</v>
      </c>
      <c r="C51" s="5" t="s">
        <v>21</v>
      </c>
      <c r="D51" s="5" t="s">
        <v>165</v>
      </c>
      <c r="E51" s="6" t="s">
        <v>144</v>
      </c>
      <c r="F51" s="7">
        <v>250</v>
      </c>
      <c r="G51" s="8">
        <v>651.71</v>
      </c>
      <c r="H51" s="8">
        <v>804.27</v>
      </c>
      <c r="I51" s="8">
        <v>201067.5</v>
      </c>
      <c r="J51" s="9">
        <v>5.4277435891411938E-3</v>
      </c>
    </row>
    <row r="52" spans="1:10" ht="39" customHeight="1" x14ac:dyDescent="0.2">
      <c r="A52" s="5" t="s">
        <v>166</v>
      </c>
      <c r="B52" s="5" t="s">
        <v>167</v>
      </c>
      <c r="C52" s="5" t="s">
        <v>21</v>
      </c>
      <c r="D52" s="5" t="s">
        <v>168</v>
      </c>
      <c r="E52" s="6" t="s">
        <v>144</v>
      </c>
      <c r="F52" s="7">
        <v>250</v>
      </c>
      <c r="G52" s="8">
        <v>619.95000000000005</v>
      </c>
      <c r="H52" s="8">
        <v>765.08</v>
      </c>
      <c r="I52" s="8">
        <v>191270</v>
      </c>
      <c r="J52" s="9">
        <v>5.1632636616809587E-3</v>
      </c>
    </row>
    <row r="53" spans="1:10" ht="24" customHeight="1" x14ac:dyDescent="0.2">
      <c r="A53" s="5" t="s">
        <v>169</v>
      </c>
      <c r="B53" s="5" t="s">
        <v>170</v>
      </c>
      <c r="C53" s="5" t="s">
        <v>21</v>
      </c>
      <c r="D53" s="5" t="s">
        <v>171</v>
      </c>
      <c r="E53" s="6" t="s">
        <v>144</v>
      </c>
      <c r="F53" s="7">
        <v>500</v>
      </c>
      <c r="G53" s="8">
        <v>311.32</v>
      </c>
      <c r="H53" s="8">
        <v>384.2</v>
      </c>
      <c r="I53" s="8">
        <v>192100</v>
      </c>
      <c r="J53" s="9">
        <v>5.1856692079725632E-3</v>
      </c>
    </row>
    <row r="54" spans="1:10" ht="39" customHeight="1" x14ac:dyDescent="0.2">
      <c r="A54" s="5" t="s">
        <v>172</v>
      </c>
      <c r="B54" s="5" t="s">
        <v>173</v>
      </c>
      <c r="C54" s="5" t="s">
        <v>21</v>
      </c>
      <c r="D54" s="5" t="s">
        <v>174</v>
      </c>
      <c r="E54" s="6" t="s">
        <v>144</v>
      </c>
      <c r="F54" s="7">
        <v>500</v>
      </c>
      <c r="G54" s="8">
        <v>297.70999999999998</v>
      </c>
      <c r="H54" s="8">
        <v>367.4</v>
      </c>
      <c r="I54" s="8">
        <v>183700</v>
      </c>
      <c r="J54" s="9">
        <v>4.9589142816478908E-3</v>
      </c>
    </row>
    <row r="55" spans="1:10" ht="26.1" customHeight="1" x14ac:dyDescent="0.2">
      <c r="A55" s="5" t="s">
        <v>175</v>
      </c>
      <c r="B55" s="5" t="s">
        <v>176</v>
      </c>
      <c r="C55" s="5" t="s">
        <v>21</v>
      </c>
      <c r="D55" s="5" t="s">
        <v>177</v>
      </c>
      <c r="E55" s="6" t="s">
        <v>86</v>
      </c>
      <c r="F55" s="7">
        <v>1500</v>
      </c>
      <c r="G55" s="8">
        <v>77.61</v>
      </c>
      <c r="H55" s="8">
        <v>95.77</v>
      </c>
      <c r="I55" s="8">
        <v>143655</v>
      </c>
      <c r="J55" s="9">
        <v>3.877914159663189E-3</v>
      </c>
    </row>
    <row r="56" spans="1:10" ht="24" customHeight="1" x14ac:dyDescent="0.2">
      <c r="A56" s="5" t="s">
        <v>178</v>
      </c>
      <c r="B56" s="5" t="s">
        <v>179</v>
      </c>
      <c r="C56" s="5" t="s">
        <v>21</v>
      </c>
      <c r="D56" s="5" t="s">
        <v>180</v>
      </c>
      <c r="E56" s="6" t="s">
        <v>144</v>
      </c>
      <c r="F56" s="7">
        <v>200</v>
      </c>
      <c r="G56" s="8">
        <v>675.3</v>
      </c>
      <c r="H56" s="8">
        <v>833.38</v>
      </c>
      <c r="I56" s="8">
        <v>166676</v>
      </c>
      <c r="J56" s="9">
        <v>4.4993576309632225E-3</v>
      </c>
    </row>
    <row r="57" spans="1:10" ht="26.1" customHeight="1" x14ac:dyDescent="0.2">
      <c r="A57" s="5" t="s">
        <v>181</v>
      </c>
      <c r="B57" s="5" t="s">
        <v>182</v>
      </c>
      <c r="C57" s="5" t="s">
        <v>21</v>
      </c>
      <c r="D57" s="5" t="s">
        <v>183</v>
      </c>
      <c r="E57" s="6" t="s">
        <v>23</v>
      </c>
      <c r="F57" s="7">
        <v>500</v>
      </c>
      <c r="G57" s="8">
        <v>274.08999999999997</v>
      </c>
      <c r="H57" s="8">
        <v>338.25</v>
      </c>
      <c r="I57" s="8">
        <v>169125</v>
      </c>
      <c r="J57" s="9">
        <v>4.565467489840499E-3</v>
      </c>
    </row>
    <row r="58" spans="1:10" ht="26.1" customHeight="1" x14ac:dyDescent="0.2">
      <c r="A58" s="5" t="s">
        <v>184</v>
      </c>
      <c r="B58" s="5" t="s">
        <v>185</v>
      </c>
      <c r="C58" s="5" t="s">
        <v>21</v>
      </c>
      <c r="D58" s="5" t="s">
        <v>186</v>
      </c>
      <c r="E58" s="6" t="s">
        <v>23</v>
      </c>
      <c r="F58" s="7">
        <v>4000</v>
      </c>
      <c r="G58" s="8">
        <v>36.659999999999997</v>
      </c>
      <c r="H58" s="8">
        <v>45.24</v>
      </c>
      <c r="I58" s="8">
        <v>180960</v>
      </c>
      <c r="J58" s="9">
        <v>4.8849489842515102E-3</v>
      </c>
    </row>
    <row r="59" spans="1:10" ht="39" customHeight="1" x14ac:dyDescent="0.2">
      <c r="A59" s="5" t="s">
        <v>187</v>
      </c>
      <c r="B59" s="5" t="s">
        <v>188</v>
      </c>
      <c r="C59" s="5" t="s">
        <v>21</v>
      </c>
      <c r="D59" s="5" t="s">
        <v>189</v>
      </c>
      <c r="E59" s="6" t="s">
        <v>144</v>
      </c>
      <c r="F59" s="7">
        <v>800</v>
      </c>
      <c r="G59" s="8">
        <v>171.63</v>
      </c>
      <c r="H59" s="8">
        <v>211.8</v>
      </c>
      <c r="I59" s="8">
        <v>169440</v>
      </c>
      <c r="J59" s="9">
        <v>4.5739707995776742E-3</v>
      </c>
    </row>
    <row r="60" spans="1:10" ht="26.1" customHeight="1" x14ac:dyDescent="0.2">
      <c r="A60" s="5" t="s">
        <v>190</v>
      </c>
      <c r="B60" s="5" t="s">
        <v>191</v>
      </c>
      <c r="C60" s="5" t="s">
        <v>21</v>
      </c>
      <c r="D60" s="5" t="s">
        <v>192</v>
      </c>
      <c r="E60" s="6" t="s">
        <v>193</v>
      </c>
      <c r="F60" s="7">
        <v>150</v>
      </c>
      <c r="G60" s="8">
        <v>1065.03</v>
      </c>
      <c r="H60" s="8">
        <v>1314.35</v>
      </c>
      <c r="I60" s="8">
        <v>197152.5</v>
      </c>
      <c r="J60" s="9">
        <v>5.3220595966934452E-3</v>
      </c>
    </row>
    <row r="61" spans="1:10" ht="24" customHeight="1" x14ac:dyDescent="0.2">
      <c r="A61" s="5" t="s">
        <v>194</v>
      </c>
      <c r="B61" s="5" t="s">
        <v>195</v>
      </c>
      <c r="C61" s="5" t="s">
        <v>21</v>
      </c>
      <c r="D61" s="5" t="s">
        <v>196</v>
      </c>
      <c r="E61" s="6" t="s">
        <v>64</v>
      </c>
      <c r="F61" s="7">
        <v>12000</v>
      </c>
      <c r="G61" s="8">
        <v>10.4</v>
      </c>
      <c r="H61" s="8">
        <v>12.83</v>
      </c>
      <c r="I61" s="8">
        <v>153960</v>
      </c>
      <c r="J61" s="9">
        <v>4.1560938639222068E-3</v>
      </c>
    </row>
    <row r="62" spans="1:10" ht="26.1" customHeight="1" x14ac:dyDescent="0.2">
      <c r="A62" s="5" t="s">
        <v>197</v>
      </c>
      <c r="B62" s="5" t="s">
        <v>198</v>
      </c>
      <c r="C62" s="5" t="s">
        <v>21</v>
      </c>
      <c r="D62" s="5" t="s">
        <v>199</v>
      </c>
      <c r="E62" s="6" t="s">
        <v>30</v>
      </c>
      <c r="F62" s="7">
        <v>1500</v>
      </c>
      <c r="G62" s="8">
        <v>90.84</v>
      </c>
      <c r="H62" s="8">
        <v>112.1</v>
      </c>
      <c r="I62" s="8">
        <v>168150</v>
      </c>
      <c r="J62" s="9">
        <v>4.5391477216063852E-3</v>
      </c>
    </row>
    <row r="63" spans="1:10" ht="26.1" customHeight="1" x14ac:dyDescent="0.2">
      <c r="A63" s="5" t="s">
        <v>200</v>
      </c>
      <c r="B63" s="5" t="s">
        <v>201</v>
      </c>
      <c r="C63" s="5" t="s">
        <v>21</v>
      </c>
      <c r="D63" s="5" t="s">
        <v>202</v>
      </c>
      <c r="E63" s="6" t="s">
        <v>86</v>
      </c>
      <c r="F63" s="7">
        <v>500</v>
      </c>
      <c r="G63" s="8">
        <v>235.49</v>
      </c>
      <c r="H63" s="8">
        <v>290.61</v>
      </c>
      <c r="I63" s="8">
        <v>145305</v>
      </c>
      <c r="J63" s="9">
        <v>3.9224553059055353E-3</v>
      </c>
    </row>
    <row r="64" spans="1:10" ht="24" customHeight="1" x14ac:dyDescent="0.2">
      <c r="A64" s="5" t="s">
        <v>203</v>
      </c>
      <c r="B64" s="5" t="s">
        <v>204</v>
      </c>
      <c r="C64" s="5" t="s">
        <v>21</v>
      </c>
      <c r="D64" s="5" t="s">
        <v>205</v>
      </c>
      <c r="E64" s="6" t="s">
        <v>144</v>
      </c>
      <c r="F64" s="7">
        <v>200</v>
      </c>
      <c r="G64" s="8">
        <v>645.13</v>
      </c>
      <c r="H64" s="8">
        <v>796.15</v>
      </c>
      <c r="I64" s="8">
        <v>159230</v>
      </c>
      <c r="J64" s="9">
        <v>4.2983555855568524E-3</v>
      </c>
    </row>
    <row r="65" spans="1:10" ht="24" customHeight="1" x14ac:dyDescent="0.2">
      <c r="A65" s="5" t="s">
        <v>206</v>
      </c>
      <c r="B65" s="5" t="s">
        <v>207</v>
      </c>
      <c r="C65" s="5" t="s">
        <v>21</v>
      </c>
      <c r="D65" s="5" t="s">
        <v>208</v>
      </c>
      <c r="E65" s="6" t="s">
        <v>30</v>
      </c>
      <c r="F65" s="7">
        <v>500</v>
      </c>
      <c r="G65" s="8">
        <v>214.93</v>
      </c>
      <c r="H65" s="8">
        <v>265.24</v>
      </c>
      <c r="I65" s="8">
        <v>132620</v>
      </c>
      <c r="J65" s="9">
        <v>3.5800283725211939E-3</v>
      </c>
    </row>
    <row r="66" spans="1:10" ht="26.1" customHeight="1" x14ac:dyDescent="0.2">
      <c r="A66" s="5" t="s">
        <v>209</v>
      </c>
      <c r="B66" s="5" t="s">
        <v>210</v>
      </c>
      <c r="C66" s="5" t="s">
        <v>21</v>
      </c>
      <c r="D66" s="5" t="s">
        <v>211</v>
      </c>
      <c r="E66" s="6" t="s">
        <v>64</v>
      </c>
      <c r="F66" s="7">
        <v>10000</v>
      </c>
      <c r="G66" s="8">
        <v>10.98</v>
      </c>
      <c r="H66" s="8">
        <v>13.55</v>
      </c>
      <c r="I66" s="8">
        <v>135500</v>
      </c>
      <c r="J66" s="9">
        <v>3.6577729186896531E-3</v>
      </c>
    </row>
    <row r="67" spans="1:10" ht="26.1" customHeight="1" x14ac:dyDescent="0.2">
      <c r="A67" s="5" t="s">
        <v>212</v>
      </c>
      <c r="B67" s="5" t="s">
        <v>213</v>
      </c>
      <c r="C67" s="5" t="s">
        <v>21</v>
      </c>
      <c r="D67" s="5" t="s">
        <v>214</v>
      </c>
      <c r="E67" s="6" t="s">
        <v>23</v>
      </c>
      <c r="F67" s="7">
        <v>250</v>
      </c>
      <c r="G67" s="8">
        <v>471.33</v>
      </c>
      <c r="H67" s="8">
        <v>581.66</v>
      </c>
      <c r="I67" s="8">
        <v>145415</v>
      </c>
      <c r="J67" s="9">
        <v>3.9254247156550251E-3</v>
      </c>
    </row>
    <row r="68" spans="1:10" ht="26.1" customHeight="1" x14ac:dyDescent="0.2">
      <c r="A68" s="5" t="s">
        <v>215</v>
      </c>
      <c r="B68" s="5" t="s">
        <v>216</v>
      </c>
      <c r="C68" s="5" t="s">
        <v>21</v>
      </c>
      <c r="D68" s="5" t="s">
        <v>217</v>
      </c>
      <c r="E68" s="6" t="s">
        <v>23</v>
      </c>
      <c r="F68" s="7">
        <v>500</v>
      </c>
      <c r="G68" s="8">
        <v>194.98</v>
      </c>
      <c r="H68" s="8">
        <v>240.62</v>
      </c>
      <c r="I68" s="8">
        <v>120310</v>
      </c>
      <c r="J68" s="9">
        <v>3.247724426919204E-3</v>
      </c>
    </row>
    <row r="69" spans="1:10" ht="26.1" customHeight="1" x14ac:dyDescent="0.2">
      <c r="A69" s="5" t="s">
        <v>218</v>
      </c>
      <c r="B69" s="5" t="s">
        <v>219</v>
      </c>
      <c r="C69" s="5" t="s">
        <v>21</v>
      </c>
      <c r="D69" s="5" t="s">
        <v>220</v>
      </c>
      <c r="E69" s="6" t="s">
        <v>86</v>
      </c>
      <c r="F69" s="7">
        <v>8000</v>
      </c>
      <c r="G69" s="8">
        <v>13.95</v>
      </c>
      <c r="H69" s="8">
        <v>17.21</v>
      </c>
      <c r="I69" s="8">
        <v>137680</v>
      </c>
      <c r="J69" s="9">
        <v>3.7166212209977225E-3</v>
      </c>
    </row>
    <row r="70" spans="1:10" ht="39" customHeight="1" x14ac:dyDescent="0.2">
      <c r="A70" s="5" t="s">
        <v>221</v>
      </c>
      <c r="B70" s="5" t="s">
        <v>222</v>
      </c>
      <c r="C70" s="5" t="s">
        <v>21</v>
      </c>
      <c r="D70" s="5" t="s">
        <v>223</v>
      </c>
      <c r="E70" s="6" t="s">
        <v>23</v>
      </c>
      <c r="F70" s="7">
        <v>2000</v>
      </c>
      <c r="G70" s="8">
        <v>50.76</v>
      </c>
      <c r="H70" s="8">
        <v>62.64</v>
      </c>
      <c r="I70" s="8">
        <v>125280</v>
      </c>
      <c r="J70" s="9">
        <v>3.3818877583279686E-3</v>
      </c>
    </row>
    <row r="71" spans="1:10" ht="24" customHeight="1" x14ac:dyDescent="0.2">
      <c r="A71" s="5" t="s">
        <v>224</v>
      </c>
      <c r="B71" s="5" t="s">
        <v>225</v>
      </c>
      <c r="C71" s="5" t="s">
        <v>21</v>
      </c>
      <c r="D71" s="5" t="s">
        <v>226</v>
      </c>
      <c r="E71" s="6" t="s">
        <v>23</v>
      </c>
      <c r="F71" s="7">
        <v>1000</v>
      </c>
      <c r="G71" s="8">
        <v>100.49</v>
      </c>
      <c r="H71" s="8">
        <v>124.01</v>
      </c>
      <c r="I71" s="8">
        <v>124010</v>
      </c>
      <c r="J71" s="9">
        <v>3.347604573038405E-3</v>
      </c>
    </row>
    <row r="72" spans="1:10" ht="26.1" customHeight="1" x14ac:dyDescent="0.2">
      <c r="A72" s="5" t="s">
        <v>227</v>
      </c>
      <c r="B72" s="5" t="s">
        <v>228</v>
      </c>
      <c r="C72" s="5" t="s">
        <v>21</v>
      </c>
      <c r="D72" s="5" t="s">
        <v>229</v>
      </c>
      <c r="E72" s="6" t="s">
        <v>86</v>
      </c>
      <c r="F72" s="7">
        <v>7000</v>
      </c>
      <c r="G72" s="8">
        <v>13.13</v>
      </c>
      <c r="H72" s="8">
        <v>16.2</v>
      </c>
      <c r="I72" s="8">
        <v>113400</v>
      </c>
      <c r="J72" s="9">
        <v>3.0611915053830748E-3</v>
      </c>
    </row>
    <row r="73" spans="1:10" ht="26.1" customHeight="1" x14ac:dyDescent="0.2">
      <c r="A73" s="5" t="s">
        <v>230</v>
      </c>
      <c r="B73" s="5" t="s">
        <v>231</v>
      </c>
      <c r="C73" s="5" t="s">
        <v>21</v>
      </c>
      <c r="D73" s="5" t="s">
        <v>232</v>
      </c>
      <c r="E73" s="6" t="s">
        <v>144</v>
      </c>
      <c r="F73" s="7">
        <v>150</v>
      </c>
      <c r="G73" s="8">
        <v>638.15</v>
      </c>
      <c r="H73" s="8">
        <v>787.54</v>
      </c>
      <c r="I73" s="8">
        <v>118131</v>
      </c>
      <c r="J73" s="9">
        <v>3.1889031192452208E-3</v>
      </c>
    </row>
    <row r="74" spans="1:10" ht="26.1" customHeight="1" x14ac:dyDescent="0.2">
      <c r="A74" s="5" t="s">
        <v>233</v>
      </c>
      <c r="B74" s="5" t="s">
        <v>234</v>
      </c>
      <c r="C74" s="5" t="s">
        <v>21</v>
      </c>
      <c r="D74" s="5" t="s">
        <v>235</v>
      </c>
      <c r="E74" s="6" t="s">
        <v>86</v>
      </c>
      <c r="F74" s="7">
        <v>18000</v>
      </c>
      <c r="G74" s="8">
        <v>5.04</v>
      </c>
      <c r="H74" s="8">
        <v>6.21</v>
      </c>
      <c r="I74" s="8">
        <v>111780</v>
      </c>
      <c r="J74" s="9">
        <v>3.0174601981633165E-3</v>
      </c>
    </row>
    <row r="75" spans="1:10" ht="26.1" customHeight="1" x14ac:dyDescent="0.2">
      <c r="A75" s="5" t="s">
        <v>236</v>
      </c>
      <c r="B75" s="5" t="s">
        <v>237</v>
      </c>
      <c r="C75" s="5" t="s">
        <v>21</v>
      </c>
      <c r="D75" s="5" t="s">
        <v>238</v>
      </c>
      <c r="E75" s="6" t="s">
        <v>23</v>
      </c>
      <c r="F75" s="7">
        <v>250</v>
      </c>
      <c r="G75" s="8">
        <v>328.3</v>
      </c>
      <c r="H75" s="8">
        <v>405.15</v>
      </c>
      <c r="I75" s="8">
        <v>101287.5</v>
      </c>
      <c r="J75" s="9">
        <v>2.7342190000131236E-3</v>
      </c>
    </row>
    <row r="76" spans="1:10" ht="26.1" customHeight="1" x14ac:dyDescent="0.2">
      <c r="A76" s="5" t="s">
        <v>239</v>
      </c>
      <c r="B76" s="5" t="s">
        <v>240</v>
      </c>
      <c r="C76" s="5" t="s">
        <v>21</v>
      </c>
      <c r="D76" s="5" t="s">
        <v>241</v>
      </c>
      <c r="E76" s="6" t="s">
        <v>144</v>
      </c>
      <c r="F76" s="7">
        <v>250</v>
      </c>
      <c r="G76" s="8">
        <v>305.39999999999998</v>
      </c>
      <c r="H76" s="8">
        <v>376.89</v>
      </c>
      <c r="I76" s="8">
        <v>94222.5</v>
      </c>
      <c r="J76" s="9">
        <v>2.5435019101936224E-3</v>
      </c>
    </row>
    <row r="77" spans="1:10" ht="39" customHeight="1" x14ac:dyDescent="0.2">
      <c r="A77" s="5" t="s">
        <v>242</v>
      </c>
      <c r="B77" s="5" t="s">
        <v>243</v>
      </c>
      <c r="C77" s="5" t="s">
        <v>21</v>
      </c>
      <c r="D77" s="5" t="s">
        <v>244</v>
      </c>
      <c r="E77" s="6" t="s">
        <v>86</v>
      </c>
      <c r="F77" s="7">
        <v>500</v>
      </c>
      <c r="G77" s="8">
        <v>167.64</v>
      </c>
      <c r="H77" s="8">
        <v>206.88</v>
      </c>
      <c r="I77" s="8">
        <v>103440</v>
      </c>
      <c r="J77" s="9">
        <v>2.7923249498838206E-3</v>
      </c>
    </row>
    <row r="78" spans="1:10" ht="26.1" customHeight="1" x14ac:dyDescent="0.2">
      <c r="A78" s="5" t="s">
        <v>245</v>
      </c>
      <c r="B78" s="5" t="s">
        <v>246</v>
      </c>
      <c r="C78" s="5" t="s">
        <v>21</v>
      </c>
      <c r="D78" s="5" t="s">
        <v>247</v>
      </c>
      <c r="E78" s="6" t="s">
        <v>23</v>
      </c>
      <c r="F78" s="7">
        <v>400</v>
      </c>
      <c r="G78" s="8">
        <v>204.69</v>
      </c>
      <c r="H78" s="8">
        <v>252.6</v>
      </c>
      <c r="I78" s="8">
        <v>101040</v>
      </c>
      <c r="J78" s="9">
        <v>2.7275378280767716E-3</v>
      </c>
    </row>
    <row r="79" spans="1:10" ht="39" customHeight="1" x14ac:dyDescent="0.2">
      <c r="A79" s="5" t="s">
        <v>248</v>
      </c>
      <c r="B79" s="5" t="s">
        <v>249</v>
      </c>
      <c r="C79" s="5" t="s">
        <v>21</v>
      </c>
      <c r="D79" s="5" t="s">
        <v>250</v>
      </c>
      <c r="E79" s="6" t="s">
        <v>251</v>
      </c>
      <c r="F79" s="7">
        <v>3</v>
      </c>
      <c r="G79" s="8">
        <v>24225.81</v>
      </c>
      <c r="H79" s="8">
        <v>29897.07</v>
      </c>
      <c r="I79" s="8">
        <v>89691.21</v>
      </c>
      <c r="J79" s="9">
        <v>2.4211813947048457E-3</v>
      </c>
    </row>
    <row r="80" spans="1:10" ht="26.1" customHeight="1" x14ac:dyDescent="0.2">
      <c r="A80" s="5" t="s">
        <v>252</v>
      </c>
      <c r="B80" s="5" t="s">
        <v>253</v>
      </c>
      <c r="C80" s="5" t="s">
        <v>21</v>
      </c>
      <c r="D80" s="5" t="s">
        <v>254</v>
      </c>
      <c r="E80" s="6" t="s">
        <v>86</v>
      </c>
      <c r="F80" s="7">
        <v>1000</v>
      </c>
      <c r="G80" s="8">
        <v>85.6</v>
      </c>
      <c r="H80" s="8">
        <v>105.63</v>
      </c>
      <c r="I80" s="8">
        <v>105630</v>
      </c>
      <c r="J80" s="9">
        <v>2.8514431985327531E-3</v>
      </c>
    </row>
    <row r="81" spans="1:10" ht="26.1" customHeight="1" x14ac:dyDescent="0.2">
      <c r="A81" s="5" t="s">
        <v>255</v>
      </c>
      <c r="B81" s="5" t="s">
        <v>256</v>
      </c>
      <c r="C81" s="5" t="s">
        <v>21</v>
      </c>
      <c r="D81" s="5" t="s">
        <v>257</v>
      </c>
      <c r="E81" s="6" t="s">
        <v>23</v>
      </c>
      <c r="F81" s="7">
        <v>10000</v>
      </c>
      <c r="G81" s="8">
        <v>9.08</v>
      </c>
      <c r="H81" s="8">
        <v>11.2</v>
      </c>
      <c r="I81" s="8">
        <v>112000</v>
      </c>
      <c r="J81" s="9">
        <v>3.0233990176622961E-3</v>
      </c>
    </row>
    <row r="82" spans="1:10" ht="26.1" customHeight="1" x14ac:dyDescent="0.2">
      <c r="A82" s="5" t="s">
        <v>258</v>
      </c>
      <c r="B82" s="5" t="s">
        <v>259</v>
      </c>
      <c r="C82" s="5" t="s">
        <v>21</v>
      </c>
      <c r="D82" s="5" t="s">
        <v>260</v>
      </c>
      <c r="E82" s="6" t="s">
        <v>23</v>
      </c>
      <c r="F82" s="7">
        <v>4000</v>
      </c>
      <c r="G82" s="8">
        <v>21.92</v>
      </c>
      <c r="H82" s="8">
        <v>27.05</v>
      </c>
      <c r="I82" s="8">
        <v>108200</v>
      </c>
      <c r="J82" s="9">
        <v>2.9208194081344683E-3</v>
      </c>
    </row>
    <row r="83" spans="1:10" ht="26.1" customHeight="1" x14ac:dyDescent="0.2">
      <c r="A83" s="5" t="s">
        <v>261</v>
      </c>
      <c r="B83" s="5" t="s">
        <v>262</v>
      </c>
      <c r="C83" s="5" t="s">
        <v>21</v>
      </c>
      <c r="D83" s="5" t="s">
        <v>263</v>
      </c>
      <c r="E83" s="6" t="s">
        <v>86</v>
      </c>
      <c r="F83" s="7">
        <v>3000</v>
      </c>
      <c r="G83" s="8">
        <v>27.91</v>
      </c>
      <c r="H83" s="8">
        <v>34.44</v>
      </c>
      <c r="I83" s="8">
        <v>103320</v>
      </c>
      <c r="J83" s="9">
        <v>2.7890855937934681E-3</v>
      </c>
    </row>
    <row r="84" spans="1:10" ht="26.1" customHeight="1" x14ac:dyDescent="0.2">
      <c r="A84" s="5" t="s">
        <v>264</v>
      </c>
      <c r="B84" s="5" t="s">
        <v>265</v>
      </c>
      <c r="C84" s="5" t="s">
        <v>21</v>
      </c>
      <c r="D84" s="5" t="s">
        <v>266</v>
      </c>
      <c r="E84" s="6" t="s">
        <v>23</v>
      </c>
      <c r="F84" s="7">
        <v>5000</v>
      </c>
      <c r="G84" s="8">
        <v>14.43</v>
      </c>
      <c r="H84" s="8">
        <v>17.8</v>
      </c>
      <c r="I84" s="8">
        <v>89000</v>
      </c>
      <c r="J84" s="9">
        <v>2.4025224336780746E-3</v>
      </c>
    </row>
    <row r="85" spans="1:10" ht="26.1" customHeight="1" x14ac:dyDescent="0.2">
      <c r="A85" s="5" t="s">
        <v>267</v>
      </c>
      <c r="B85" s="5" t="s">
        <v>268</v>
      </c>
      <c r="C85" s="5" t="s">
        <v>21</v>
      </c>
      <c r="D85" s="5" t="s">
        <v>269</v>
      </c>
      <c r="E85" s="6" t="s">
        <v>30</v>
      </c>
      <c r="F85" s="7">
        <v>1200</v>
      </c>
      <c r="G85" s="8">
        <v>68.13</v>
      </c>
      <c r="H85" s="8">
        <v>84.07</v>
      </c>
      <c r="I85" s="8">
        <v>100884</v>
      </c>
      <c r="J85" s="9">
        <v>2.7233266651593134E-3</v>
      </c>
    </row>
    <row r="86" spans="1:10" ht="26.1" customHeight="1" x14ac:dyDescent="0.2">
      <c r="A86" s="5" t="s">
        <v>270</v>
      </c>
      <c r="B86" s="5" t="s">
        <v>271</v>
      </c>
      <c r="C86" s="5" t="s">
        <v>21</v>
      </c>
      <c r="D86" s="5" t="s">
        <v>272</v>
      </c>
      <c r="E86" s="6" t="s">
        <v>86</v>
      </c>
      <c r="F86" s="7">
        <v>20000</v>
      </c>
      <c r="G86" s="8">
        <v>3.55</v>
      </c>
      <c r="H86" s="8">
        <v>4.38</v>
      </c>
      <c r="I86" s="8">
        <v>87600</v>
      </c>
      <c r="J86" s="9">
        <v>2.3647299459572959E-3</v>
      </c>
    </row>
    <row r="87" spans="1:10" ht="26.1" customHeight="1" x14ac:dyDescent="0.2">
      <c r="A87" s="5" t="s">
        <v>273</v>
      </c>
      <c r="B87" s="5" t="s">
        <v>274</v>
      </c>
      <c r="C87" s="5" t="s">
        <v>21</v>
      </c>
      <c r="D87" s="5" t="s">
        <v>275</v>
      </c>
      <c r="E87" s="6" t="s">
        <v>144</v>
      </c>
      <c r="F87" s="7">
        <v>2500</v>
      </c>
      <c r="G87" s="8">
        <v>26.09</v>
      </c>
      <c r="H87" s="8">
        <v>32.19</v>
      </c>
      <c r="I87" s="8">
        <v>80475</v>
      </c>
      <c r="J87" s="9">
        <v>2.1723931780926187E-3</v>
      </c>
    </row>
    <row r="88" spans="1:10" ht="24" customHeight="1" x14ac:dyDescent="0.2">
      <c r="A88" s="5" t="s">
        <v>276</v>
      </c>
      <c r="B88" s="5" t="s">
        <v>277</v>
      </c>
      <c r="C88" s="5" t="s">
        <v>21</v>
      </c>
      <c r="D88" s="5" t="s">
        <v>278</v>
      </c>
      <c r="E88" s="6" t="s">
        <v>23</v>
      </c>
      <c r="F88" s="7">
        <v>500</v>
      </c>
      <c r="G88" s="8">
        <v>134.49</v>
      </c>
      <c r="H88" s="8">
        <v>165.97</v>
      </c>
      <c r="I88" s="8">
        <v>82985</v>
      </c>
      <c r="J88" s="9">
        <v>2.2401497096491575E-3</v>
      </c>
    </row>
    <row r="89" spans="1:10" ht="26.1" customHeight="1" x14ac:dyDescent="0.2">
      <c r="A89" s="5" t="s">
        <v>279</v>
      </c>
      <c r="B89" s="5" t="s">
        <v>280</v>
      </c>
      <c r="C89" s="5" t="s">
        <v>21</v>
      </c>
      <c r="D89" s="5" t="s">
        <v>281</v>
      </c>
      <c r="E89" s="6" t="s">
        <v>86</v>
      </c>
      <c r="F89" s="7">
        <v>10000</v>
      </c>
      <c r="G89" s="8">
        <v>6.69</v>
      </c>
      <c r="H89" s="8">
        <v>8.25</v>
      </c>
      <c r="I89" s="8">
        <v>82500</v>
      </c>
      <c r="J89" s="9">
        <v>2.2270573121173165E-3</v>
      </c>
    </row>
    <row r="90" spans="1:10" ht="39" customHeight="1" x14ac:dyDescent="0.2">
      <c r="A90" s="5" t="s">
        <v>282</v>
      </c>
      <c r="B90" s="5" t="s">
        <v>283</v>
      </c>
      <c r="C90" s="5" t="s">
        <v>21</v>
      </c>
      <c r="D90" s="5" t="s">
        <v>284</v>
      </c>
      <c r="E90" s="6" t="s">
        <v>144</v>
      </c>
      <c r="F90" s="7">
        <v>100</v>
      </c>
      <c r="G90" s="8">
        <v>648.35</v>
      </c>
      <c r="H90" s="8">
        <v>800.12</v>
      </c>
      <c r="I90" s="8">
        <v>80012</v>
      </c>
      <c r="J90" s="9">
        <v>2.1598946625106755E-3</v>
      </c>
    </row>
    <row r="91" spans="1:10" ht="26.1" customHeight="1" x14ac:dyDescent="0.2">
      <c r="A91" s="5" t="s">
        <v>285</v>
      </c>
      <c r="B91" s="5" t="s">
        <v>286</v>
      </c>
      <c r="C91" s="5" t="s">
        <v>21</v>
      </c>
      <c r="D91" s="5" t="s">
        <v>287</v>
      </c>
      <c r="E91" s="6" t="s">
        <v>86</v>
      </c>
      <c r="F91" s="7">
        <v>1500</v>
      </c>
      <c r="G91" s="8">
        <v>48.26</v>
      </c>
      <c r="H91" s="8">
        <v>59.55</v>
      </c>
      <c r="I91" s="8">
        <v>89325</v>
      </c>
      <c r="J91" s="9">
        <v>2.4112956897561124E-3</v>
      </c>
    </row>
    <row r="92" spans="1:10" ht="26.1" customHeight="1" x14ac:dyDescent="0.2">
      <c r="A92" s="5" t="s">
        <v>288</v>
      </c>
      <c r="B92" s="5" t="s">
        <v>289</v>
      </c>
      <c r="C92" s="5" t="s">
        <v>21</v>
      </c>
      <c r="D92" s="5" t="s">
        <v>290</v>
      </c>
      <c r="E92" s="6" t="s">
        <v>144</v>
      </c>
      <c r="F92" s="7">
        <v>300</v>
      </c>
      <c r="G92" s="8">
        <v>217.03</v>
      </c>
      <c r="H92" s="8">
        <v>267.83</v>
      </c>
      <c r="I92" s="8">
        <v>80349</v>
      </c>
      <c r="J92" s="9">
        <v>2.1689918541977484E-3</v>
      </c>
    </row>
    <row r="93" spans="1:10" ht="26.1" customHeight="1" x14ac:dyDescent="0.2">
      <c r="A93" s="5" t="s">
        <v>291</v>
      </c>
      <c r="B93" s="5" t="s">
        <v>292</v>
      </c>
      <c r="C93" s="5" t="s">
        <v>21</v>
      </c>
      <c r="D93" s="5" t="s">
        <v>293</v>
      </c>
      <c r="E93" s="6" t="s">
        <v>86</v>
      </c>
      <c r="F93" s="7">
        <v>3500</v>
      </c>
      <c r="G93" s="8">
        <v>18.32</v>
      </c>
      <c r="H93" s="8">
        <v>22.6</v>
      </c>
      <c r="I93" s="8">
        <v>79100</v>
      </c>
      <c r="J93" s="9">
        <v>2.1352755562239968E-3</v>
      </c>
    </row>
    <row r="94" spans="1:10" ht="24" customHeight="1" x14ac:dyDescent="0.2">
      <c r="A94" s="5" t="s">
        <v>294</v>
      </c>
      <c r="B94" s="5" t="s">
        <v>295</v>
      </c>
      <c r="C94" s="5" t="s">
        <v>21</v>
      </c>
      <c r="D94" s="5" t="s">
        <v>296</v>
      </c>
      <c r="E94" s="6" t="s">
        <v>23</v>
      </c>
      <c r="F94" s="7">
        <v>500</v>
      </c>
      <c r="G94" s="8">
        <v>138.09</v>
      </c>
      <c r="H94" s="8">
        <v>170.41</v>
      </c>
      <c r="I94" s="8">
        <v>85205</v>
      </c>
      <c r="J94" s="9">
        <v>2.300077797320678E-3</v>
      </c>
    </row>
    <row r="95" spans="1:10" ht="26.1" customHeight="1" x14ac:dyDescent="0.2">
      <c r="A95" s="5" t="s">
        <v>297</v>
      </c>
      <c r="B95" s="5" t="s">
        <v>298</v>
      </c>
      <c r="C95" s="5" t="s">
        <v>21</v>
      </c>
      <c r="D95" s="5" t="s">
        <v>299</v>
      </c>
      <c r="E95" s="6" t="s">
        <v>144</v>
      </c>
      <c r="F95" s="7">
        <v>50</v>
      </c>
      <c r="G95" s="8">
        <v>1208.3599999999999</v>
      </c>
      <c r="H95" s="8">
        <v>1491.23</v>
      </c>
      <c r="I95" s="8">
        <v>74561.5</v>
      </c>
      <c r="J95" s="9">
        <v>2.012760409423458E-3</v>
      </c>
    </row>
    <row r="96" spans="1:10" ht="26.1" customHeight="1" x14ac:dyDescent="0.2">
      <c r="A96" s="5" t="s">
        <v>300</v>
      </c>
      <c r="B96" s="5" t="s">
        <v>301</v>
      </c>
      <c r="C96" s="5" t="s">
        <v>21</v>
      </c>
      <c r="D96" s="5" t="s">
        <v>302</v>
      </c>
      <c r="E96" s="6" t="s">
        <v>86</v>
      </c>
      <c r="F96" s="7">
        <v>500</v>
      </c>
      <c r="G96" s="8">
        <v>133.44</v>
      </c>
      <c r="H96" s="8">
        <v>164.67</v>
      </c>
      <c r="I96" s="8">
        <v>82335</v>
      </c>
      <c r="J96" s="9">
        <v>2.2226031974930819E-3</v>
      </c>
    </row>
    <row r="97" spans="1:10" ht="39" customHeight="1" x14ac:dyDescent="0.2">
      <c r="A97" s="5" t="s">
        <v>303</v>
      </c>
      <c r="B97" s="5" t="s">
        <v>304</v>
      </c>
      <c r="C97" s="5" t="s">
        <v>21</v>
      </c>
      <c r="D97" s="5" t="s">
        <v>305</v>
      </c>
      <c r="E97" s="6" t="s">
        <v>23</v>
      </c>
      <c r="F97" s="7">
        <v>500</v>
      </c>
      <c r="G97" s="8">
        <v>123.44</v>
      </c>
      <c r="H97" s="8">
        <v>152.33000000000001</v>
      </c>
      <c r="I97" s="8">
        <v>76165</v>
      </c>
      <c r="J97" s="9">
        <v>2.0560463051807927E-3</v>
      </c>
    </row>
    <row r="98" spans="1:10" ht="26.1" customHeight="1" x14ac:dyDescent="0.2">
      <c r="A98" s="5" t="s">
        <v>306</v>
      </c>
      <c r="B98" s="5" t="s">
        <v>307</v>
      </c>
      <c r="C98" s="5" t="s">
        <v>21</v>
      </c>
      <c r="D98" s="5" t="s">
        <v>308</v>
      </c>
      <c r="E98" s="6" t="s">
        <v>144</v>
      </c>
      <c r="F98" s="7">
        <v>2500</v>
      </c>
      <c r="G98" s="8">
        <v>20.61</v>
      </c>
      <c r="H98" s="8">
        <v>25.43</v>
      </c>
      <c r="I98" s="8">
        <v>63575</v>
      </c>
      <c r="J98" s="9">
        <v>1.716183862034647E-3</v>
      </c>
    </row>
    <row r="99" spans="1:10" ht="24" customHeight="1" x14ac:dyDescent="0.2">
      <c r="A99" s="5" t="s">
        <v>309</v>
      </c>
      <c r="B99" s="5" t="s">
        <v>310</v>
      </c>
      <c r="C99" s="5" t="s">
        <v>21</v>
      </c>
      <c r="D99" s="5" t="s">
        <v>311</v>
      </c>
      <c r="E99" s="6" t="s">
        <v>144</v>
      </c>
      <c r="F99" s="7">
        <v>100</v>
      </c>
      <c r="G99" s="8">
        <v>607.48</v>
      </c>
      <c r="H99" s="8">
        <v>749.69</v>
      </c>
      <c r="I99" s="8">
        <v>74969</v>
      </c>
      <c r="J99" s="9">
        <v>2.0237607228136131E-3</v>
      </c>
    </row>
    <row r="100" spans="1:10" ht="24" customHeight="1" x14ac:dyDescent="0.2">
      <c r="A100" s="5" t="s">
        <v>312</v>
      </c>
      <c r="B100" s="5" t="s">
        <v>313</v>
      </c>
      <c r="C100" s="5" t="s">
        <v>21</v>
      </c>
      <c r="D100" s="5" t="s">
        <v>314</v>
      </c>
      <c r="E100" s="6" t="s">
        <v>144</v>
      </c>
      <c r="F100" s="7">
        <v>100</v>
      </c>
      <c r="G100" s="8">
        <v>590.63</v>
      </c>
      <c r="H100" s="8">
        <v>728.89</v>
      </c>
      <c r="I100" s="8">
        <v>72889</v>
      </c>
      <c r="J100" s="9">
        <v>1.9676118839141708E-3</v>
      </c>
    </row>
    <row r="101" spans="1:10" ht="24" customHeight="1" x14ac:dyDescent="0.2">
      <c r="A101" s="5" t="s">
        <v>315</v>
      </c>
      <c r="B101" s="5" t="s">
        <v>316</v>
      </c>
      <c r="C101" s="5" t="s">
        <v>21</v>
      </c>
      <c r="D101" s="5" t="s">
        <v>317</v>
      </c>
      <c r="E101" s="6" t="s">
        <v>23</v>
      </c>
      <c r="F101" s="7">
        <v>500</v>
      </c>
      <c r="G101" s="8">
        <v>117.25</v>
      </c>
      <c r="H101" s="8">
        <v>144.69</v>
      </c>
      <c r="I101" s="8">
        <v>72345</v>
      </c>
      <c r="J101" s="9">
        <v>1.9529268029712394E-3</v>
      </c>
    </row>
    <row r="102" spans="1:10" ht="24" customHeight="1" x14ac:dyDescent="0.2">
      <c r="A102" s="5" t="s">
        <v>318</v>
      </c>
      <c r="B102" s="5" t="s">
        <v>319</v>
      </c>
      <c r="C102" s="5" t="s">
        <v>21</v>
      </c>
      <c r="D102" s="5" t="s">
        <v>320</v>
      </c>
      <c r="E102" s="6" t="s">
        <v>23</v>
      </c>
      <c r="F102" s="7">
        <v>150</v>
      </c>
      <c r="G102" s="8">
        <v>409.73</v>
      </c>
      <c r="H102" s="8">
        <v>505.64</v>
      </c>
      <c r="I102" s="8">
        <v>75846</v>
      </c>
      <c r="J102" s="9">
        <v>2.0474350169072727E-3</v>
      </c>
    </row>
    <row r="103" spans="1:10" ht="24" customHeight="1" x14ac:dyDescent="0.2">
      <c r="A103" s="5" t="s">
        <v>321</v>
      </c>
      <c r="B103" s="5" t="s">
        <v>322</v>
      </c>
      <c r="C103" s="5" t="s">
        <v>21</v>
      </c>
      <c r="D103" s="5" t="s">
        <v>323</v>
      </c>
      <c r="E103" s="6" t="s">
        <v>30</v>
      </c>
      <c r="F103" s="7">
        <v>150</v>
      </c>
      <c r="G103" s="8">
        <v>454.2</v>
      </c>
      <c r="H103" s="8">
        <v>560.52</v>
      </c>
      <c r="I103" s="8">
        <v>84078</v>
      </c>
      <c r="J103" s="9">
        <v>2.2696548447054513E-3</v>
      </c>
    </row>
    <row r="104" spans="1:10" ht="24" customHeight="1" x14ac:dyDescent="0.2">
      <c r="A104" s="5" t="s">
        <v>324</v>
      </c>
      <c r="B104" s="5" t="s">
        <v>325</v>
      </c>
      <c r="C104" s="5" t="s">
        <v>21</v>
      </c>
      <c r="D104" s="5" t="s">
        <v>326</v>
      </c>
      <c r="E104" s="6" t="s">
        <v>23</v>
      </c>
      <c r="F104" s="7">
        <v>1500</v>
      </c>
      <c r="G104" s="8">
        <v>43.76</v>
      </c>
      <c r="H104" s="8">
        <v>54</v>
      </c>
      <c r="I104" s="8">
        <v>81000</v>
      </c>
      <c r="J104" s="9">
        <v>2.1865653609879107E-3</v>
      </c>
    </row>
    <row r="105" spans="1:10" ht="24" customHeight="1" x14ac:dyDescent="0.2">
      <c r="A105" s="5" t="s">
        <v>327</v>
      </c>
      <c r="B105" s="5" t="s">
        <v>328</v>
      </c>
      <c r="C105" s="5" t="s">
        <v>21</v>
      </c>
      <c r="D105" s="5" t="s">
        <v>329</v>
      </c>
      <c r="E105" s="6" t="s">
        <v>144</v>
      </c>
      <c r="F105" s="7">
        <v>100</v>
      </c>
      <c r="G105" s="8">
        <v>521.45000000000005</v>
      </c>
      <c r="H105" s="8">
        <v>643.52</v>
      </c>
      <c r="I105" s="8">
        <v>64352</v>
      </c>
      <c r="J105" s="9">
        <v>1.7371586927196793E-3</v>
      </c>
    </row>
    <row r="106" spans="1:10" ht="26.1" customHeight="1" x14ac:dyDescent="0.2">
      <c r="A106" s="5" t="s">
        <v>330</v>
      </c>
      <c r="B106" s="5" t="s">
        <v>331</v>
      </c>
      <c r="C106" s="5" t="s">
        <v>21</v>
      </c>
      <c r="D106" s="5" t="s">
        <v>332</v>
      </c>
      <c r="E106" s="6" t="s">
        <v>86</v>
      </c>
      <c r="F106" s="7">
        <v>2000</v>
      </c>
      <c r="G106" s="8">
        <v>27.08</v>
      </c>
      <c r="H106" s="8">
        <v>33.409999999999997</v>
      </c>
      <c r="I106" s="8">
        <v>66820</v>
      </c>
      <c r="J106" s="9">
        <v>1.803781449644595E-3</v>
      </c>
    </row>
    <row r="107" spans="1:10" ht="24" customHeight="1" x14ac:dyDescent="0.2">
      <c r="A107" s="5" t="s">
        <v>333</v>
      </c>
      <c r="B107" s="5" t="s">
        <v>334</v>
      </c>
      <c r="C107" s="5" t="s">
        <v>21</v>
      </c>
      <c r="D107" s="5" t="s">
        <v>335</v>
      </c>
      <c r="E107" s="6" t="s">
        <v>193</v>
      </c>
      <c r="F107" s="7">
        <v>500</v>
      </c>
      <c r="G107" s="8">
        <v>107.24</v>
      </c>
      <c r="H107" s="8">
        <v>132.34</v>
      </c>
      <c r="I107" s="8">
        <v>66170</v>
      </c>
      <c r="J107" s="9">
        <v>1.7862349374885191E-3</v>
      </c>
    </row>
    <row r="108" spans="1:10" ht="24" customHeight="1" x14ac:dyDescent="0.2">
      <c r="A108" s="5" t="s">
        <v>336</v>
      </c>
      <c r="B108" s="5" t="s">
        <v>337</v>
      </c>
      <c r="C108" s="5" t="s">
        <v>21</v>
      </c>
      <c r="D108" s="5" t="s">
        <v>338</v>
      </c>
      <c r="E108" s="6" t="s">
        <v>23</v>
      </c>
      <c r="F108" s="7">
        <v>50</v>
      </c>
      <c r="G108" s="8">
        <v>1245.2</v>
      </c>
      <c r="H108" s="8">
        <v>1536.7</v>
      </c>
      <c r="I108" s="8">
        <v>76835</v>
      </c>
      <c r="J108" s="9">
        <v>2.0741327100185941E-3</v>
      </c>
    </row>
    <row r="109" spans="1:10" ht="26.1" customHeight="1" x14ac:dyDescent="0.2">
      <c r="A109" s="5" t="s">
        <v>339</v>
      </c>
      <c r="B109" s="5" t="s">
        <v>340</v>
      </c>
      <c r="C109" s="5" t="s">
        <v>21</v>
      </c>
      <c r="D109" s="5" t="s">
        <v>341</v>
      </c>
      <c r="E109" s="6" t="s">
        <v>193</v>
      </c>
      <c r="F109" s="7">
        <v>1500</v>
      </c>
      <c r="G109" s="8">
        <v>44.61</v>
      </c>
      <c r="H109" s="8">
        <v>55.05</v>
      </c>
      <c r="I109" s="8">
        <v>82575</v>
      </c>
      <c r="J109" s="9">
        <v>2.2290819096737868E-3</v>
      </c>
    </row>
    <row r="110" spans="1:10" ht="26.1" customHeight="1" x14ac:dyDescent="0.2">
      <c r="A110" s="5" t="s">
        <v>342</v>
      </c>
      <c r="B110" s="5" t="s">
        <v>343</v>
      </c>
      <c r="C110" s="5" t="s">
        <v>21</v>
      </c>
      <c r="D110" s="5" t="s">
        <v>344</v>
      </c>
      <c r="E110" s="6" t="s">
        <v>86</v>
      </c>
      <c r="F110" s="7">
        <v>1000</v>
      </c>
      <c r="G110" s="8">
        <v>57.56</v>
      </c>
      <c r="H110" s="8">
        <v>71.03</v>
      </c>
      <c r="I110" s="8">
        <v>71030</v>
      </c>
      <c r="J110" s="9">
        <v>1.9174288591477938E-3</v>
      </c>
    </row>
    <row r="111" spans="1:10" ht="39" customHeight="1" x14ac:dyDescent="0.2">
      <c r="A111" s="5" t="s">
        <v>345</v>
      </c>
      <c r="B111" s="5" t="s">
        <v>346</v>
      </c>
      <c r="C111" s="5" t="s">
        <v>21</v>
      </c>
      <c r="D111" s="5" t="s">
        <v>347</v>
      </c>
      <c r="E111" s="6" t="s">
        <v>86</v>
      </c>
      <c r="F111" s="7">
        <v>1000</v>
      </c>
      <c r="G111" s="8">
        <v>55.43</v>
      </c>
      <c r="H111" s="8">
        <v>68.400000000000006</v>
      </c>
      <c r="I111" s="8">
        <v>68400</v>
      </c>
      <c r="J111" s="9">
        <v>1.8464329715009024E-3</v>
      </c>
    </row>
    <row r="112" spans="1:10" ht="24" customHeight="1" x14ac:dyDescent="0.2">
      <c r="A112" s="5" t="s">
        <v>348</v>
      </c>
      <c r="B112" s="5" t="s">
        <v>349</v>
      </c>
      <c r="C112" s="5" t="s">
        <v>21</v>
      </c>
      <c r="D112" s="5" t="s">
        <v>350</v>
      </c>
      <c r="E112" s="6" t="s">
        <v>193</v>
      </c>
      <c r="F112" s="7">
        <v>1500</v>
      </c>
      <c r="G112" s="8">
        <v>30.66</v>
      </c>
      <c r="H112" s="8">
        <v>37.83</v>
      </c>
      <c r="I112" s="8">
        <v>56745</v>
      </c>
      <c r="J112" s="9">
        <v>1.5318105112254196E-3</v>
      </c>
    </row>
    <row r="113" spans="1:10" ht="26.1" customHeight="1" x14ac:dyDescent="0.2">
      <c r="A113" s="5" t="s">
        <v>351</v>
      </c>
      <c r="B113" s="5" t="s">
        <v>352</v>
      </c>
      <c r="C113" s="5" t="s">
        <v>21</v>
      </c>
      <c r="D113" s="5" t="s">
        <v>353</v>
      </c>
      <c r="E113" s="6" t="s">
        <v>144</v>
      </c>
      <c r="F113" s="7">
        <v>50</v>
      </c>
      <c r="G113" s="8">
        <v>1004.11</v>
      </c>
      <c r="H113" s="8">
        <v>1239.17</v>
      </c>
      <c r="I113" s="8">
        <v>61958.5</v>
      </c>
      <c r="J113" s="9">
        <v>1.672547036034191E-3</v>
      </c>
    </row>
    <row r="114" spans="1:10" ht="26.1" customHeight="1" x14ac:dyDescent="0.2">
      <c r="A114" s="5" t="s">
        <v>354</v>
      </c>
      <c r="B114" s="5" t="s">
        <v>355</v>
      </c>
      <c r="C114" s="5" t="s">
        <v>21</v>
      </c>
      <c r="D114" s="5" t="s">
        <v>356</v>
      </c>
      <c r="E114" s="6" t="s">
        <v>144</v>
      </c>
      <c r="F114" s="7">
        <v>15</v>
      </c>
      <c r="G114" s="8">
        <v>3319.47</v>
      </c>
      <c r="H114" s="8">
        <v>4096.55</v>
      </c>
      <c r="I114" s="8">
        <v>61448.25</v>
      </c>
      <c r="J114" s="9">
        <v>1.6587730239916714E-3</v>
      </c>
    </row>
    <row r="115" spans="1:10" ht="26.1" customHeight="1" x14ac:dyDescent="0.2">
      <c r="A115" s="5" t="s">
        <v>357</v>
      </c>
      <c r="B115" s="5" t="s">
        <v>358</v>
      </c>
      <c r="C115" s="5" t="s">
        <v>21</v>
      </c>
      <c r="D115" s="5" t="s">
        <v>359</v>
      </c>
      <c r="E115" s="6" t="s">
        <v>144</v>
      </c>
      <c r="F115" s="7">
        <v>2500</v>
      </c>
      <c r="G115" s="8">
        <v>22.32</v>
      </c>
      <c r="H115" s="8">
        <v>27.54</v>
      </c>
      <c r="I115" s="8">
        <v>68850</v>
      </c>
      <c r="J115" s="9">
        <v>1.8585805568397239E-3</v>
      </c>
    </row>
    <row r="116" spans="1:10" ht="26.1" customHeight="1" x14ac:dyDescent="0.2">
      <c r="A116" s="5" t="s">
        <v>360</v>
      </c>
      <c r="B116" s="5" t="s">
        <v>361</v>
      </c>
      <c r="C116" s="5" t="s">
        <v>21</v>
      </c>
      <c r="D116" s="5" t="s">
        <v>362</v>
      </c>
      <c r="E116" s="6" t="s">
        <v>86</v>
      </c>
      <c r="F116" s="7">
        <v>500</v>
      </c>
      <c r="G116" s="8">
        <v>100.78</v>
      </c>
      <c r="H116" s="8">
        <v>124.37</v>
      </c>
      <c r="I116" s="8">
        <v>62185</v>
      </c>
      <c r="J116" s="9">
        <v>1.6786613206547312E-3</v>
      </c>
    </row>
    <row r="117" spans="1:10" ht="26.1" customHeight="1" x14ac:dyDescent="0.2">
      <c r="A117" s="5" t="s">
        <v>363</v>
      </c>
      <c r="B117" s="5" t="s">
        <v>364</v>
      </c>
      <c r="C117" s="5" t="s">
        <v>21</v>
      </c>
      <c r="D117" s="5" t="s">
        <v>365</v>
      </c>
      <c r="E117" s="6" t="s">
        <v>144</v>
      </c>
      <c r="F117" s="7">
        <v>15</v>
      </c>
      <c r="G117" s="8">
        <v>3094.48</v>
      </c>
      <c r="H117" s="8">
        <v>3818.89</v>
      </c>
      <c r="I117" s="8">
        <v>57283.35</v>
      </c>
      <c r="J117" s="9">
        <v>1.5463430724857634E-3</v>
      </c>
    </row>
    <row r="118" spans="1:10" ht="24" customHeight="1" x14ac:dyDescent="0.2">
      <c r="A118" s="5" t="s">
        <v>366</v>
      </c>
      <c r="B118" s="5" t="s">
        <v>367</v>
      </c>
      <c r="C118" s="5" t="s">
        <v>21</v>
      </c>
      <c r="D118" s="5" t="s">
        <v>368</v>
      </c>
      <c r="E118" s="6" t="s">
        <v>23</v>
      </c>
      <c r="F118" s="7">
        <v>3000</v>
      </c>
      <c r="G118" s="8">
        <v>18.16</v>
      </c>
      <c r="H118" s="8">
        <v>22.41</v>
      </c>
      <c r="I118" s="8">
        <v>67230</v>
      </c>
      <c r="J118" s="9">
        <v>1.8148492496199659E-3</v>
      </c>
    </row>
    <row r="119" spans="1:10" ht="26.1" customHeight="1" x14ac:dyDescent="0.2">
      <c r="A119" s="5" t="s">
        <v>369</v>
      </c>
      <c r="B119" s="5" t="s">
        <v>370</v>
      </c>
      <c r="C119" s="5" t="s">
        <v>21</v>
      </c>
      <c r="D119" s="5" t="s">
        <v>371</v>
      </c>
      <c r="E119" s="6" t="s">
        <v>86</v>
      </c>
      <c r="F119" s="7">
        <v>1000</v>
      </c>
      <c r="G119" s="8">
        <v>50.6</v>
      </c>
      <c r="H119" s="8">
        <v>62.44</v>
      </c>
      <c r="I119" s="8">
        <v>62440</v>
      </c>
      <c r="J119" s="9">
        <v>1.6855449523467301E-3</v>
      </c>
    </row>
    <row r="120" spans="1:10" ht="26.1" customHeight="1" x14ac:dyDescent="0.2">
      <c r="A120" s="5" t="s">
        <v>372</v>
      </c>
      <c r="B120" s="5" t="s">
        <v>373</v>
      </c>
      <c r="C120" s="5" t="s">
        <v>21</v>
      </c>
      <c r="D120" s="5" t="s">
        <v>374</v>
      </c>
      <c r="E120" s="6" t="s">
        <v>86</v>
      </c>
      <c r="F120" s="7">
        <v>500</v>
      </c>
      <c r="G120" s="8">
        <v>92.81</v>
      </c>
      <c r="H120" s="8">
        <v>114.53</v>
      </c>
      <c r="I120" s="8">
        <v>57265</v>
      </c>
      <c r="J120" s="9">
        <v>1.5458477209502803E-3</v>
      </c>
    </row>
    <row r="121" spans="1:10" ht="26.1" customHeight="1" x14ac:dyDescent="0.2">
      <c r="A121" s="5" t="s">
        <v>375</v>
      </c>
      <c r="B121" s="5" t="s">
        <v>376</v>
      </c>
      <c r="C121" s="5" t="s">
        <v>21</v>
      </c>
      <c r="D121" s="5" t="s">
        <v>377</v>
      </c>
      <c r="E121" s="6" t="s">
        <v>144</v>
      </c>
      <c r="F121" s="7">
        <v>25</v>
      </c>
      <c r="G121" s="8">
        <v>1690.06</v>
      </c>
      <c r="H121" s="8">
        <v>2085.6999999999998</v>
      </c>
      <c r="I121" s="8">
        <v>52142.5</v>
      </c>
      <c r="J121" s="9">
        <v>1.4075677078433596E-3</v>
      </c>
    </row>
    <row r="122" spans="1:10" ht="26.1" customHeight="1" x14ac:dyDescent="0.2">
      <c r="A122" s="5" t="s">
        <v>378</v>
      </c>
      <c r="B122" s="5" t="s">
        <v>379</v>
      </c>
      <c r="C122" s="5" t="s">
        <v>21</v>
      </c>
      <c r="D122" s="5" t="s">
        <v>380</v>
      </c>
      <c r="E122" s="6" t="s">
        <v>23</v>
      </c>
      <c r="F122" s="7">
        <v>1000</v>
      </c>
      <c r="G122" s="8">
        <v>49.34</v>
      </c>
      <c r="H122" s="8">
        <v>60.89</v>
      </c>
      <c r="I122" s="8">
        <v>60890</v>
      </c>
      <c r="J122" s="9">
        <v>1.6437032695130109E-3</v>
      </c>
    </row>
    <row r="123" spans="1:10" ht="51.95" customHeight="1" x14ac:dyDescent="0.2">
      <c r="A123" s="5" t="s">
        <v>381</v>
      </c>
      <c r="B123" s="5" t="s">
        <v>382</v>
      </c>
      <c r="C123" s="5" t="s">
        <v>21</v>
      </c>
      <c r="D123" s="5" t="s">
        <v>383</v>
      </c>
      <c r="E123" s="6" t="s">
        <v>23</v>
      </c>
      <c r="F123" s="7">
        <v>10000</v>
      </c>
      <c r="G123" s="8">
        <v>5.53</v>
      </c>
      <c r="H123" s="8">
        <v>6.82</v>
      </c>
      <c r="I123" s="8">
        <v>68200</v>
      </c>
      <c r="J123" s="9">
        <v>1.8410340446836481E-3</v>
      </c>
    </row>
    <row r="124" spans="1:10" ht="26.1" customHeight="1" x14ac:dyDescent="0.2">
      <c r="A124" s="5" t="s">
        <v>384</v>
      </c>
      <c r="B124" s="5" t="s">
        <v>385</v>
      </c>
      <c r="C124" s="5" t="s">
        <v>21</v>
      </c>
      <c r="D124" s="5" t="s">
        <v>386</v>
      </c>
      <c r="E124" s="6" t="s">
        <v>23</v>
      </c>
      <c r="F124" s="7">
        <v>250</v>
      </c>
      <c r="G124" s="8">
        <v>177.47</v>
      </c>
      <c r="H124" s="8">
        <v>219.01</v>
      </c>
      <c r="I124" s="8">
        <v>54752.5</v>
      </c>
      <c r="J124" s="9">
        <v>1.4780237028085255E-3</v>
      </c>
    </row>
    <row r="125" spans="1:10" ht="24" customHeight="1" x14ac:dyDescent="0.2">
      <c r="A125" s="5" t="s">
        <v>387</v>
      </c>
      <c r="B125" s="5" t="s">
        <v>388</v>
      </c>
      <c r="C125" s="5" t="s">
        <v>21</v>
      </c>
      <c r="D125" s="5" t="s">
        <v>389</v>
      </c>
      <c r="E125" s="6" t="s">
        <v>86</v>
      </c>
      <c r="F125" s="7">
        <v>500</v>
      </c>
      <c r="G125" s="8">
        <v>91.35</v>
      </c>
      <c r="H125" s="8">
        <v>112.73</v>
      </c>
      <c r="I125" s="8">
        <v>56365</v>
      </c>
      <c r="J125" s="9">
        <v>1.5215525502726369E-3</v>
      </c>
    </row>
    <row r="126" spans="1:10" ht="24" customHeight="1" x14ac:dyDescent="0.2">
      <c r="A126" s="5" t="s">
        <v>390</v>
      </c>
      <c r="B126" s="5" t="s">
        <v>391</v>
      </c>
      <c r="C126" s="5" t="s">
        <v>21</v>
      </c>
      <c r="D126" s="5" t="s">
        <v>392</v>
      </c>
      <c r="E126" s="6" t="s">
        <v>144</v>
      </c>
      <c r="F126" s="7">
        <v>50</v>
      </c>
      <c r="G126" s="8">
        <v>884.52</v>
      </c>
      <c r="H126" s="8">
        <v>1091.58</v>
      </c>
      <c r="I126" s="8">
        <v>54579</v>
      </c>
      <c r="J126" s="9">
        <v>1.4733401337945577E-3</v>
      </c>
    </row>
    <row r="127" spans="1:10" ht="26.1" customHeight="1" x14ac:dyDescent="0.2">
      <c r="A127" s="5" t="s">
        <v>393</v>
      </c>
      <c r="B127" s="5" t="s">
        <v>394</v>
      </c>
      <c r="C127" s="5" t="s">
        <v>21</v>
      </c>
      <c r="D127" s="5" t="s">
        <v>395</v>
      </c>
      <c r="E127" s="6" t="s">
        <v>144</v>
      </c>
      <c r="F127" s="7">
        <v>100</v>
      </c>
      <c r="G127" s="8">
        <v>367.33</v>
      </c>
      <c r="H127" s="8">
        <v>453.32</v>
      </c>
      <c r="I127" s="8">
        <v>45332</v>
      </c>
      <c r="J127" s="9">
        <v>1.2237207523988144E-3</v>
      </c>
    </row>
    <row r="128" spans="1:10" ht="26.1" customHeight="1" x14ac:dyDescent="0.2">
      <c r="A128" s="5" t="s">
        <v>396</v>
      </c>
      <c r="B128" s="5" t="s">
        <v>397</v>
      </c>
      <c r="C128" s="5" t="s">
        <v>21</v>
      </c>
      <c r="D128" s="5" t="s">
        <v>398</v>
      </c>
      <c r="E128" s="6" t="s">
        <v>399</v>
      </c>
      <c r="F128" s="7">
        <v>1000</v>
      </c>
      <c r="G128" s="8">
        <v>47.47</v>
      </c>
      <c r="H128" s="8">
        <v>58.58</v>
      </c>
      <c r="I128" s="8">
        <v>58580</v>
      </c>
      <c r="J128" s="9">
        <v>1.5813456647737259E-3</v>
      </c>
    </row>
    <row r="129" spans="1:10" ht="26.1" customHeight="1" x14ac:dyDescent="0.2">
      <c r="A129" s="5" t="s">
        <v>400</v>
      </c>
      <c r="B129" s="5" t="s">
        <v>401</v>
      </c>
      <c r="C129" s="5" t="s">
        <v>21</v>
      </c>
      <c r="D129" s="5" t="s">
        <v>402</v>
      </c>
      <c r="E129" s="6" t="s">
        <v>30</v>
      </c>
      <c r="F129" s="7">
        <v>500</v>
      </c>
      <c r="G129" s="8">
        <v>95.77</v>
      </c>
      <c r="H129" s="8">
        <v>118.18</v>
      </c>
      <c r="I129" s="8">
        <v>59090</v>
      </c>
      <c r="J129" s="9">
        <v>1.5951129281577239E-3</v>
      </c>
    </row>
    <row r="130" spans="1:10" ht="24" customHeight="1" x14ac:dyDescent="0.2">
      <c r="A130" s="5" t="s">
        <v>403</v>
      </c>
      <c r="B130" s="5" t="s">
        <v>404</v>
      </c>
      <c r="C130" s="5" t="s">
        <v>21</v>
      </c>
      <c r="D130" s="5" t="s">
        <v>405</v>
      </c>
      <c r="E130" s="6" t="s">
        <v>86</v>
      </c>
      <c r="F130" s="7">
        <v>250</v>
      </c>
      <c r="G130" s="8">
        <v>150.54</v>
      </c>
      <c r="H130" s="8">
        <v>185.78</v>
      </c>
      <c r="I130" s="8">
        <v>46445</v>
      </c>
      <c r="J130" s="9">
        <v>1.2537657801368334E-3</v>
      </c>
    </row>
    <row r="131" spans="1:10" ht="26.1" customHeight="1" x14ac:dyDescent="0.2">
      <c r="A131" s="5" t="s">
        <v>406</v>
      </c>
      <c r="B131" s="5" t="s">
        <v>407</v>
      </c>
      <c r="C131" s="5" t="s">
        <v>21</v>
      </c>
      <c r="D131" s="5" t="s">
        <v>408</v>
      </c>
      <c r="E131" s="6" t="s">
        <v>144</v>
      </c>
      <c r="F131" s="7">
        <v>250</v>
      </c>
      <c r="G131" s="8">
        <v>176.1</v>
      </c>
      <c r="H131" s="8">
        <v>217.32</v>
      </c>
      <c r="I131" s="8">
        <v>54330</v>
      </c>
      <c r="J131" s="9">
        <v>1.4666184699070764E-3</v>
      </c>
    </row>
    <row r="132" spans="1:10" ht="26.1" customHeight="1" x14ac:dyDescent="0.2">
      <c r="A132" s="5" t="s">
        <v>409</v>
      </c>
      <c r="B132" s="5" t="s">
        <v>410</v>
      </c>
      <c r="C132" s="5" t="s">
        <v>21</v>
      </c>
      <c r="D132" s="5" t="s">
        <v>411</v>
      </c>
      <c r="E132" s="6" t="s">
        <v>144</v>
      </c>
      <c r="F132" s="7">
        <v>300</v>
      </c>
      <c r="G132" s="8">
        <v>120.78</v>
      </c>
      <c r="H132" s="8">
        <v>149.05000000000001</v>
      </c>
      <c r="I132" s="8">
        <v>44715</v>
      </c>
      <c r="J132" s="9">
        <v>1.2070650631675855E-3</v>
      </c>
    </row>
    <row r="133" spans="1:10" ht="24" customHeight="1" x14ac:dyDescent="0.2">
      <c r="A133" s="5" t="s">
        <v>412</v>
      </c>
      <c r="B133" s="5" t="s">
        <v>413</v>
      </c>
      <c r="C133" s="5" t="s">
        <v>21</v>
      </c>
      <c r="D133" s="5" t="s">
        <v>414</v>
      </c>
      <c r="E133" s="6" t="s">
        <v>193</v>
      </c>
      <c r="F133" s="7">
        <v>1500</v>
      </c>
      <c r="G133" s="8">
        <v>29.17</v>
      </c>
      <c r="H133" s="8">
        <v>35.99</v>
      </c>
      <c r="I133" s="8">
        <v>53985</v>
      </c>
      <c r="J133" s="9">
        <v>1.4573053211473131E-3</v>
      </c>
    </row>
    <row r="134" spans="1:10" ht="26.1" customHeight="1" x14ac:dyDescent="0.2">
      <c r="A134" s="5" t="s">
        <v>415</v>
      </c>
      <c r="B134" s="5" t="s">
        <v>416</v>
      </c>
      <c r="C134" s="5" t="s">
        <v>21</v>
      </c>
      <c r="D134" s="5" t="s">
        <v>417</v>
      </c>
      <c r="E134" s="6" t="s">
        <v>86</v>
      </c>
      <c r="F134" s="7">
        <v>1500</v>
      </c>
      <c r="G134" s="8">
        <v>26.79</v>
      </c>
      <c r="H134" s="8">
        <v>33.06</v>
      </c>
      <c r="I134" s="8">
        <v>49590</v>
      </c>
      <c r="J134" s="9">
        <v>1.3386639043381542E-3</v>
      </c>
    </row>
    <row r="135" spans="1:10" ht="26.1" customHeight="1" x14ac:dyDescent="0.2">
      <c r="A135" s="5" t="s">
        <v>418</v>
      </c>
      <c r="B135" s="5" t="s">
        <v>419</v>
      </c>
      <c r="C135" s="5" t="s">
        <v>21</v>
      </c>
      <c r="D135" s="5" t="s">
        <v>420</v>
      </c>
      <c r="E135" s="6" t="s">
        <v>86</v>
      </c>
      <c r="F135" s="7">
        <v>750</v>
      </c>
      <c r="G135" s="8">
        <v>52.09</v>
      </c>
      <c r="H135" s="8">
        <v>64.28</v>
      </c>
      <c r="I135" s="8">
        <v>48210</v>
      </c>
      <c r="J135" s="9">
        <v>1.3014113092991008E-3</v>
      </c>
    </row>
    <row r="136" spans="1:10" ht="24" customHeight="1" x14ac:dyDescent="0.2">
      <c r="A136" s="5" t="s">
        <v>421</v>
      </c>
      <c r="B136" s="5" t="s">
        <v>422</v>
      </c>
      <c r="C136" s="5" t="s">
        <v>21</v>
      </c>
      <c r="D136" s="5" t="s">
        <v>423</v>
      </c>
      <c r="E136" s="6" t="s">
        <v>144</v>
      </c>
      <c r="F136" s="7">
        <v>10000</v>
      </c>
      <c r="G136" s="8">
        <v>4.54</v>
      </c>
      <c r="H136" s="8">
        <v>5.6</v>
      </c>
      <c r="I136" s="8">
        <v>56000</v>
      </c>
      <c r="J136" s="9">
        <v>1.511699508831148E-3</v>
      </c>
    </row>
    <row r="137" spans="1:10" ht="26.1" customHeight="1" x14ac:dyDescent="0.2">
      <c r="A137" s="5" t="s">
        <v>424</v>
      </c>
      <c r="B137" s="5" t="s">
        <v>425</v>
      </c>
      <c r="C137" s="5" t="s">
        <v>21</v>
      </c>
      <c r="D137" s="5" t="s">
        <v>426</v>
      </c>
      <c r="E137" s="6" t="s">
        <v>23</v>
      </c>
      <c r="F137" s="7">
        <v>100</v>
      </c>
      <c r="G137" s="8">
        <v>381.3</v>
      </c>
      <c r="H137" s="8">
        <v>470.56</v>
      </c>
      <c r="I137" s="8">
        <v>47056</v>
      </c>
      <c r="J137" s="9">
        <v>1.2702595015635447E-3</v>
      </c>
    </row>
    <row r="138" spans="1:10" ht="26.1" customHeight="1" x14ac:dyDescent="0.2">
      <c r="A138" s="5" t="s">
        <v>427</v>
      </c>
      <c r="B138" s="5" t="s">
        <v>428</v>
      </c>
      <c r="C138" s="5" t="s">
        <v>21</v>
      </c>
      <c r="D138" s="5" t="s">
        <v>429</v>
      </c>
      <c r="E138" s="6" t="s">
        <v>86</v>
      </c>
      <c r="F138" s="7">
        <v>1000</v>
      </c>
      <c r="G138" s="8">
        <v>43.39</v>
      </c>
      <c r="H138" s="8">
        <v>53.54</v>
      </c>
      <c r="I138" s="8">
        <v>53540</v>
      </c>
      <c r="J138" s="9">
        <v>1.4452927089789226E-3</v>
      </c>
    </row>
    <row r="139" spans="1:10" ht="26.1" customHeight="1" x14ac:dyDescent="0.2">
      <c r="A139" s="5" t="s">
        <v>430</v>
      </c>
      <c r="B139" s="5" t="s">
        <v>431</v>
      </c>
      <c r="C139" s="5" t="s">
        <v>21</v>
      </c>
      <c r="D139" s="5" t="s">
        <v>432</v>
      </c>
      <c r="E139" s="6" t="s">
        <v>86</v>
      </c>
      <c r="F139" s="7">
        <v>500</v>
      </c>
      <c r="G139" s="8">
        <v>79.2</v>
      </c>
      <c r="H139" s="8">
        <v>97.74</v>
      </c>
      <c r="I139" s="8">
        <v>48870</v>
      </c>
      <c r="J139" s="9">
        <v>1.3192277677960395E-3</v>
      </c>
    </row>
    <row r="140" spans="1:10" ht="26.1" customHeight="1" x14ac:dyDescent="0.2">
      <c r="A140" s="5" t="s">
        <v>433</v>
      </c>
      <c r="B140" s="5" t="s">
        <v>434</v>
      </c>
      <c r="C140" s="5" t="s">
        <v>21</v>
      </c>
      <c r="D140" s="5" t="s">
        <v>435</v>
      </c>
      <c r="E140" s="6" t="s">
        <v>144</v>
      </c>
      <c r="F140" s="7">
        <v>25</v>
      </c>
      <c r="G140" s="8">
        <v>1572.43</v>
      </c>
      <c r="H140" s="8">
        <v>1940.53</v>
      </c>
      <c r="I140" s="8">
        <v>48513.25</v>
      </c>
      <c r="J140" s="9">
        <v>1.3095974320857624E-3</v>
      </c>
    </row>
    <row r="141" spans="1:10" ht="26.1" customHeight="1" x14ac:dyDescent="0.2">
      <c r="A141" s="5" t="s">
        <v>436</v>
      </c>
      <c r="B141" s="5" t="s">
        <v>437</v>
      </c>
      <c r="C141" s="5" t="s">
        <v>21</v>
      </c>
      <c r="D141" s="5" t="s">
        <v>438</v>
      </c>
      <c r="E141" s="6" t="s">
        <v>193</v>
      </c>
      <c r="F141" s="7">
        <v>1000</v>
      </c>
      <c r="G141" s="8">
        <v>41.08</v>
      </c>
      <c r="H141" s="8">
        <v>50.69</v>
      </c>
      <c r="I141" s="8">
        <v>50690</v>
      </c>
      <c r="J141" s="9">
        <v>1.3683580018330518E-3</v>
      </c>
    </row>
    <row r="142" spans="1:10" ht="39" customHeight="1" x14ac:dyDescent="0.2">
      <c r="A142" s="5" t="s">
        <v>439</v>
      </c>
      <c r="B142" s="5" t="s">
        <v>440</v>
      </c>
      <c r="C142" s="5" t="s">
        <v>21</v>
      </c>
      <c r="D142" s="5" t="s">
        <v>441</v>
      </c>
      <c r="E142" s="6" t="s">
        <v>144</v>
      </c>
      <c r="F142" s="7">
        <v>100</v>
      </c>
      <c r="G142" s="8">
        <v>367.28</v>
      </c>
      <c r="H142" s="8">
        <v>453.26</v>
      </c>
      <c r="I142" s="8">
        <v>45326</v>
      </c>
      <c r="J142" s="9">
        <v>1.2235587845942967E-3</v>
      </c>
    </row>
    <row r="143" spans="1:10" ht="39" customHeight="1" x14ac:dyDescent="0.2">
      <c r="A143" s="5" t="s">
        <v>442</v>
      </c>
      <c r="B143" s="5" t="s">
        <v>443</v>
      </c>
      <c r="C143" s="5" t="s">
        <v>21</v>
      </c>
      <c r="D143" s="5" t="s">
        <v>444</v>
      </c>
      <c r="E143" s="6" t="s">
        <v>144</v>
      </c>
      <c r="F143" s="7">
        <v>50</v>
      </c>
      <c r="G143" s="8">
        <v>716.65</v>
      </c>
      <c r="H143" s="8">
        <v>884.41</v>
      </c>
      <c r="I143" s="8">
        <v>44220.5</v>
      </c>
      <c r="J143" s="9">
        <v>1.1937162166119246E-3</v>
      </c>
    </row>
    <row r="144" spans="1:10" ht="26.1" customHeight="1" x14ac:dyDescent="0.2">
      <c r="A144" s="5" t="s">
        <v>445</v>
      </c>
      <c r="B144" s="5" t="s">
        <v>446</v>
      </c>
      <c r="C144" s="5" t="s">
        <v>21</v>
      </c>
      <c r="D144" s="5" t="s">
        <v>447</v>
      </c>
      <c r="E144" s="6" t="s">
        <v>144</v>
      </c>
      <c r="F144" s="7">
        <v>250</v>
      </c>
      <c r="G144" s="8">
        <v>172.09</v>
      </c>
      <c r="H144" s="8">
        <v>212.37</v>
      </c>
      <c r="I144" s="8">
        <v>53092.5</v>
      </c>
      <c r="J144" s="9">
        <v>1.4332126102253166E-3</v>
      </c>
    </row>
    <row r="145" spans="1:10" ht="24" customHeight="1" x14ac:dyDescent="0.2">
      <c r="A145" s="5" t="s">
        <v>448</v>
      </c>
      <c r="B145" s="5" t="s">
        <v>449</v>
      </c>
      <c r="C145" s="5" t="s">
        <v>21</v>
      </c>
      <c r="D145" s="5" t="s">
        <v>450</v>
      </c>
      <c r="E145" s="6" t="s">
        <v>193</v>
      </c>
      <c r="F145" s="7">
        <v>1000</v>
      </c>
      <c r="G145" s="8">
        <v>37.26</v>
      </c>
      <c r="H145" s="8">
        <v>45.98</v>
      </c>
      <c r="I145" s="8">
        <v>45980</v>
      </c>
      <c r="J145" s="9">
        <v>1.2412132752867176E-3</v>
      </c>
    </row>
    <row r="146" spans="1:10" ht="26.1" customHeight="1" x14ac:dyDescent="0.2">
      <c r="A146" s="5" t="s">
        <v>451</v>
      </c>
      <c r="B146" s="5" t="s">
        <v>452</v>
      </c>
      <c r="C146" s="5" t="s">
        <v>21</v>
      </c>
      <c r="D146" s="5" t="s">
        <v>453</v>
      </c>
      <c r="E146" s="6" t="s">
        <v>144</v>
      </c>
      <c r="F146" s="7">
        <v>500</v>
      </c>
      <c r="G146" s="8">
        <v>76.39</v>
      </c>
      <c r="H146" s="8">
        <v>94.27</v>
      </c>
      <c r="I146" s="8">
        <v>47135</v>
      </c>
      <c r="J146" s="9">
        <v>1.2723920776563601E-3</v>
      </c>
    </row>
    <row r="147" spans="1:10" ht="26.1" customHeight="1" x14ac:dyDescent="0.2">
      <c r="A147" s="5" t="s">
        <v>454</v>
      </c>
      <c r="B147" s="5" t="s">
        <v>455</v>
      </c>
      <c r="C147" s="5" t="s">
        <v>21</v>
      </c>
      <c r="D147" s="5" t="s">
        <v>456</v>
      </c>
      <c r="E147" s="6" t="s">
        <v>193</v>
      </c>
      <c r="F147" s="7">
        <v>1000</v>
      </c>
      <c r="G147" s="8">
        <v>38.200000000000003</v>
      </c>
      <c r="H147" s="8">
        <v>47.14</v>
      </c>
      <c r="I147" s="8">
        <v>47140</v>
      </c>
      <c r="J147" s="9">
        <v>1.2725270508267914E-3</v>
      </c>
    </row>
    <row r="148" spans="1:10" ht="26.1" customHeight="1" x14ac:dyDescent="0.2">
      <c r="A148" s="5" t="s">
        <v>457</v>
      </c>
      <c r="B148" s="5" t="s">
        <v>458</v>
      </c>
      <c r="C148" s="5" t="s">
        <v>21</v>
      </c>
      <c r="D148" s="5" t="s">
        <v>459</v>
      </c>
      <c r="E148" s="6" t="s">
        <v>23</v>
      </c>
      <c r="F148" s="7">
        <v>5000</v>
      </c>
      <c r="G148" s="8">
        <v>7.54</v>
      </c>
      <c r="H148" s="8">
        <v>9.3000000000000007</v>
      </c>
      <c r="I148" s="8">
        <v>46500</v>
      </c>
      <c r="J148" s="9">
        <v>1.2552504850115783E-3</v>
      </c>
    </row>
    <row r="149" spans="1:10" ht="26.1" customHeight="1" x14ac:dyDescent="0.2">
      <c r="A149" s="5" t="s">
        <v>460</v>
      </c>
      <c r="B149" s="5" t="s">
        <v>461</v>
      </c>
      <c r="C149" s="5" t="s">
        <v>21</v>
      </c>
      <c r="D149" s="5" t="s">
        <v>462</v>
      </c>
      <c r="E149" s="6" t="s">
        <v>30</v>
      </c>
      <c r="F149" s="7">
        <v>1000</v>
      </c>
      <c r="G149" s="8">
        <v>30.67</v>
      </c>
      <c r="H149" s="8">
        <v>37.840000000000003</v>
      </c>
      <c r="I149" s="8">
        <v>37840</v>
      </c>
      <c r="J149" s="9">
        <v>1.0214769538244757E-3</v>
      </c>
    </row>
    <row r="150" spans="1:10" ht="39" customHeight="1" x14ac:dyDescent="0.2">
      <c r="A150" s="5" t="s">
        <v>463</v>
      </c>
      <c r="B150" s="5" t="s">
        <v>464</v>
      </c>
      <c r="C150" s="5" t="s">
        <v>21</v>
      </c>
      <c r="D150" s="5" t="s">
        <v>465</v>
      </c>
      <c r="E150" s="6" t="s">
        <v>144</v>
      </c>
      <c r="F150" s="7">
        <v>50</v>
      </c>
      <c r="G150" s="8">
        <v>575.66999999999996</v>
      </c>
      <c r="H150" s="8">
        <v>710.43</v>
      </c>
      <c r="I150" s="8">
        <v>35521.5</v>
      </c>
      <c r="J150" s="9">
        <v>9.5888989469545757E-4</v>
      </c>
    </row>
    <row r="151" spans="1:10" ht="26.1" customHeight="1" x14ac:dyDescent="0.2">
      <c r="A151" s="5" t="s">
        <v>466</v>
      </c>
      <c r="B151" s="5" t="s">
        <v>467</v>
      </c>
      <c r="C151" s="5" t="s">
        <v>21</v>
      </c>
      <c r="D151" s="5" t="s">
        <v>468</v>
      </c>
      <c r="E151" s="6" t="s">
        <v>86</v>
      </c>
      <c r="F151" s="7">
        <v>500</v>
      </c>
      <c r="G151" s="8">
        <v>71.08</v>
      </c>
      <c r="H151" s="8">
        <v>87.71</v>
      </c>
      <c r="I151" s="8">
        <v>43855</v>
      </c>
      <c r="J151" s="9">
        <v>1.1838496778533928E-3</v>
      </c>
    </row>
    <row r="152" spans="1:10" ht="24" customHeight="1" x14ac:dyDescent="0.2">
      <c r="A152" s="5" t="s">
        <v>469</v>
      </c>
      <c r="B152" s="5" t="s">
        <v>470</v>
      </c>
      <c r="C152" s="5" t="s">
        <v>21</v>
      </c>
      <c r="D152" s="5" t="s">
        <v>471</v>
      </c>
      <c r="E152" s="6" t="s">
        <v>23</v>
      </c>
      <c r="F152" s="7">
        <v>50</v>
      </c>
      <c r="G152" s="8">
        <v>602.78</v>
      </c>
      <c r="H152" s="8">
        <v>743.89</v>
      </c>
      <c r="I152" s="8">
        <v>37194.5</v>
      </c>
      <c r="J152" s="9">
        <v>1.0040519175217881E-3</v>
      </c>
    </row>
    <row r="153" spans="1:10" ht="24" customHeight="1" x14ac:dyDescent="0.2">
      <c r="A153" s="5" t="s">
        <v>472</v>
      </c>
      <c r="B153" s="5" t="s">
        <v>473</v>
      </c>
      <c r="C153" s="5" t="s">
        <v>21</v>
      </c>
      <c r="D153" s="5" t="s">
        <v>474</v>
      </c>
      <c r="E153" s="6" t="s">
        <v>23</v>
      </c>
      <c r="F153" s="7">
        <v>750</v>
      </c>
      <c r="G153" s="8">
        <v>43.16</v>
      </c>
      <c r="H153" s="8">
        <v>53.26</v>
      </c>
      <c r="I153" s="8">
        <v>39945</v>
      </c>
      <c r="J153" s="9">
        <v>1.0783006585760751E-3</v>
      </c>
    </row>
    <row r="154" spans="1:10" ht="26.1" customHeight="1" x14ac:dyDescent="0.2">
      <c r="A154" s="5" t="s">
        <v>475</v>
      </c>
      <c r="B154" s="5" t="s">
        <v>476</v>
      </c>
      <c r="C154" s="5" t="s">
        <v>21</v>
      </c>
      <c r="D154" s="5" t="s">
        <v>477</v>
      </c>
      <c r="E154" s="6" t="s">
        <v>144</v>
      </c>
      <c r="F154" s="7">
        <v>150</v>
      </c>
      <c r="G154" s="8">
        <v>189.01</v>
      </c>
      <c r="H154" s="8">
        <v>233.25</v>
      </c>
      <c r="I154" s="8">
        <v>34987.5</v>
      </c>
      <c r="J154" s="9">
        <v>9.4447476009338921E-4</v>
      </c>
    </row>
    <row r="155" spans="1:10" ht="24" customHeight="1" x14ac:dyDescent="0.2">
      <c r="A155" s="5" t="s">
        <v>478</v>
      </c>
      <c r="B155" s="5" t="s">
        <v>479</v>
      </c>
      <c r="C155" s="5" t="s">
        <v>21</v>
      </c>
      <c r="D155" s="5" t="s">
        <v>480</v>
      </c>
      <c r="E155" s="6" t="s">
        <v>23</v>
      </c>
      <c r="F155" s="7">
        <v>1000</v>
      </c>
      <c r="G155" s="8">
        <v>35.229999999999997</v>
      </c>
      <c r="H155" s="8">
        <v>43.47</v>
      </c>
      <c r="I155" s="8">
        <v>43470</v>
      </c>
      <c r="J155" s="9">
        <v>1.1734567437301788E-3</v>
      </c>
    </row>
    <row r="156" spans="1:10" ht="26.1" customHeight="1" x14ac:dyDescent="0.2">
      <c r="A156" s="5" t="s">
        <v>481</v>
      </c>
      <c r="B156" s="5" t="s">
        <v>482</v>
      </c>
      <c r="C156" s="5" t="s">
        <v>21</v>
      </c>
      <c r="D156" s="5" t="s">
        <v>483</v>
      </c>
      <c r="E156" s="6" t="s">
        <v>251</v>
      </c>
      <c r="F156" s="7">
        <v>25</v>
      </c>
      <c r="G156" s="8">
        <v>1157.98</v>
      </c>
      <c r="H156" s="8">
        <v>1429.06</v>
      </c>
      <c r="I156" s="8">
        <v>35726.5</v>
      </c>
      <c r="J156" s="9">
        <v>9.6442379468314303E-4</v>
      </c>
    </row>
    <row r="157" spans="1:10" ht="24" customHeight="1" x14ac:dyDescent="0.2">
      <c r="A157" s="5" t="s">
        <v>484</v>
      </c>
      <c r="B157" s="5" t="s">
        <v>485</v>
      </c>
      <c r="C157" s="5" t="s">
        <v>21</v>
      </c>
      <c r="D157" s="5" t="s">
        <v>486</v>
      </c>
      <c r="E157" s="6" t="s">
        <v>23</v>
      </c>
      <c r="F157" s="7">
        <v>5000</v>
      </c>
      <c r="G157" s="8">
        <v>6.99</v>
      </c>
      <c r="H157" s="8">
        <v>8.6199999999999992</v>
      </c>
      <c r="I157" s="8">
        <v>43100</v>
      </c>
      <c r="J157" s="9">
        <v>1.1634687291182586E-3</v>
      </c>
    </row>
    <row r="158" spans="1:10" ht="24" customHeight="1" x14ac:dyDescent="0.2">
      <c r="A158" s="5" t="s">
        <v>487</v>
      </c>
      <c r="B158" s="5" t="s">
        <v>488</v>
      </c>
      <c r="C158" s="5" t="s">
        <v>21</v>
      </c>
      <c r="D158" s="5" t="s">
        <v>489</v>
      </c>
      <c r="E158" s="6" t="s">
        <v>144</v>
      </c>
      <c r="F158" s="7">
        <v>100</v>
      </c>
      <c r="G158" s="8">
        <v>317.18</v>
      </c>
      <c r="H158" s="8">
        <v>391.43</v>
      </c>
      <c r="I158" s="8">
        <v>39143</v>
      </c>
      <c r="J158" s="9">
        <v>1.0566509620388862E-3</v>
      </c>
    </row>
    <row r="159" spans="1:10" ht="24" customHeight="1" x14ac:dyDescent="0.2">
      <c r="A159" s="5" t="s">
        <v>490</v>
      </c>
      <c r="B159" s="5" t="s">
        <v>491</v>
      </c>
      <c r="C159" s="5" t="s">
        <v>21</v>
      </c>
      <c r="D159" s="5" t="s">
        <v>492</v>
      </c>
      <c r="E159" s="6" t="s">
        <v>144</v>
      </c>
      <c r="F159" s="7">
        <v>50</v>
      </c>
      <c r="G159" s="8">
        <v>568.94000000000005</v>
      </c>
      <c r="H159" s="8">
        <v>702.12</v>
      </c>
      <c r="I159" s="8">
        <v>35106</v>
      </c>
      <c r="J159" s="9">
        <v>9.4767362423261222E-4</v>
      </c>
    </row>
    <row r="160" spans="1:10" ht="24" customHeight="1" x14ac:dyDescent="0.2">
      <c r="A160" s="5" t="s">
        <v>493</v>
      </c>
      <c r="B160" s="5" t="s">
        <v>494</v>
      </c>
      <c r="C160" s="5" t="s">
        <v>21</v>
      </c>
      <c r="D160" s="5" t="s">
        <v>495</v>
      </c>
      <c r="E160" s="6" t="s">
        <v>144</v>
      </c>
      <c r="F160" s="7">
        <v>250</v>
      </c>
      <c r="G160" s="8">
        <v>121.71</v>
      </c>
      <c r="H160" s="8">
        <v>150.19999999999999</v>
      </c>
      <c r="I160" s="8">
        <v>37550</v>
      </c>
      <c r="J160" s="9">
        <v>1.0136485099394574E-3</v>
      </c>
    </row>
    <row r="161" spans="1:10" ht="26.1" customHeight="1" x14ac:dyDescent="0.2">
      <c r="A161" s="5" t="s">
        <v>496</v>
      </c>
      <c r="B161" s="5" t="s">
        <v>497</v>
      </c>
      <c r="C161" s="5" t="s">
        <v>21</v>
      </c>
      <c r="D161" s="5" t="s">
        <v>498</v>
      </c>
      <c r="E161" s="6" t="s">
        <v>23</v>
      </c>
      <c r="F161" s="7">
        <v>5000</v>
      </c>
      <c r="G161" s="8">
        <v>6.81</v>
      </c>
      <c r="H161" s="8">
        <v>8.4</v>
      </c>
      <c r="I161" s="8">
        <v>42000</v>
      </c>
      <c r="J161" s="9">
        <v>1.133774631623361E-3</v>
      </c>
    </row>
    <row r="162" spans="1:10" ht="26.1" customHeight="1" x14ac:dyDescent="0.2">
      <c r="A162" s="5" t="s">
        <v>499</v>
      </c>
      <c r="B162" s="5" t="s">
        <v>500</v>
      </c>
      <c r="C162" s="5" t="s">
        <v>21</v>
      </c>
      <c r="D162" s="5" t="s">
        <v>501</v>
      </c>
      <c r="E162" s="6" t="s">
        <v>144</v>
      </c>
      <c r="F162" s="7">
        <v>25</v>
      </c>
      <c r="G162" s="8">
        <v>1125.8900000000001</v>
      </c>
      <c r="H162" s="8">
        <v>1389.46</v>
      </c>
      <c r="I162" s="8">
        <v>34736.5</v>
      </c>
      <c r="J162" s="9">
        <v>9.3769910693773531E-4</v>
      </c>
    </row>
    <row r="163" spans="1:10" ht="39" customHeight="1" x14ac:dyDescent="0.2">
      <c r="A163" s="5" t="s">
        <v>502</v>
      </c>
      <c r="B163" s="5" t="s">
        <v>503</v>
      </c>
      <c r="C163" s="5" t="s">
        <v>21</v>
      </c>
      <c r="D163" s="5" t="s">
        <v>504</v>
      </c>
      <c r="E163" s="6" t="s">
        <v>144</v>
      </c>
      <c r="F163" s="7">
        <v>50</v>
      </c>
      <c r="G163" s="8">
        <v>519.11</v>
      </c>
      <c r="H163" s="8">
        <v>640.63</v>
      </c>
      <c r="I163" s="8">
        <v>32031.5</v>
      </c>
      <c r="J163" s="9">
        <v>8.6467862173437353E-4</v>
      </c>
    </row>
    <row r="164" spans="1:10" ht="26.1" customHeight="1" x14ac:dyDescent="0.2">
      <c r="A164" s="5" t="s">
        <v>505</v>
      </c>
      <c r="B164" s="5" t="s">
        <v>506</v>
      </c>
      <c r="C164" s="5" t="s">
        <v>21</v>
      </c>
      <c r="D164" s="5" t="s">
        <v>507</v>
      </c>
      <c r="E164" s="6" t="s">
        <v>30</v>
      </c>
      <c r="F164" s="7">
        <v>1500</v>
      </c>
      <c r="G164" s="8">
        <v>21.18</v>
      </c>
      <c r="H164" s="8">
        <v>26.13</v>
      </c>
      <c r="I164" s="8">
        <v>39195</v>
      </c>
      <c r="J164" s="9">
        <v>1.0580546830113724E-3</v>
      </c>
    </row>
    <row r="165" spans="1:10" ht="39" customHeight="1" x14ac:dyDescent="0.2">
      <c r="A165" s="5" t="s">
        <v>508</v>
      </c>
      <c r="B165" s="5" t="s">
        <v>509</v>
      </c>
      <c r="C165" s="5" t="s">
        <v>21</v>
      </c>
      <c r="D165" s="5" t="s">
        <v>510</v>
      </c>
      <c r="E165" s="6" t="s">
        <v>23</v>
      </c>
      <c r="F165" s="7">
        <v>3500</v>
      </c>
      <c r="G165" s="8">
        <v>8.52</v>
      </c>
      <c r="H165" s="8">
        <v>10.51</v>
      </c>
      <c r="I165" s="8">
        <v>36785</v>
      </c>
      <c r="J165" s="9">
        <v>9.929976148634603E-4</v>
      </c>
    </row>
    <row r="166" spans="1:10" ht="24" customHeight="1" x14ac:dyDescent="0.2">
      <c r="A166" s="5" t="s">
        <v>511</v>
      </c>
      <c r="B166" s="5" t="s">
        <v>512</v>
      </c>
      <c r="C166" s="5" t="s">
        <v>21</v>
      </c>
      <c r="D166" s="5" t="s">
        <v>513</v>
      </c>
      <c r="E166" s="6" t="s">
        <v>23</v>
      </c>
      <c r="F166" s="7">
        <v>100</v>
      </c>
      <c r="G166" s="8">
        <v>271.37</v>
      </c>
      <c r="H166" s="8">
        <v>334.89</v>
      </c>
      <c r="I166" s="8">
        <v>33489</v>
      </c>
      <c r="J166" s="9">
        <v>9.0402330091511282E-4</v>
      </c>
    </row>
    <row r="167" spans="1:10" ht="24" customHeight="1" x14ac:dyDescent="0.2">
      <c r="A167" s="5" t="s">
        <v>514</v>
      </c>
      <c r="B167" s="5" t="s">
        <v>515</v>
      </c>
      <c r="C167" s="5" t="s">
        <v>21</v>
      </c>
      <c r="D167" s="5" t="s">
        <v>516</v>
      </c>
      <c r="E167" s="6" t="s">
        <v>30</v>
      </c>
      <c r="F167" s="7">
        <v>100</v>
      </c>
      <c r="G167" s="8">
        <v>273.89</v>
      </c>
      <c r="H167" s="8">
        <v>338</v>
      </c>
      <c r="I167" s="8">
        <v>33800</v>
      </c>
      <c r="J167" s="9">
        <v>9.1241863211594294E-4</v>
      </c>
    </row>
    <row r="168" spans="1:10" ht="24" customHeight="1" x14ac:dyDescent="0.2">
      <c r="A168" s="5" t="s">
        <v>517</v>
      </c>
      <c r="B168" s="5" t="s">
        <v>518</v>
      </c>
      <c r="C168" s="5" t="s">
        <v>21</v>
      </c>
      <c r="D168" s="5" t="s">
        <v>519</v>
      </c>
      <c r="E168" s="6" t="s">
        <v>193</v>
      </c>
      <c r="F168" s="7">
        <v>700</v>
      </c>
      <c r="G168" s="8">
        <v>41.77</v>
      </c>
      <c r="H168" s="8">
        <v>51.54</v>
      </c>
      <c r="I168" s="8">
        <v>36078</v>
      </c>
      <c r="J168" s="9">
        <v>9.7391240856446715E-4</v>
      </c>
    </row>
    <row r="169" spans="1:10" ht="24" customHeight="1" x14ac:dyDescent="0.2">
      <c r="A169" s="5" t="s">
        <v>520</v>
      </c>
      <c r="B169" s="5" t="s">
        <v>521</v>
      </c>
      <c r="C169" s="5" t="s">
        <v>21</v>
      </c>
      <c r="D169" s="5" t="s">
        <v>522</v>
      </c>
      <c r="E169" s="6" t="s">
        <v>193</v>
      </c>
      <c r="F169" s="7">
        <v>1000</v>
      </c>
      <c r="G169" s="8">
        <v>33.03</v>
      </c>
      <c r="H169" s="8">
        <v>40.76</v>
      </c>
      <c r="I169" s="8">
        <v>40760</v>
      </c>
      <c r="J169" s="9">
        <v>1.1003012853563856E-3</v>
      </c>
    </row>
    <row r="170" spans="1:10" ht="26.1" customHeight="1" x14ac:dyDescent="0.2">
      <c r="A170" s="5" t="s">
        <v>523</v>
      </c>
      <c r="B170" s="5" t="s">
        <v>524</v>
      </c>
      <c r="C170" s="5" t="s">
        <v>21</v>
      </c>
      <c r="D170" s="5" t="s">
        <v>525</v>
      </c>
      <c r="E170" s="6" t="s">
        <v>193</v>
      </c>
      <c r="F170" s="7">
        <v>50</v>
      </c>
      <c r="G170" s="8">
        <v>513.41999999999996</v>
      </c>
      <c r="H170" s="8">
        <v>633.61</v>
      </c>
      <c r="I170" s="8">
        <v>31680.5</v>
      </c>
      <c r="J170" s="9">
        <v>8.5520350517009262E-4</v>
      </c>
    </row>
    <row r="171" spans="1:10" ht="26.1" customHeight="1" x14ac:dyDescent="0.2">
      <c r="A171" s="5" t="s">
        <v>526</v>
      </c>
      <c r="B171" s="5" t="s">
        <v>527</v>
      </c>
      <c r="C171" s="5" t="s">
        <v>21</v>
      </c>
      <c r="D171" s="5" t="s">
        <v>528</v>
      </c>
      <c r="E171" s="6" t="s">
        <v>86</v>
      </c>
      <c r="F171" s="7">
        <v>500</v>
      </c>
      <c r="G171" s="8">
        <v>56.31</v>
      </c>
      <c r="H171" s="8">
        <v>69.489999999999995</v>
      </c>
      <c r="I171" s="8">
        <v>34745</v>
      </c>
      <c r="J171" s="9">
        <v>9.3792856132746854E-4</v>
      </c>
    </row>
    <row r="172" spans="1:10" ht="24" customHeight="1" x14ac:dyDescent="0.2">
      <c r="A172" s="5" t="s">
        <v>529</v>
      </c>
      <c r="B172" s="5" t="s">
        <v>530</v>
      </c>
      <c r="C172" s="5" t="s">
        <v>21</v>
      </c>
      <c r="D172" s="5" t="s">
        <v>531</v>
      </c>
      <c r="E172" s="6" t="s">
        <v>23</v>
      </c>
      <c r="F172" s="7">
        <v>1500</v>
      </c>
      <c r="G172" s="8">
        <v>20.02</v>
      </c>
      <c r="H172" s="8">
        <v>24.7</v>
      </c>
      <c r="I172" s="8">
        <v>37050</v>
      </c>
      <c r="J172" s="9">
        <v>1.0001511928963221E-3</v>
      </c>
    </row>
    <row r="173" spans="1:10" ht="24" customHeight="1" x14ac:dyDescent="0.2">
      <c r="A173" s="5" t="s">
        <v>532</v>
      </c>
      <c r="B173" s="5" t="s">
        <v>533</v>
      </c>
      <c r="C173" s="5" t="s">
        <v>21</v>
      </c>
      <c r="D173" s="5" t="s">
        <v>534</v>
      </c>
      <c r="E173" s="6" t="s">
        <v>193</v>
      </c>
      <c r="F173" s="7">
        <v>500</v>
      </c>
      <c r="G173" s="8">
        <v>54.77</v>
      </c>
      <c r="H173" s="8">
        <v>67.59</v>
      </c>
      <c r="I173" s="8">
        <v>33795</v>
      </c>
      <c r="J173" s="9">
        <v>9.1228365894551161E-4</v>
      </c>
    </row>
    <row r="174" spans="1:10" ht="24" customHeight="1" x14ac:dyDescent="0.2">
      <c r="A174" s="5" t="s">
        <v>535</v>
      </c>
      <c r="B174" s="5" t="s">
        <v>536</v>
      </c>
      <c r="C174" s="5" t="s">
        <v>21</v>
      </c>
      <c r="D174" s="5" t="s">
        <v>537</v>
      </c>
      <c r="E174" s="6" t="s">
        <v>23</v>
      </c>
      <c r="F174" s="7">
        <v>250</v>
      </c>
      <c r="G174" s="8">
        <v>108.01</v>
      </c>
      <c r="H174" s="8">
        <v>133.29</v>
      </c>
      <c r="I174" s="8">
        <v>33322.5</v>
      </c>
      <c r="J174" s="9">
        <v>8.9952869433974881E-4</v>
      </c>
    </row>
    <row r="175" spans="1:10" ht="24" customHeight="1" x14ac:dyDescent="0.2">
      <c r="A175" s="5" t="s">
        <v>538</v>
      </c>
      <c r="B175" s="5" t="s">
        <v>539</v>
      </c>
      <c r="C175" s="5" t="s">
        <v>21</v>
      </c>
      <c r="D175" s="5" t="s">
        <v>540</v>
      </c>
      <c r="E175" s="6" t="s">
        <v>23</v>
      </c>
      <c r="F175" s="7">
        <v>1000</v>
      </c>
      <c r="G175" s="8">
        <v>28.28</v>
      </c>
      <c r="H175" s="8">
        <v>34.9</v>
      </c>
      <c r="I175" s="8">
        <v>34900</v>
      </c>
      <c r="J175" s="9">
        <v>9.4211272961084054E-4</v>
      </c>
    </row>
    <row r="176" spans="1:10" ht="39" customHeight="1" x14ac:dyDescent="0.2">
      <c r="A176" s="5" t="s">
        <v>541</v>
      </c>
      <c r="B176" s="5" t="s">
        <v>542</v>
      </c>
      <c r="C176" s="5" t="s">
        <v>21</v>
      </c>
      <c r="D176" s="5" t="s">
        <v>543</v>
      </c>
      <c r="E176" s="6" t="s">
        <v>144</v>
      </c>
      <c r="F176" s="7">
        <v>150</v>
      </c>
      <c r="G176" s="8">
        <v>177.61</v>
      </c>
      <c r="H176" s="8">
        <v>219.18</v>
      </c>
      <c r="I176" s="8">
        <v>32877</v>
      </c>
      <c r="J176" s="9">
        <v>8.8750258485431523E-4</v>
      </c>
    </row>
    <row r="177" spans="1:10" ht="24" customHeight="1" x14ac:dyDescent="0.2">
      <c r="A177" s="5" t="s">
        <v>544</v>
      </c>
      <c r="B177" s="5" t="s">
        <v>545</v>
      </c>
      <c r="C177" s="5" t="s">
        <v>21</v>
      </c>
      <c r="D177" s="5" t="s">
        <v>546</v>
      </c>
      <c r="E177" s="6" t="s">
        <v>144</v>
      </c>
      <c r="F177" s="7">
        <v>1000</v>
      </c>
      <c r="G177" s="8">
        <v>29.38</v>
      </c>
      <c r="H177" s="8">
        <v>36.25</v>
      </c>
      <c r="I177" s="8">
        <v>36250</v>
      </c>
      <c r="J177" s="9">
        <v>9.7855548562730561E-4</v>
      </c>
    </row>
    <row r="178" spans="1:10" ht="24" customHeight="1" x14ac:dyDescent="0.2">
      <c r="A178" s="5" t="s">
        <v>547</v>
      </c>
      <c r="B178" s="5" t="s">
        <v>548</v>
      </c>
      <c r="C178" s="5" t="s">
        <v>21</v>
      </c>
      <c r="D178" s="5" t="s">
        <v>549</v>
      </c>
      <c r="E178" s="6" t="s">
        <v>23</v>
      </c>
      <c r="F178" s="7">
        <v>1000</v>
      </c>
      <c r="G178" s="8">
        <v>28.58</v>
      </c>
      <c r="H178" s="8">
        <v>35.270000000000003</v>
      </c>
      <c r="I178" s="8">
        <v>35270</v>
      </c>
      <c r="J178" s="9">
        <v>9.5210074422276056E-4</v>
      </c>
    </row>
    <row r="179" spans="1:10" ht="26.1" customHeight="1" x14ac:dyDescent="0.2">
      <c r="A179" s="5" t="s">
        <v>550</v>
      </c>
      <c r="B179" s="5" t="s">
        <v>551</v>
      </c>
      <c r="C179" s="5" t="s">
        <v>21</v>
      </c>
      <c r="D179" s="5" t="s">
        <v>552</v>
      </c>
      <c r="E179" s="6" t="s">
        <v>144</v>
      </c>
      <c r="F179" s="7">
        <v>100</v>
      </c>
      <c r="G179" s="8">
        <v>250.92</v>
      </c>
      <c r="H179" s="8">
        <v>309.66000000000003</v>
      </c>
      <c r="I179" s="8">
        <v>30966</v>
      </c>
      <c r="J179" s="9">
        <v>8.3591583911545237E-4</v>
      </c>
    </row>
    <row r="180" spans="1:10" ht="26.1" customHeight="1" x14ac:dyDescent="0.2">
      <c r="A180" s="5" t="s">
        <v>553</v>
      </c>
      <c r="B180" s="5" t="s">
        <v>554</v>
      </c>
      <c r="C180" s="5" t="s">
        <v>21</v>
      </c>
      <c r="D180" s="5" t="s">
        <v>555</v>
      </c>
      <c r="E180" s="6" t="s">
        <v>86</v>
      </c>
      <c r="F180" s="7">
        <v>500</v>
      </c>
      <c r="G180" s="8">
        <v>55.83</v>
      </c>
      <c r="H180" s="8">
        <v>68.89</v>
      </c>
      <c r="I180" s="8">
        <v>34445</v>
      </c>
      <c r="J180" s="9">
        <v>9.2983017110158741E-4</v>
      </c>
    </row>
    <row r="181" spans="1:10" ht="26.1" customHeight="1" x14ac:dyDescent="0.2">
      <c r="A181" s="5" t="s">
        <v>556</v>
      </c>
      <c r="B181" s="5" t="s">
        <v>557</v>
      </c>
      <c r="C181" s="5" t="s">
        <v>21</v>
      </c>
      <c r="D181" s="5" t="s">
        <v>558</v>
      </c>
      <c r="E181" s="6" t="s">
        <v>86</v>
      </c>
      <c r="F181" s="7">
        <v>250</v>
      </c>
      <c r="G181" s="8">
        <v>97.62</v>
      </c>
      <c r="H181" s="8">
        <v>120.47</v>
      </c>
      <c r="I181" s="8">
        <v>30117.5</v>
      </c>
      <c r="J181" s="9">
        <v>8.1301089209325189E-4</v>
      </c>
    </row>
    <row r="182" spans="1:10" ht="26.1" customHeight="1" x14ac:dyDescent="0.2">
      <c r="A182" s="5" t="s">
        <v>559</v>
      </c>
      <c r="B182" s="5" t="s">
        <v>560</v>
      </c>
      <c r="C182" s="5" t="s">
        <v>21</v>
      </c>
      <c r="D182" s="5" t="s">
        <v>561</v>
      </c>
      <c r="E182" s="6" t="s">
        <v>86</v>
      </c>
      <c r="F182" s="7">
        <v>300</v>
      </c>
      <c r="G182" s="8">
        <v>82.29</v>
      </c>
      <c r="H182" s="8">
        <v>101.55</v>
      </c>
      <c r="I182" s="8">
        <v>30465</v>
      </c>
      <c r="J182" s="9">
        <v>8.2239152743823079E-4</v>
      </c>
    </row>
    <row r="183" spans="1:10" ht="26.1" customHeight="1" x14ac:dyDescent="0.2">
      <c r="A183" s="5" t="s">
        <v>562</v>
      </c>
      <c r="B183" s="5" t="s">
        <v>563</v>
      </c>
      <c r="C183" s="5" t="s">
        <v>21</v>
      </c>
      <c r="D183" s="5" t="s">
        <v>564</v>
      </c>
      <c r="E183" s="6" t="s">
        <v>23</v>
      </c>
      <c r="F183" s="7">
        <v>2000</v>
      </c>
      <c r="G183" s="8">
        <v>13.81</v>
      </c>
      <c r="H183" s="8">
        <v>17.04</v>
      </c>
      <c r="I183" s="8">
        <v>34080</v>
      </c>
      <c r="J183" s="9">
        <v>9.1997712966009873E-4</v>
      </c>
    </row>
    <row r="184" spans="1:10" ht="24" customHeight="1" x14ac:dyDescent="0.2">
      <c r="A184" s="5" t="s">
        <v>565</v>
      </c>
      <c r="B184" s="5" t="s">
        <v>566</v>
      </c>
      <c r="C184" s="5" t="s">
        <v>21</v>
      </c>
      <c r="D184" s="5" t="s">
        <v>567</v>
      </c>
      <c r="E184" s="6" t="s">
        <v>144</v>
      </c>
      <c r="F184" s="7">
        <v>50</v>
      </c>
      <c r="G184" s="8">
        <v>491.49</v>
      </c>
      <c r="H184" s="8">
        <v>606.54</v>
      </c>
      <c r="I184" s="8">
        <v>30327</v>
      </c>
      <c r="J184" s="9">
        <v>8.1866626793432545E-4</v>
      </c>
    </row>
    <row r="185" spans="1:10" ht="24" customHeight="1" x14ac:dyDescent="0.2">
      <c r="A185" s="5" t="s">
        <v>568</v>
      </c>
      <c r="B185" s="5" t="s">
        <v>569</v>
      </c>
      <c r="C185" s="5" t="s">
        <v>21</v>
      </c>
      <c r="D185" s="5" t="s">
        <v>570</v>
      </c>
      <c r="E185" s="6" t="s">
        <v>23</v>
      </c>
      <c r="F185" s="7">
        <v>500</v>
      </c>
      <c r="G185" s="8">
        <v>54.79</v>
      </c>
      <c r="H185" s="8">
        <v>67.61</v>
      </c>
      <c r="I185" s="8">
        <v>33805</v>
      </c>
      <c r="J185" s="9">
        <v>9.1255360528637427E-4</v>
      </c>
    </row>
    <row r="186" spans="1:10" ht="26.1" customHeight="1" x14ac:dyDescent="0.2">
      <c r="A186" s="5" t="s">
        <v>571</v>
      </c>
      <c r="B186" s="5" t="s">
        <v>572</v>
      </c>
      <c r="C186" s="5" t="s">
        <v>21</v>
      </c>
      <c r="D186" s="5" t="s">
        <v>573</v>
      </c>
      <c r="E186" s="6" t="s">
        <v>574</v>
      </c>
      <c r="F186" s="7">
        <v>150</v>
      </c>
      <c r="G186" s="8">
        <v>150.76</v>
      </c>
      <c r="H186" s="8">
        <v>186.05</v>
      </c>
      <c r="I186" s="8">
        <v>27907.5</v>
      </c>
      <c r="J186" s="9">
        <v>7.5335275076259401E-4</v>
      </c>
    </row>
    <row r="187" spans="1:10" ht="26.1" customHeight="1" x14ac:dyDescent="0.2">
      <c r="A187" s="5" t="s">
        <v>575</v>
      </c>
      <c r="B187" s="5" t="s">
        <v>576</v>
      </c>
      <c r="C187" s="5" t="s">
        <v>21</v>
      </c>
      <c r="D187" s="5" t="s">
        <v>577</v>
      </c>
      <c r="E187" s="6" t="s">
        <v>251</v>
      </c>
      <c r="F187" s="7">
        <v>25</v>
      </c>
      <c r="G187" s="8">
        <v>962.51</v>
      </c>
      <c r="H187" s="8">
        <v>1187.83</v>
      </c>
      <c r="I187" s="8">
        <v>29695.75</v>
      </c>
      <c r="J187" s="9">
        <v>8.016259051673672E-4</v>
      </c>
    </row>
    <row r="188" spans="1:10" ht="26.1" customHeight="1" x14ac:dyDescent="0.2">
      <c r="A188" s="5" t="s">
        <v>578</v>
      </c>
      <c r="B188" s="5" t="s">
        <v>579</v>
      </c>
      <c r="C188" s="5" t="s">
        <v>21</v>
      </c>
      <c r="D188" s="5" t="s">
        <v>580</v>
      </c>
      <c r="E188" s="6" t="s">
        <v>30</v>
      </c>
      <c r="F188" s="7">
        <v>2000</v>
      </c>
      <c r="G188" s="8">
        <v>11.46</v>
      </c>
      <c r="H188" s="8">
        <v>14.14</v>
      </c>
      <c r="I188" s="8">
        <v>28280</v>
      </c>
      <c r="J188" s="9">
        <v>7.6340825195972981E-4</v>
      </c>
    </row>
    <row r="189" spans="1:10" ht="24" customHeight="1" x14ac:dyDescent="0.2">
      <c r="A189" s="5" t="s">
        <v>581</v>
      </c>
      <c r="B189" s="5" t="s">
        <v>582</v>
      </c>
      <c r="C189" s="5" t="s">
        <v>21</v>
      </c>
      <c r="D189" s="5" t="s">
        <v>583</v>
      </c>
      <c r="E189" s="6" t="s">
        <v>193</v>
      </c>
      <c r="F189" s="7">
        <v>500</v>
      </c>
      <c r="G189" s="8">
        <v>48.85</v>
      </c>
      <c r="H189" s="8">
        <v>60.28</v>
      </c>
      <c r="I189" s="8">
        <v>30140</v>
      </c>
      <c r="J189" s="9">
        <v>8.1361827136019289E-4</v>
      </c>
    </row>
    <row r="190" spans="1:10" ht="26.1" customHeight="1" x14ac:dyDescent="0.2">
      <c r="A190" s="5" t="s">
        <v>584</v>
      </c>
      <c r="B190" s="5" t="s">
        <v>585</v>
      </c>
      <c r="C190" s="5" t="s">
        <v>21</v>
      </c>
      <c r="D190" s="5" t="s">
        <v>586</v>
      </c>
      <c r="E190" s="6" t="s">
        <v>86</v>
      </c>
      <c r="F190" s="7">
        <v>3000</v>
      </c>
      <c r="G190" s="8">
        <v>9.08</v>
      </c>
      <c r="H190" s="8">
        <v>11.2</v>
      </c>
      <c r="I190" s="8">
        <v>33600</v>
      </c>
      <c r="J190" s="9">
        <v>9.0701970529868882E-4</v>
      </c>
    </row>
    <row r="191" spans="1:10" ht="39" customHeight="1" x14ac:dyDescent="0.2">
      <c r="A191" s="5" t="s">
        <v>587</v>
      </c>
      <c r="B191" s="5" t="s">
        <v>588</v>
      </c>
      <c r="C191" s="5" t="s">
        <v>21</v>
      </c>
      <c r="D191" s="5" t="s">
        <v>589</v>
      </c>
      <c r="E191" s="6" t="s">
        <v>144</v>
      </c>
      <c r="F191" s="7">
        <v>25</v>
      </c>
      <c r="G191" s="8">
        <v>853.71</v>
      </c>
      <c r="H191" s="8">
        <v>1053.56</v>
      </c>
      <c r="I191" s="8">
        <v>26339</v>
      </c>
      <c r="J191" s="9">
        <v>7.1101166719827872E-4</v>
      </c>
    </row>
    <row r="192" spans="1:10" ht="26.1" customHeight="1" x14ac:dyDescent="0.2">
      <c r="A192" s="5" t="s">
        <v>590</v>
      </c>
      <c r="B192" s="5" t="s">
        <v>591</v>
      </c>
      <c r="C192" s="5" t="s">
        <v>21</v>
      </c>
      <c r="D192" s="5" t="s">
        <v>592</v>
      </c>
      <c r="E192" s="6" t="s">
        <v>193</v>
      </c>
      <c r="F192" s="7">
        <v>500</v>
      </c>
      <c r="G192" s="8">
        <v>47.82</v>
      </c>
      <c r="H192" s="8">
        <v>59.01</v>
      </c>
      <c r="I192" s="8">
        <v>29505</v>
      </c>
      <c r="J192" s="9">
        <v>7.9647667871541119E-4</v>
      </c>
    </row>
    <row r="193" spans="1:10" ht="26.1" customHeight="1" x14ac:dyDescent="0.2">
      <c r="A193" s="5" t="s">
        <v>593</v>
      </c>
      <c r="B193" s="5" t="s">
        <v>594</v>
      </c>
      <c r="C193" s="5" t="s">
        <v>21</v>
      </c>
      <c r="D193" s="5" t="s">
        <v>595</v>
      </c>
      <c r="E193" s="6" t="s">
        <v>86</v>
      </c>
      <c r="F193" s="7">
        <v>150</v>
      </c>
      <c r="G193" s="8">
        <v>142.72</v>
      </c>
      <c r="H193" s="8">
        <v>176.13</v>
      </c>
      <c r="I193" s="8">
        <v>26419.5</v>
      </c>
      <c r="J193" s="9">
        <v>7.131847352422235E-4</v>
      </c>
    </row>
    <row r="194" spans="1:10" ht="26.1" customHeight="1" x14ac:dyDescent="0.2">
      <c r="A194" s="5" t="s">
        <v>596</v>
      </c>
      <c r="B194" s="5" t="s">
        <v>597</v>
      </c>
      <c r="C194" s="5" t="s">
        <v>21</v>
      </c>
      <c r="D194" s="5" t="s">
        <v>598</v>
      </c>
      <c r="E194" s="6" t="s">
        <v>599</v>
      </c>
      <c r="F194" s="7">
        <v>1000</v>
      </c>
      <c r="G194" s="8">
        <v>24.97</v>
      </c>
      <c r="H194" s="8">
        <v>30.81</v>
      </c>
      <c r="I194" s="8">
        <v>30810</v>
      </c>
      <c r="J194" s="9">
        <v>8.3170467619799414E-4</v>
      </c>
    </row>
    <row r="195" spans="1:10" ht="26.1" customHeight="1" x14ac:dyDescent="0.2">
      <c r="A195" s="5" t="s">
        <v>600</v>
      </c>
      <c r="B195" s="5" t="s">
        <v>601</v>
      </c>
      <c r="C195" s="5" t="s">
        <v>21</v>
      </c>
      <c r="D195" s="5" t="s">
        <v>602</v>
      </c>
      <c r="E195" s="6" t="s">
        <v>144</v>
      </c>
      <c r="F195" s="7">
        <v>100</v>
      </c>
      <c r="G195" s="8">
        <v>267.98</v>
      </c>
      <c r="H195" s="8">
        <v>330.71</v>
      </c>
      <c r="I195" s="8">
        <v>33071</v>
      </c>
      <c r="J195" s="9">
        <v>8.927395438670518E-4</v>
      </c>
    </row>
    <row r="196" spans="1:10" ht="26.1" customHeight="1" x14ac:dyDescent="0.2">
      <c r="A196" s="5" t="s">
        <v>603</v>
      </c>
      <c r="B196" s="5" t="s">
        <v>604</v>
      </c>
      <c r="C196" s="5" t="s">
        <v>21</v>
      </c>
      <c r="D196" s="5" t="s">
        <v>605</v>
      </c>
      <c r="E196" s="6" t="s">
        <v>144</v>
      </c>
      <c r="F196" s="7">
        <v>500</v>
      </c>
      <c r="G196" s="8">
        <v>49.68</v>
      </c>
      <c r="H196" s="8">
        <v>61.31</v>
      </c>
      <c r="I196" s="8">
        <v>30655</v>
      </c>
      <c r="J196" s="9">
        <v>8.2752050791462224E-4</v>
      </c>
    </row>
    <row r="197" spans="1:10" ht="26.1" customHeight="1" x14ac:dyDescent="0.2">
      <c r="A197" s="5" t="s">
        <v>606</v>
      </c>
      <c r="B197" s="5" t="s">
        <v>607</v>
      </c>
      <c r="C197" s="5" t="s">
        <v>21</v>
      </c>
      <c r="D197" s="5" t="s">
        <v>608</v>
      </c>
      <c r="E197" s="6" t="s">
        <v>23</v>
      </c>
      <c r="F197" s="7">
        <v>1800</v>
      </c>
      <c r="G197" s="8">
        <v>13.62</v>
      </c>
      <c r="H197" s="8">
        <v>16.8</v>
      </c>
      <c r="I197" s="8">
        <v>30240</v>
      </c>
      <c r="J197" s="9">
        <v>8.1631773476882E-4</v>
      </c>
    </row>
    <row r="198" spans="1:10" ht="26.1" customHeight="1" x14ac:dyDescent="0.2">
      <c r="A198" s="5" t="s">
        <v>609</v>
      </c>
      <c r="B198" s="5" t="s">
        <v>610</v>
      </c>
      <c r="C198" s="5" t="s">
        <v>21</v>
      </c>
      <c r="D198" s="5" t="s">
        <v>611</v>
      </c>
      <c r="E198" s="6" t="s">
        <v>193</v>
      </c>
      <c r="F198" s="7">
        <v>50</v>
      </c>
      <c r="G198" s="8">
        <v>428.94</v>
      </c>
      <c r="H198" s="8">
        <v>529.35</v>
      </c>
      <c r="I198" s="8">
        <v>26467.5</v>
      </c>
      <c r="J198" s="9">
        <v>7.144804776783645E-4</v>
      </c>
    </row>
    <row r="199" spans="1:10" ht="26.1" customHeight="1" x14ac:dyDescent="0.2">
      <c r="A199" s="5" t="s">
        <v>612</v>
      </c>
      <c r="B199" s="5" t="s">
        <v>613</v>
      </c>
      <c r="C199" s="5" t="s">
        <v>21</v>
      </c>
      <c r="D199" s="5" t="s">
        <v>614</v>
      </c>
      <c r="E199" s="6" t="s">
        <v>144</v>
      </c>
      <c r="F199" s="7">
        <v>3</v>
      </c>
      <c r="G199" s="8">
        <v>6516.03</v>
      </c>
      <c r="H199" s="8">
        <v>8041.43</v>
      </c>
      <c r="I199" s="8">
        <v>24124.29</v>
      </c>
      <c r="J199" s="9">
        <v>6.5122638114107462E-4</v>
      </c>
    </row>
    <row r="200" spans="1:10" ht="26.1" customHeight="1" x14ac:dyDescent="0.2">
      <c r="A200" s="5" t="s">
        <v>615</v>
      </c>
      <c r="B200" s="5" t="s">
        <v>616</v>
      </c>
      <c r="C200" s="5" t="s">
        <v>21</v>
      </c>
      <c r="D200" s="5" t="s">
        <v>617</v>
      </c>
      <c r="E200" s="6" t="s">
        <v>144</v>
      </c>
      <c r="F200" s="7">
        <v>5</v>
      </c>
      <c r="G200" s="8">
        <v>3952.15</v>
      </c>
      <c r="H200" s="8">
        <v>4877.34</v>
      </c>
      <c r="I200" s="8">
        <v>24386.7</v>
      </c>
      <c r="J200" s="9">
        <v>6.5831004307165286E-4</v>
      </c>
    </row>
    <row r="201" spans="1:10" ht="24" customHeight="1" x14ac:dyDescent="0.2">
      <c r="A201" s="5" t="s">
        <v>618</v>
      </c>
      <c r="B201" s="5" t="s">
        <v>619</v>
      </c>
      <c r="C201" s="5" t="s">
        <v>21</v>
      </c>
      <c r="D201" s="5" t="s">
        <v>620</v>
      </c>
      <c r="E201" s="6" t="s">
        <v>144</v>
      </c>
      <c r="F201" s="7">
        <v>1000</v>
      </c>
      <c r="G201" s="8">
        <v>22.23</v>
      </c>
      <c r="H201" s="8">
        <v>27.43</v>
      </c>
      <c r="I201" s="8">
        <v>27430</v>
      </c>
      <c r="J201" s="9">
        <v>7.4046281298639988E-4</v>
      </c>
    </row>
    <row r="202" spans="1:10" ht="24" customHeight="1" x14ac:dyDescent="0.2">
      <c r="A202" s="5" t="s">
        <v>621</v>
      </c>
      <c r="B202" s="5" t="s">
        <v>622</v>
      </c>
      <c r="C202" s="5" t="s">
        <v>21</v>
      </c>
      <c r="D202" s="5" t="s">
        <v>623</v>
      </c>
      <c r="E202" s="6" t="s">
        <v>144</v>
      </c>
      <c r="F202" s="7">
        <v>150</v>
      </c>
      <c r="G202" s="8">
        <v>136.78</v>
      </c>
      <c r="H202" s="8">
        <v>168.8</v>
      </c>
      <c r="I202" s="8">
        <v>25320</v>
      </c>
      <c r="J202" s="9">
        <v>6.8350413506436912E-4</v>
      </c>
    </row>
    <row r="203" spans="1:10" ht="24" customHeight="1" x14ac:dyDescent="0.2">
      <c r="A203" s="5" t="s">
        <v>624</v>
      </c>
      <c r="B203" s="5" t="s">
        <v>625</v>
      </c>
      <c r="C203" s="5" t="s">
        <v>21</v>
      </c>
      <c r="D203" s="5" t="s">
        <v>626</v>
      </c>
      <c r="E203" s="6" t="s">
        <v>144</v>
      </c>
      <c r="F203" s="7">
        <v>10</v>
      </c>
      <c r="G203" s="8">
        <v>1849.36</v>
      </c>
      <c r="H203" s="8">
        <v>2282.29</v>
      </c>
      <c r="I203" s="8">
        <v>22822.9</v>
      </c>
      <c r="J203" s="9">
        <v>6.1609583428754301E-4</v>
      </c>
    </row>
    <row r="204" spans="1:10" ht="26.1" customHeight="1" x14ac:dyDescent="0.2">
      <c r="A204" s="5" t="s">
        <v>627</v>
      </c>
      <c r="B204" s="5" t="s">
        <v>628</v>
      </c>
      <c r="C204" s="5" t="s">
        <v>21</v>
      </c>
      <c r="D204" s="5" t="s">
        <v>629</v>
      </c>
      <c r="E204" s="6" t="s">
        <v>193</v>
      </c>
      <c r="F204" s="7">
        <v>500</v>
      </c>
      <c r="G204" s="8">
        <v>37.520000000000003</v>
      </c>
      <c r="H204" s="8">
        <v>46.3</v>
      </c>
      <c r="I204" s="8">
        <v>23150</v>
      </c>
      <c r="J204" s="9">
        <v>6.2492577909716213E-4</v>
      </c>
    </row>
    <row r="205" spans="1:10" ht="26.1" customHeight="1" x14ac:dyDescent="0.2">
      <c r="A205" s="5" t="s">
        <v>630</v>
      </c>
      <c r="B205" s="5" t="s">
        <v>631</v>
      </c>
      <c r="C205" s="5" t="s">
        <v>21</v>
      </c>
      <c r="D205" s="5" t="s">
        <v>632</v>
      </c>
      <c r="E205" s="6" t="s">
        <v>144</v>
      </c>
      <c r="F205" s="7">
        <v>25</v>
      </c>
      <c r="G205" s="8">
        <v>778.85</v>
      </c>
      <c r="H205" s="8">
        <v>961.17</v>
      </c>
      <c r="I205" s="8">
        <v>24029.25</v>
      </c>
      <c r="J205" s="9">
        <v>6.4866081111751551E-4</v>
      </c>
    </row>
    <row r="206" spans="1:10" ht="26.1" customHeight="1" x14ac:dyDescent="0.2">
      <c r="A206" s="5" t="s">
        <v>633</v>
      </c>
      <c r="B206" s="5" t="s">
        <v>634</v>
      </c>
      <c r="C206" s="5" t="s">
        <v>21</v>
      </c>
      <c r="D206" s="5" t="s">
        <v>635</v>
      </c>
      <c r="E206" s="6" t="s">
        <v>30</v>
      </c>
      <c r="F206" s="7">
        <v>2500</v>
      </c>
      <c r="G206" s="8">
        <v>7.56</v>
      </c>
      <c r="H206" s="8">
        <v>9.32</v>
      </c>
      <c r="I206" s="8">
        <v>23300</v>
      </c>
      <c r="J206" s="9">
        <v>6.289749742101027E-4</v>
      </c>
    </row>
    <row r="207" spans="1:10" ht="24" customHeight="1" x14ac:dyDescent="0.2">
      <c r="A207" s="5" t="s">
        <v>636</v>
      </c>
      <c r="B207" s="5" t="s">
        <v>637</v>
      </c>
      <c r="C207" s="5" t="s">
        <v>21</v>
      </c>
      <c r="D207" s="5" t="s">
        <v>638</v>
      </c>
      <c r="E207" s="6" t="s">
        <v>30</v>
      </c>
      <c r="F207" s="7">
        <v>100</v>
      </c>
      <c r="G207" s="8">
        <v>175.9</v>
      </c>
      <c r="H207" s="8">
        <v>217.07</v>
      </c>
      <c r="I207" s="8">
        <v>21707</v>
      </c>
      <c r="J207" s="9">
        <v>5.8597252211067374E-4</v>
      </c>
    </row>
    <row r="208" spans="1:10" ht="26.1" customHeight="1" x14ac:dyDescent="0.2">
      <c r="A208" s="5" t="s">
        <v>639</v>
      </c>
      <c r="B208" s="5" t="s">
        <v>640</v>
      </c>
      <c r="C208" s="5" t="s">
        <v>21</v>
      </c>
      <c r="D208" s="5" t="s">
        <v>641</v>
      </c>
      <c r="E208" s="6" t="s">
        <v>144</v>
      </c>
      <c r="F208" s="7">
        <v>50</v>
      </c>
      <c r="G208" s="8">
        <v>367.56</v>
      </c>
      <c r="H208" s="8">
        <v>453.6</v>
      </c>
      <c r="I208" s="8">
        <v>22680</v>
      </c>
      <c r="J208" s="9">
        <v>6.12238301076615E-4</v>
      </c>
    </row>
    <row r="209" spans="1:10" ht="26.1" customHeight="1" x14ac:dyDescent="0.2">
      <c r="A209" s="5" t="s">
        <v>642</v>
      </c>
      <c r="B209" s="5" t="s">
        <v>643</v>
      </c>
      <c r="C209" s="5" t="s">
        <v>21</v>
      </c>
      <c r="D209" s="5" t="s">
        <v>644</v>
      </c>
      <c r="E209" s="6" t="s">
        <v>144</v>
      </c>
      <c r="F209" s="7">
        <v>50</v>
      </c>
      <c r="G209" s="8">
        <v>363.11</v>
      </c>
      <c r="H209" s="8">
        <v>448.11</v>
      </c>
      <c r="I209" s="8">
        <v>22405.5</v>
      </c>
      <c r="J209" s="9">
        <v>6.0482827401993377E-4</v>
      </c>
    </row>
    <row r="210" spans="1:10" ht="24" customHeight="1" x14ac:dyDescent="0.2">
      <c r="A210" s="5" t="s">
        <v>645</v>
      </c>
      <c r="B210" s="5" t="s">
        <v>646</v>
      </c>
      <c r="C210" s="5" t="s">
        <v>21</v>
      </c>
      <c r="D210" s="5" t="s">
        <v>647</v>
      </c>
      <c r="E210" s="6" t="s">
        <v>23</v>
      </c>
      <c r="F210" s="7">
        <v>100</v>
      </c>
      <c r="G210" s="8">
        <v>181.04</v>
      </c>
      <c r="H210" s="8">
        <v>223.42</v>
      </c>
      <c r="I210" s="8">
        <v>22342</v>
      </c>
      <c r="J210" s="9">
        <v>6.0311411475545554E-4</v>
      </c>
    </row>
    <row r="211" spans="1:10" ht="24" customHeight="1" x14ac:dyDescent="0.2">
      <c r="A211" s="5" t="s">
        <v>648</v>
      </c>
      <c r="B211" s="5" t="s">
        <v>649</v>
      </c>
      <c r="C211" s="5" t="s">
        <v>21</v>
      </c>
      <c r="D211" s="5" t="s">
        <v>650</v>
      </c>
      <c r="E211" s="6" t="s">
        <v>23</v>
      </c>
      <c r="F211" s="7">
        <v>50</v>
      </c>
      <c r="G211" s="8">
        <v>332.57</v>
      </c>
      <c r="H211" s="8">
        <v>410.42</v>
      </c>
      <c r="I211" s="8">
        <v>20521</v>
      </c>
      <c r="J211" s="9">
        <v>5.5395688608435702E-4</v>
      </c>
    </row>
    <row r="212" spans="1:10" ht="39" customHeight="1" x14ac:dyDescent="0.2">
      <c r="A212" s="5" t="s">
        <v>651</v>
      </c>
      <c r="B212" s="5" t="s">
        <v>652</v>
      </c>
      <c r="C212" s="5" t="s">
        <v>21</v>
      </c>
      <c r="D212" s="5" t="s">
        <v>653</v>
      </c>
      <c r="E212" s="6" t="s">
        <v>144</v>
      </c>
      <c r="F212" s="7">
        <v>100</v>
      </c>
      <c r="G212" s="8">
        <v>179.67</v>
      </c>
      <c r="H212" s="8">
        <v>221.73</v>
      </c>
      <c r="I212" s="8">
        <v>22173</v>
      </c>
      <c r="J212" s="9">
        <v>5.9855202159487587E-4</v>
      </c>
    </row>
    <row r="213" spans="1:10" ht="26.1" customHeight="1" x14ac:dyDescent="0.2">
      <c r="A213" s="5" t="s">
        <v>654</v>
      </c>
      <c r="B213" s="5" t="s">
        <v>655</v>
      </c>
      <c r="C213" s="5" t="s">
        <v>21</v>
      </c>
      <c r="D213" s="5" t="s">
        <v>656</v>
      </c>
      <c r="E213" s="6" t="s">
        <v>23</v>
      </c>
      <c r="F213" s="7">
        <v>350</v>
      </c>
      <c r="G213" s="8">
        <v>50.49</v>
      </c>
      <c r="H213" s="8">
        <v>62.3</v>
      </c>
      <c r="I213" s="8">
        <v>21805</v>
      </c>
      <c r="J213" s="9">
        <v>5.886179962511283E-4</v>
      </c>
    </row>
    <row r="214" spans="1:10" ht="39" customHeight="1" x14ac:dyDescent="0.2">
      <c r="A214" s="5" t="s">
        <v>657</v>
      </c>
      <c r="B214" s="5" t="s">
        <v>658</v>
      </c>
      <c r="C214" s="5" t="s">
        <v>21</v>
      </c>
      <c r="D214" s="5" t="s">
        <v>659</v>
      </c>
      <c r="E214" s="6" t="s">
        <v>23</v>
      </c>
      <c r="F214" s="7">
        <v>100</v>
      </c>
      <c r="G214" s="8">
        <v>169.84</v>
      </c>
      <c r="H214" s="8">
        <v>209.59</v>
      </c>
      <c r="I214" s="8">
        <v>20959</v>
      </c>
      <c r="J214" s="9">
        <v>5.6578053581414348E-4</v>
      </c>
    </row>
    <row r="215" spans="1:10" ht="26.1" customHeight="1" x14ac:dyDescent="0.2">
      <c r="A215" s="5" t="s">
        <v>660</v>
      </c>
      <c r="B215" s="5" t="s">
        <v>661</v>
      </c>
      <c r="C215" s="5" t="s">
        <v>21</v>
      </c>
      <c r="D215" s="5" t="s">
        <v>662</v>
      </c>
      <c r="E215" s="6" t="s">
        <v>144</v>
      </c>
      <c r="F215" s="7">
        <v>25</v>
      </c>
      <c r="G215" s="8">
        <v>647.76</v>
      </c>
      <c r="H215" s="8">
        <v>799.4</v>
      </c>
      <c r="I215" s="8">
        <v>19985</v>
      </c>
      <c r="J215" s="9">
        <v>5.3948776221411599E-4</v>
      </c>
    </row>
    <row r="216" spans="1:10" ht="26.1" customHeight="1" x14ac:dyDescent="0.2">
      <c r="A216" s="5" t="s">
        <v>663</v>
      </c>
      <c r="B216" s="5" t="s">
        <v>664</v>
      </c>
      <c r="C216" s="5" t="s">
        <v>21</v>
      </c>
      <c r="D216" s="5" t="s">
        <v>665</v>
      </c>
      <c r="E216" s="6" t="s">
        <v>144</v>
      </c>
      <c r="F216" s="7">
        <v>50</v>
      </c>
      <c r="G216" s="8">
        <v>336.86</v>
      </c>
      <c r="H216" s="8">
        <v>415.71</v>
      </c>
      <c r="I216" s="8">
        <v>20785.5</v>
      </c>
      <c r="J216" s="9">
        <v>5.6109696680017548E-4</v>
      </c>
    </row>
    <row r="217" spans="1:10" ht="39" customHeight="1" x14ac:dyDescent="0.2">
      <c r="A217" s="5" t="s">
        <v>666</v>
      </c>
      <c r="B217" s="5" t="s">
        <v>667</v>
      </c>
      <c r="C217" s="5" t="s">
        <v>21</v>
      </c>
      <c r="D217" s="5" t="s">
        <v>668</v>
      </c>
      <c r="E217" s="6" t="s">
        <v>144</v>
      </c>
      <c r="F217" s="7">
        <v>150</v>
      </c>
      <c r="G217" s="8">
        <v>121.44</v>
      </c>
      <c r="H217" s="8">
        <v>149.86000000000001</v>
      </c>
      <c r="I217" s="8">
        <v>22479</v>
      </c>
      <c r="J217" s="9">
        <v>6.0681237962527466E-4</v>
      </c>
    </row>
    <row r="218" spans="1:10" ht="26.1" customHeight="1" x14ac:dyDescent="0.2">
      <c r="A218" s="5" t="s">
        <v>669</v>
      </c>
      <c r="B218" s="5" t="s">
        <v>670</v>
      </c>
      <c r="C218" s="5" t="s">
        <v>21</v>
      </c>
      <c r="D218" s="5" t="s">
        <v>671</v>
      </c>
      <c r="E218" s="6" t="s">
        <v>86</v>
      </c>
      <c r="F218" s="7">
        <v>1500</v>
      </c>
      <c r="G218" s="8">
        <v>11.36</v>
      </c>
      <c r="H218" s="8">
        <v>14.01</v>
      </c>
      <c r="I218" s="8">
        <v>21015</v>
      </c>
      <c r="J218" s="9">
        <v>5.672922353229746E-4</v>
      </c>
    </row>
    <row r="219" spans="1:10" ht="26.1" customHeight="1" x14ac:dyDescent="0.2">
      <c r="A219" s="5" t="s">
        <v>672</v>
      </c>
      <c r="B219" s="5" t="s">
        <v>673</v>
      </c>
      <c r="C219" s="5" t="s">
        <v>21</v>
      </c>
      <c r="D219" s="5" t="s">
        <v>674</v>
      </c>
      <c r="E219" s="6" t="s">
        <v>144</v>
      </c>
      <c r="F219" s="7">
        <v>150</v>
      </c>
      <c r="G219" s="8">
        <v>110.95</v>
      </c>
      <c r="H219" s="8">
        <v>136.91999999999999</v>
      </c>
      <c r="I219" s="8">
        <v>20538</v>
      </c>
      <c r="J219" s="9">
        <v>5.5441579486382358E-4</v>
      </c>
    </row>
    <row r="220" spans="1:10" ht="24" customHeight="1" x14ac:dyDescent="0.2">
      <c r="A220" s="5" t="s">
        <v>675</v>
      </c>
      <c r="B220" s="5" t="s">
        <v>676</v>
      </c>
      <c r="C220" s="5" t="s">
        <v>21</v>
      </c>
      <c r="D220" s="5" t="s">
        <v>677</v>
      </c>
      <c r="E220" s="6" t="s">
        <v>86</v>
      </c>
      <c r="F220" s="7">
        <v>3500</v>
      </c>
      <c r="G220" s="8">
        <v>5.22</v>
      </c>
      <c r="H220" s="8">
        <v>6.44</v>
      </c>
      <c r="I220" s="8">
        <v>22540</v>
      </c>
      <c r="J220" s="9">
        <v>6.0845905230453711E-4</v>
      </c>
    </row>
    <row r="221" spans="1:10" ht="26.1" customHeight="1" x14ac:dyDescent="0.2">
      <c r="A221" s="5" t="s">
        <v>678</v>
      </c>
      <c r="B221" s="5" t="s">
        <v>679</v>
      </c>
      <c r="C221" s="5" t="s">
        <v>21</v>
      </c>
      <c r="D221" s="5" t="s">
        <v>680</v>
      </c>
      <c r="E221" s="6" t="s">
        <v>144</v>
      </c>
      <c r="F221" s="7">
        <v>250</v>
      </c>
      <c r="G221" s="8">
        <v>63.9</v>
      </c>
      <c r="H221" s="8">
        <v>78.849999999999994</v>
      </c>
      <c r="I221" s="8">
        <v>19712.5</v>
      </c>
      <c r="J221" s="9">
        <v>5.3213172442560732E-4</v>
      </c>
    </row>
    <row r="222" spans="1:10" ht="26.1" customHeight="1" x14ac:dyDescent="0.2">
      <c r="A222" s="5" t="s">
        <v>681</v>
      </c>
      <c r="B222" s="5" t="s">
        <v>682</v>
      </c>
      <c r="C222" s="5" t="s">
        <v>21</v>
      </c>
      <c r="D222" s="5" t="s">
        <v>683</v>
      </c>
      <c r="E222" s="6" t="s">
        <v>86</v>
      </c>
      <c r="F222" s="7">
        <v>500</v>
      </c>
      <c r="G222" s="8">
        <v>33.83</v>
      </c>
      <c r="H222" s="8">
        <v>41.74</v>
      </c>
      <c r="I222" s="8">
        <v>20870</v>
      </c>
      <c r="J222" s="9">
        <v>5.6337801338046537E-4</v>
      </c>
    </row>
    <row r="223" spans="1:10" ht="26.1" customHeight="1" x14ac:dyDescent="0.2">
      <c r="A223" s="5" t="s">
        <v>684</v>
      </c>
      <c r="B223" s="5" t="s">
        <v>685</v>
      </c>
      <c r="C223" s="5" t="s">
        <v>21</v>
      </c>
      <c r="D223" s="5" t="s">
        <v>686</v>
      </c>
      <c r="E223" s="6" t="s">
        <v>687</v>
      </c>
      <c r="F223" s="7">
        <v>500</v>
      </c>
      <c r="G223" s="8">
        <v>28.82</v>
      </c>
      <c r="H223" s="8">
        <v>35.56</v>
      </c>
      <c r="I223" s="8">
        <v>17780</v>
      </c>
      <c r="J223" s="9">
        <v>4.7996459405388951E-4</v>
      </c>
    </row>
    <row r="224" spans="1:10" ht="51.95" customHeight="1" x14ac:dyDescent="0.2">
      <c r="A224" s="5" t="s">
        <v>688</v>
      </c>
      <c r="B224" s="5" t="s">
        <v>689</v>
      </c>
      <c r="C224" s="5" t="s">
        <v>21</v>
      </c>
      <c r="D224" s="5" t="s">
        <v>690</v>
      </c>
      <c r="E224" s="6" t="s">
        <v>86</v>
      </c>
      <c r="F224" s="7">
        <v>500</v>
      </c>
      <c r="G224" s="8">
        <v>31.25</v>
      </c>
      <c r="H224" s="8">
        <v>38.56</v>
      </c>
      <c r="I224" s="8">
        <v>19280</v>
      </c>
      <c r="J224" s="9">
        <v>5.204565451832953E-4</v>
      </c>
    </row>
    <row r="225" spans="1:10" ht="26.1" customHeight="1" x14ac:dyDescent="0.2">
      <c r="A225" s="5" t="s">
        <v>691</v>
      </c>
      <c r="B225" s="5" t="s">
        <v>692</v>
      </c>
      <c r="C225" s="5" t="s">
        <v>21</v>
      </c>
      <c r="D225" s="5" t="s">
        <v>693</v>
      </c>
      <c r="E225" s="6" t="s">
        <v>23</v>
      </c>
      <c r="F225" s="7">
        <v>2500</v>
      </c>
      <c r="G225" s="8">
        <v>6.81</v>
      </c>
      <c r="H225" s="8">
        <v>8.4</v>
      </c>
      <c r="I225" s="8">
        <v>21000</v>
      </c>
      <c r="J225" s="9">
        <v>5.6688731581168049E-4</v>
      </c>
    </row>
    <row r="226" spans="1:10" ht="24" customHeight="1" x14ac:dyDescent="0.2">
      <c r="A226" s="5" t="s">
        <v>694</v>
      </c>
      <c r="B226" s="5" t="s">
        <v>695</v>
      </c>
      <c r="C226" s="5" t="s">
        <v>21</v>
      </c>
      <c r="D226" s="5" t="s">
        <v>696</v>
      </c>
      <c r="E226" s="6" t="s">
        <v>23</v>
      </c>
      <c r="F226" s="7">
        <v>1500</v>
      </c>
      <c r="G226" s="8">
        <v>11.35</v>
      </c>
      <c r="H226" s="8">
        <v>14</v>
      </c>
      <c r="I226" s="8">
        <v>21000</v>
      </c>
      <c r="J226" s="9">
        <v>5.6688731581168049E-4</v>
      </c>
    </row>
    <row r="227" spans="1:10" ht="24" customHeight="1" x14ac:dyDescent="0.2">
      <c r="A227" s="5" t="s">
        <v>697</v>
      </c>
      <c r="B227" s="5" t="s">
        <v>698</v>
      </c>
      <c r="C227" s="5" t="s">
        <v>21</v>
      </c>
      <c r="D227" s="5" t="s">
        <v>699</v>
      </c>
      <c r="E227" s="6" t="s">
        <v>144</v>
      </c>
      <c r="F227" s="7">
        <v>50</v>
      </c>
      <c r="G227" s="8">
        <v>293.47000000000003</v>
      </c>
      <c r="H227" s="8">
        <v>362.17</v>
      </c>
      <c r="I227" s="8">
        <v>18108.5</v>
      </c>
      <c r="J227" s="9">
        <v>4.8883233135122936E-4</v>
      </c>
    </row>
    <row r="228" spans="1:10" ht="26.1" customHeight="1" x14ac:dyDescent="0.2">
      <c r="A228" s="5" t="s">
        <v>700</v>
      </c>
      <c r="B228" s="5" t="s">
        <v>701</v>
      </c>
      <c r="C228" s="5" t="s">
        <v>21</v>
      </c>
      <c r="D228" s="5" t="s">
        <v>702</v>
      </c>
      <c r="E228" s="6" t="s">
        <v>86</v>
      </c>
      <c r="F228" s="7">
        <v>2500</v>
      </c>
      <c r="G228" s="8">
        <v>6.69</v>
      </c>
      <c r="H228" s="8">
        <v>8.25</v>
      </c>
      <c r="I228" s="8">
        <v>20625</v>
      </c>
      <c r="J228" s="9">
        <v>5.5676432802932913E-4</v>
      </c>
    </row>
    <row r="229" spans="1:10" ht="26.1" customHeight="1" x14ac:dyDescent="0.2">
      <c r="A229" s="5" t="s">
        <v>703</v>
      </c>
      <c r="B229" s="5" t="s">
        <v>704</v>
      </c>
      <c r="C229" s="5" t="s">
        <v>21</v>
      </c>
      <c r="D229" s="5" t="s">
        <v>705</v>
      </c>
      <c r="E229" s="6" t="s">
        <v>86</v>
      </c>
      <c r="F229" s="7">
        <v>1000</v>
      </c>
      <c r="G229" s="8">
        <v>14.17</v>
      </c>
      <c r="H229" s="8">
        <v>17.48</v>
      </c>
      <c r="I229" s="8">
        <v>17480</v>
      </c>
      <c r="J229" s="9">
        <v>4.7186620382800838E-4</v>
      </c>
    </row>
    <row r="230" spans="1:10" ht="26.1" customHeight="1" x14ac:dyDescent="0.2">
      <c r="A230" s="5" t="s">
        <v>706</v>
      </c>
      <c r="B230" s="5" t="s">
        <v>707</v>
      </c>
      <c r="C230" s="5" t="s">
        <v>21</v>
      </c>
      <c r="D230" s="5" t="s">
        <v>708</v>
      </c>
      <c r="E230" s="6" t="s">
        <v>86</v>
      </c>
      <c r="F230" s="7">
        <v>3000</v>
      </c>
      <c r="G230" s="8">
        <v>5.03</v>
      </c>
      <c r="H230" s="8">
        <v>6.2</v>
      </c>
      <c r="I230" s="8">
        <v>18600</v>
      </c>
      <c r="J230" s="9">
        <v>5.0210019400463138E-4</v>
      </c>
    </row>
    <row r="231" spans="1:10" ht="26.1" customHeight="1" x14ac:dyDescent="0.2">
      <c r="A231" s="5" t="s">
        <v>709</v>
      </c>
      <c r="B231" s="5" t="s">
        <v>710</v>
      </c>
      <c r="C231" s="5" t="s">
        <v>21</v>
      </c>
      <c r="D231" s="5" t="s">
        <v>711</v>
      </c>
      <c r="E231" s="6" t="s">
        <v>144</v>
      </c>
      <c r="F231" s="7">
        <v>175</v>
      </c>
      <c r="G231" s="8">
        <v>83.74</v>
      </c>
      <c r="H231" s="8">
        <v>103.34</v>
      </c>
      <c r="I231" s="8">
        <v>18084.5</v>
      </c>
      <c r="J231" s="9">
        <v>4.8818446013315891E-4</v>
      </c>
    </row>
    <row r="232" spans="1:10" ht="24" customHeight="1" x14ac:dyDescent="0.2">
      <c r="A232" s="5" t="s">
        <v>712</v>
      </c>
      <c r="B232" s="5" t="s">
        <v>713</v>
      </c>
      <c r="C232" s="5" t="s">
        <v>21</v>
      </c>
      <c r="D232" s="5" t="s">
        <v>714</v>
      </c>
      <c r="E232" s="6" t="s">
        <v>144</v>
      </c>
      <c r="F232" s="7">
        <v>50</v>
      </c>
      <c r="G232" s="8">
        <v>251.06</v>
      </c>
      <c r="H232" s="8">
        <v>309.83</v>
      </c>
      <c r="I232" s="8">
        <v>15491.5</v>
      </c>
      <c r="J232" s="9">
        <v>4.1818737394745946E-4</v>
      </c>
    </row>
    <row r="233" spans="1:10" ht="26.1" customHeight="1" x14ac:dyDescent="0.2">
      <c r="A233" s="5" t="s">
        <v>715</v>
      </c>
      <c r="B233" s="5" t="s">
        <v>716</v>
      </c>
      <c r="C233" s="5" t="s">
        <v>21</v>
      </c>
      <c r="D233" s="5" t="s">
        <v>717</v>
      </c>
      <c r="E233" s="6" t="s">
        <v>144</v>
      </c>
      <c r="F233" s="7">
        <v>150</v>
      </c>
      <c r="G233" s="8">
        <v>88.76</v>
      </c>
      <c r="H233" s="8">
        <v>109.53</v>
      </c>
      <c r="I233" s="8">
        <v>16429.5</v>
      </c>
      <c r="J233" s="9">
        <v>4.4350834072038123E-4</v>
      </c>
    </row>
    <row r="234" spans="1:10" ht="24" customHeight="1" x14ac:dyDescent="0.2">
      <c r="A234" s="5" t="s">
        <v>718</v>
      </c>
      <c r="B234" s="5" t="s">
        <v>719</v>
      </c>
      <c r="C234" s="5" t="s">
        <v>21</v>
      </c>
      <c r="D234" s="5" t="s">
        <v>720</v>
      </c>
      <c r="E234" s="6" t="s">
        <v>23</v>
      </c>
      <c r="F234" s="7">
        <v>3000</v>
      </c>
      <c r="G234" s="8">
        <v>4.78</v>
      </c>
      <c r="H234" s="8">
        <v>5.89</v>
      </c>
      <c r="I234" s="8">
        <v>17670</v>
      </c>
      <c r="J234" s="9">
        <v>4.7699518430439978E-4</v>
      </c>
    </row>
    <row r="235" spans="1:10" ht="26.1" customHeight="1" x14ac:dyDescent="0.2">
      <c r="A235" s="5" t="s">
        <v>721</v>
      </c>
      <c r="B235" s="5" t="s">
        <v>722</v>
      </c>
      <c r="C235" s="5" t="s">
        <v>21</v>
      </c>
      <c r="D235" s="5" t="s">
        <v>723</v>
      </c>
      <c r="E235" s="6" t="s">
        <v>86</v>
      </c>
      <c r="F235" s="7">
        <v>1000</v>
      </c>
      <c r="G235" s="8">
        <v>13.81</v>
      </c>
      <c r="H235" s="8">
        <v>17.04</v>
      </c>
      <c r="I235" s="8">
        <v>17040</v>
      </c>
      <c r="J235" s="9">
        <v>4.5998856483004936E-4</v>
      </c>
    </row>
    <row r="236" spans="1:10" ht="26.1" customHeight="1" x14ac:dyDescent="0.2">
      <c r="A236" s="5" t="s">
        <v>724</v>
      </c>
      <c r="B236" s="5" t="s">
        <v>725</v>
      </c>
      <c r="C236" s="5" t="s">
        <v>21</v>
      </c>
      <c r="D236" s="5" t="s">
        <v>726</v>
      </c>
      <c r="E236" s="6" t="s">
        <v>23</v>
      </c>
      <c r="F236" s="7">
        <v>250</v>
      </c>
      <c r="G236" s="8">
        <v>45.71</v>
      </c>
      <c r="H236" s="8">
        <v>56.41</v>
      </c>
      <c r="I236" s="8">
        <v>14102.5</v>
      </c>
      <c r="J236" s="9">
        <v>3.8069182720162974E-4</v>
      </c>
    </row>
    <row r="237" spans="1:10" ht="24" customHeight="1" x14ac:dyDescent="0.2">
      <c r="A237" s="5" t="s">
        <v>727</v>
      </c>
      <c r="B237" s="5" t="s">
        <v>728</v>
      </c>
      <c r="C237" s="5" t="s">
        <v>21</v>
      </c>
      <c r="D237" s="5" t="s">
        <v>729</v>
      </c>
      <c r="E237" s="6" t="s">
        <v>23</v>
      </c>
      <c r="F237" s="7">
        <v>7000</v>
      </c>
      <c r="G237" s="8">
        <v>1.55</v>
      </c>
      <c r="H237" s="8">
        <v>1.91</v>
      </c>
      <c r="I237" s="8">
        <v>13370</v>
      </c>
      <c r="J237" s="9">
        <v>3.6091825773343659E-4</v>
      </c>
    </row>
    <row r="238" spans="1:10" ht="26.1" customHeight="1" x14ac:dyDescent="0.2">
      <c r="A238" s="5" t="s">
        <v>730</v>
      </c>
      <c r="B238" s="5" t="s">
        <v>731</v>
      </c>
      <c r="C238" s="5" t="s">
        <v>21</v>
      </c>
      <c r="D238" s="5" t="s">
        <v>732</v>
      </c>
      <c r="E238" s="6" t="s">
        <v>144</v>
      </c>
      <c r="F238" s="7">
        <v>150</v>
      </c>
      <c r="G238" s="8">
        <v>75.010000000000005</v>
      </c>
      <c r="H238" s="8">
        <v>92.56</v>
      </c>
      <c r="I238" s="8">
        <v>13884</v>
      </c>
      <c r="J238" s="9">
        <v>3.7479349965377967E-4</v>
      </c>
    </row>
    <row r="239" spans="1:10" ht="26.1" customHeight="1" x14ac:dyDescent="0.2">
      <c r="A239" s="5" t="s">
        <v>733</v>
      </c>
      <c r="B239" s="5" t="s">
        <v>734</v>
      </c>
      <c r="C239" s="5" t="s">
        <v>21</v>
      </c>
      <c r="D239" s="5" t="s">
        <v>735</v>
      </c>
      <c r="E239" s="6" t="s">
        <v>86</v>
      </c>
      <c r="F239" s="7">
        <v>500</v>
      </c>
      <c r="G239" s="8">
        <v>22.64</v>
      </c>
      <c r="H239" s="8">
        <v>27.94</v>
      </c>
      <c r="I239" s="8">
        <v>13970</v>
      </c>
      <c r="J239" s="9">
        <v>3.771150381851989E-4</v>
      </c>
    </row>
    <row r="240" spans="1:10" ht="24" customHeight="1" x14ac:dyDescent="0.2">
      <c r="A240" s="5" t="s">
        <v>736</v>
      </c>
      <c r="B240" s="5" t="s">
        <v>737</v>
      </c>
      <c r="C240" s="5" t="s">
        <v>21</v>
      </c>
      <c r="D240" s="5" t="s">
        <v>738</v>
      </c>
      <c r="E240" s="6" t="s">
        <v>23</v>
      </c>
      <c r="F240" s="7">
        <v>250</v>
      </c>
      <c r="G240" s="8">
        <v>50.35</v>
      </c>
      <c r="H240" s="8">
        <v>62.13</v>
      </c>
      <c r="I240" s="8">
        <v>15532.5</v>
      </c>
      <c r="J240" s="9">
        <v>4.1929415394499658E-4</v>
      </c>
    </row>
    <row r="241" spans="1:10" ht="39" customHeight="1" x14ac:dyDescent="0.2">
      <c r="A241" s="5" t="s">
        <v>739</v>
      </c>
      <c r="B241" s="5" t="s">
        <v>740</v>
      </c>
      <c r="C241" s="5" t="s">
        <v>21</v>
      </c>
      <c r="D241" s="5" t="s">
        <v>741</v>
      </c>
      <c r="E241" s="6" t="s">
        <v>86</v>
      </c>
      <c r="F241" s="7">
        <v>50</v>
      </c>
      <c r="G241" s="8">
        <v>172.9</v>
      </c>
      <c r="H241" s="8">
        <v>213.37</v>
      </c>
      <c r="I241" s="8">
        <v>10668.5</v>
      </c>
      <c r="J241" s="9">
        <v>2.8799225374937686E-4</v>
      </c>
    </row>
    <row r="242" spans="1:10" ht="26.1" customHeight="1" x14ac:dyDescent="0.2">
      <c r="A242" s="5" t="s">
        <v>742</v>
      </c>
      <c r="B242" s="5" t="s">
        <v>743</v>
      </c>
      <c r="C242" s="5" t="s">
        <v>21</v>
      </c>
      <c r="D242" s="5" t="s">
        <v>744</v>
      </c>
      <c r="E242" s="6" t="s">
        <v>86</v>
      </c>
      <c r="F242" s="7">
        <v>1500</v>
      </c>
      <c r="G242" s="8">
        <v>7.01</v>
      </c>
      <c r="H242" s="8">
        <v>8.65</v>
      </c>
      <c r="I242" s="8">
        <v>12975</v>
      </c>
      <c r="J242" s="9">
        <v>3.5025537726935974E-4</v>
      </c>
    </row>
    <row r="243" spans="1:10" ht="51.95" customHeight="1" x14ac:dyDescent="0.2">
      <c r="A243" s="5" t="s">
        <v>745</v>
      </c>
      <c r="B243" s="5" t="s">
        <v>746</v>
      </c>
      <c r="C243" s="5" t="s">
        <v>21</v>
      </c>
      <c r="D243" s="5" t="s">
        <v>747</v>
      </c>
      <c r="E243" s="6" t="s">
        <v>86</v>
      </c>
      <c r="F243" s="7">
        <v>350</v>
      </c>
      <c r="G243" s="8">
        <v>29.94</v>
      </c>
      <c r="H243" s="8">
        <v>36.94</v>
      </c>
      <c r="I243" s="8">
        <v>12929</v>
      </c>
      <c r="J243" s="9">
        <v>3.4901362410139129E-4</v>
      </c>
    </row>
    <row r="244" spans="1:10" ht="24" customHeight="1" x14ac:dyDescent="0.2">
      <c r="A244" s="5" t="s">
        <v>748</v>
      </c>
      <c r="B244" s="5" t="s">
        <v>749</v>
      </c>
      <c r="C244" s="5" t="s">
        <v>21</v>
      </c>
      <c r="D244" s="5" t="s">
        <v>750</v>
      </c>
      <c r="E244" s="6" t="s">
        <v>23</v>
      </c>
      <c r="F244" s="7">
        <v>1500</v>
      </c>
      <c r="G244" s="8">
        <v>7.54</v>
      </c>
      <c r="H244" s="8">
        <v>9.3000000000000007</v>
      </c>
      <c r="I244" s="8">
        <v>13950</v>
      </c>
      <c r="J244" s="9">
        <v>3.7657514550347351E-4</v>
      </c>
    </row>
    <row r="245" spans="1:10" ht="26.1" customHeight="1" x14ac:dyDescent="0.2">
      <c r="A245" s="5" t="s">
        <v>751</v>
      </c>
      <c r="B245" s="5" t="s">
        <v>752</v>
      </c>
      <c r="C245" s="5" t="s">
        <v>21</v>
      </c>
      <c r="D245" s="5" t="s">
        <v>753</v>
      </c>
      <c r="E245" s="6" t="s">
        <v>23</v>
      </c>
      <c r="F245" s="7">
        <v>1500</v>
      </c>
      <c r="G245" s="8">
        <v>7.49</v>
      </c>
      <c r="H245" s="8">
        <v>9.24</v>
      </c>
      <c r="I245" s="8">
        <v>13860</v>
      </c>
      <c r="J245" s="9">
        <v>3.7414562843570917E-4</v>
      </c>
    </row>
    <row r="246" spans="1:10" ht="26.1" customHeight="1" x14ac:dyDescent="0.2">
      <c r="A246" s="5" t="s">
        <v>754</v>
      </c>
      <c r="B246" s="5" t="s">
        <v>755</v>
      </c>
      <c r="C246" s="5" t="s">
        <v>21</v>
      </c>
      <c r="D246" s="5" t="s">
        <v>756</v>
      </c>
      <c r="E246" s="6" t="s">
        <v>86</v>
      </c>
      <c r="F246" s="7">
        <v>500</v>
      </c>
      <c r="G246" s="8">
        <v>18.829999999999998</v>
      </c>
      <c r="H246" s="8">
        <v>23.23</v>
      </c>
      <c r="I246" s="8">
        <v>11615</v>
      </c>
      <c r="J246" s="9">
        <v>3.135426749120319E-4</v>
      </c>
    </row>
    <row r="247" spans="1:10" ht="24" customHeight="1" x14ac:dyDescent="0.2">
      <c r="A247" s="5" t="s">
        <v>757</v>
      </c>
      <c r="B247" s="5" t="s">
        <v>758</v>
      </c>
      <c r="C247" s="5" t="s">
        <v>21</v>
      </c>
      <c r="D247" s="5" t="s">
        <v>759</v>
      </c>
      <c r="E247" s="6" t="s">
        <v>144</v>
      </c>
      <c r="F247" s="7">
        <v>50</v>
      </c>
      <c r="G247" s="8">
        <v>174.92</v>
      </c>
      <c r="H247" s="8">
        <v>215.86</v>
      </c>
      <c r="I247" s="8">
        <v>10793</v>
      </c>
      <c r="J247" s="9">
        <v>2.9135308569311753E-4</v>
      </c>
    </row>
    <row r="248" spans="1:10" ht="24" customHeight="1" x14ac:dyDescent="0.2">
      <c r="A248" s="5" t="s">
        <v>760</v>
      </c>
      <c r="B248" s="5" t="s">
        <v>761</v>
      </c>
      <c r="C248" s="5" t="s">
        <v>21</v>
      </c>
      <c r="D248" s="5" t="s">
        <v>762</v>
      </c>
      <c r="E248" s="6" t="s">
        <v>144</v>
      </c>
      <c r="F248" s="7">
        <v>25</v>
      </c>
      <c r="G248" s="8">
        <v>372.1</v>
      </c>
      <c r="H248" s="8">
        <v>459.2</v>
      </c>
      <c r="I248" s="8">
        <v>11480</v>
      </c>
      <c r="J248" s="9">
        <v>3.0989839931038534E-4</v>
      </c>
    </row>
    <row r="249" spans="1:10" ht="26.1" customHeight="1" x14ac:dyDescent="0.2">
      <c r="A249" s="5" t="s">
        <v>763</v>
      </c>
      <c r="B249" s="5" t="s">
        <v>764</v>
      </c>
      <c r="C249" s="5" t="s">
        <v>21</v>
      </c>
      <c r="D249" s="5" t="s">
        <v>765</v>
      </c>
      <c r="E249" s="6" t="s">
        <v>86</v>
      </c>
      <c r="F249" s="7">
        <v>250</v>
      </c>
      <c r="G249" s="8">
        <v>33.85</v>
      </c>
      <c r="H249" s="8">
        <v>41.77</v>
      </c>
      <c r="I249" s="8">
        <v>10442.5</v>
      </c>
      <c r="J249" s="9">
        <v>2.8189146644587974E-4</v>
      </c>
    </row>
    <row r="250" spans="1:10" ht="26.1" customHeight="1" x14ac:dyDescent="0.2">
      <c r="A250" s="5" t="s">
        <v>766</v>
      </c>
      <c r="B250" s="5" t="s">
        <v>767</v>
      </c>
      <c r="C250" s="5" t="s">
        <v>21</v>
      </c>
      <c r="D250" s="5" t="s">
        <v>768</v>
      </c>
      <c r="E250" s="6" t="s">
        <v>144</v>
      </c>
      <c r="F250" s="7">
        <v>150</v>
      </c>
      <c r="G250" s="8">
        <v>52.11</v>
      </c>
      <c r="H250" s="8">
        <v>64.3</v>
      </c>
      <c r="I250" s="8">
        <v>9645</v>
      </c>
      <c r="J250" s="9">
        <v>2.6036324576207898E-4</v>
      </c>
    </row>
    <row r="251" spans="1:10" ht="26.1" customHeight="1" x14ac:dyDescent="0.2">
      <c r="A251" s="5" t="s">
        <v>769</v>
      </c>
      <c r="B251" s="5" t="s">
        <v>770</v>
      </c>
      <c r="C251" s="5" t="s">
        <v>21</v>
      </c>
      <c r="D251" s="5" t="s">
        <v>771</v>
      </c>
      <c r="E251" s="6" t="s">
        <v>144</v>
      </c>
      <c r="F251" s="7">
        <v>150</v>
      </c>
      <c r="G251" s="8">
        <v>54.94</v>
      </c>
      <c r="H251" s="8">
        <v>67.8</v>
      </c>
      <c r="I251" s="8">
        <v>10170</v>
      </c>
      <c r="J251" s="9">
        <v>2.7453542865737101E-4</v>
      </c>
    </row>
    <row r="252" spans="1:10" ht="24" customHeight="1" x14ac:dyDescent="0.2">
      <c r="A252" s="5" t="s">
        <v>772</v>
      </c>
      <c r="B252" s="5" t="s">
        <v>773</v>
      </c>
      <c r="C252" s="5" t="s">
        <v>21</v>
      </c>
      <c r="D252" s="5" t="s">
        <v>774</v>
      </c>
      <c r="E252" s="6" t="s">
        <v>86</v>
      </c>
      <c r="F252" s="7">
        <v>500</v>
      </c>
      <c r="G252" s="8">
        <v>17.07</v>
      </c>
      <c r="H252" s="8">
        <v>21.06</v>
      </c>
      <c r="I252" s="8">
        <v>10530</v>
      </c>
      <c r="J252" s="9">
        <v>2.8425349692842841E-4</v>
      </c>
    </row>
    <row r="253" spans="1:10" ht="26.1" customHeight="1" x14ac:dyDescent="0.2">
      <c r="A253" s="5" t="s">
        <v>775</v>
      </c>
      <c r="B253" s="5" t="s">
        <v>776</v>
      </c>
      <c r="C253" s="5" t="s">
        <v>21</v>
      </c>
      <c r="D253" s="5" t="s">
        <v>777</v>
      </c>
      <c r="E253" s="6" t="s">
        <v>86</v>
      </c>
      <c r="F253" s="7">
        <v>2500</v>
      </c>
      <c r="G253" s="8">
        <v>3.34</v>
      </c>
      <c r="H253" s="8">
        <v>4.12</v>
      </c>
      <c r="I253" s="8">
        <v>10300</v>
      </c>
      <c r="J253" s="9">
        <v>2.7804473108858618E-4</v>
      </c>
    </row>
    <row r="254" spans="1:10" ht="24" customHeight="1" x14ac:dyDescent="0.2">
      <c r="A254" s="5" t="s">
        <v>778</v>
      </c>
      <c r="B254" s="5" t="s">
        <v>779</v>
      </c>
      <c r="C254" s="5" t="s">
        <v>21</v>
      </c>
      <c r="D254" s="5" t="s">
        <v>780</v>
      </c>
      <c r="E254" s="6" t="s">
        <v>144</v>
      </c>
      <c r="F254" s="7">
        <v>250</v>
      </c>
      <c r="G254" s="8">
        <v>31.51</v>
      </c>
      <c r="H254" s="8">
        <v>38.880000000000003</v>
      </c>
      <c r="I254" s="8">
        <v>9720</v>
      </c>
      <c r="J254" s="9">
        <v>2.6238784331854926E-4</v>
      </c>
    </row>
    <row r="255" spans="1:10" ht="24" customHeight="1" x14ac:dyDescent="0.2">
      <c r="A255" s="5" t="s">
        <v>781</v>
      </c>
      <c r="B255" s="5" t="s">
        <v>782</v>
      </c>
      <c r="C255" s="5" t="s">
        <v>21</v>
      </c>
      <c r="D255" s="5" t="s">
        <v>783</v>
      </c>
      <c r="E255" s="6" t="s">
        <v>144</v>
      </c>
      <c r="F255" s="7">
        <v>25</v>
      </c>
      <c r="G255" s="8">
        <v>289.91000000000003</v>
      </c>
      <c r="H255" s="8">
        <v>357.77</v>
      </c>
      <c r="I255" s="8">
        <v>8944.25</v>
      </c>
      <c r="J255" s="9">
        <v>2.4144675592612492E-4</v>
      </c>
    </row>
    <row r="256" spans="1:10" ht="26.1" customHeight="1" x14ac:dyDescent="0.2">
      <c r="A256" s="5" t="s">
        <v>784</v>
      </c>
      <c r="B256" s="5" t="s">
        <v>785</v>
      </c>
      <c r="C256" s="5" t="s">
        <v>21</v>
      </c>
      <c r="D256" s="5" t="s">
        <v>786</v>
      </c>
      <c r="E256" s="6" t="s">
        <v>193</v>
      </c>
      <c r="F256" s="7">
        <v>150</v>
      </c>
      <c r="G256" s="8">
        <v>43.41</v>
      </c>
      <c r="H256" s="8">
        <v>53.57</v>
      </c>
      <c r="I256" s="8">
        <v>8035.5</v>
      </c>
      <c r="J256" s="9">
        <v>2.1691538220022661E-4</v>
      </c>
    </row>
    <row r="257" spans="1:10" ht="26.1" customHeight="1" x14ac:dyDescent="0.2">
      <c r="A257" s="5" t="s">
        <v>787</v>
      </c>
      <c r="B257" s="5" t="s">
        <v>788</v>
      </c>
      <c r="C257" s="5" t="s">
        <v>21</v>
      </c>
      <c r="D257" s="5" t="s">
        <v>789</v>
      </c>
      <c r="E257" s="6" t="s">
        <v>144</v>
      </c>
      <c r="F257" s="7">
        <v>200</v>
      </c>
      <c r="G257" s="8">
        <v>32.64</v>
      </c>
      <c r="H257" s="8">
        <v>40.28</v>
      </c>
      <c r="I257" s="8">
        <v>8056</v>
      </c>
      <c r="J257" s="9">
        <v>2.1746877219899516E-4</v>
      </c>
    </row>
    <row r="258" spans="1:10" ht="26.1" customHeight="1" x14ac:dyDescent="0.2">
      <c r="A258" s="5" t="s">
        <v>790</v>
      </c>
      <c r="B258" s="5" t="s">
        <v>791</v>
      </c>
      <c r="C258" s="5" t="s">
        <v>21</v>
      </c>
      <c r="D258" s="5" t="s">
        <v>792</v>
      </c>
      <c r="E258" s="6" t="s">
        <v>144</v>
      </c>
      <c r="F258" s="7">
        <v>50</v>
      </c>
      <c r="G258" s="8">
        <v>122.51</v>
      </c>
      <c r="H258" s="8">
        <v>151.18</v>
      </c>
      <c r="I258" s="8">
        <v>7559</v>
      </c>
      <c r="J258" s="9">
        <v>2.0405243905811872E-4</v>
      </c>
    </row>
    <row r="259" spans="1:10" ht="26.1" customHeight="1" x14ac:dyDescent="0.2">
      <c r="A259" s="5" t="s">
        <v>793</v>
      </c>
      <c r="B259" s="5" t="s">
        <v>794</v>
      </c>
      <c r="C259" s="5" t="s">
        <v>21</v>
      </c>
      <c r="D259" s="5" t="s">
        <v>795</v>
      </c>
      <c r="E259" s="6" t="s">
        <v>144</v>
      </c>
      <c r="F259" s="7">
        <v>25</v>
      </c>
      <c r="G259" s="8">
        <v>279.14999999999998</v>
      </c>
      <c r="H259" s="8">
        <v>344.49</v>
      </c>
      <c r="I259" s="8">
        <v>8612.25</v>
      </c>
      <c r="J259" s="9">
        <v>2.3248453740948313E-4</v>
      </c>
    </row>
    <row r="260" spans="1:10" ht="24" customHeight="1" x14ac:dyDescent="0.2">
      <c r="A260" s="5" t="s">
        <v>796</v>
      </c>
      <c r="B260" s="5" t="s">
        <v>797</v>
      </c>
      <c r="C260" s="5" t="s">
        <v>21</v>
      </c>
      <c r="D260" s="5" t="s">
        <v>798</v>
      </c>
      <c r="E260" s="6" t="s">
        <v>86</v>
      </c>
      <c r="F260" s="7">
        <v>2000</v>
      </c>
      <c r="G260" s="8">
        <v>3.4</v>
      </c>
      <c r="H260" s="8">
        <v>4.1900000000000004</v>
      </c>
      <c r="I260" s="8">
        <v>8380</v>
      </c>
      <c r="J260" s="9">
        <v>2.2621503364294681E-4</v>
      </c>
    </row>
    <row r="261" spans="1:10" ht="26.1" customHeight="1" x14ac:dyDescent="0.2">
      <c r="A261" s="5" t="s">
        <v>799</v>
      </c>
      <c r="B261" s="5" t="s">
        <v>800</v>
      </c>
      <c r="C261" s="5" t="s">
        <v>21</v>
      </c>
      <c r="D261" s="5" t="s">
        <v>801</v>
      </c>
      <c r="E261" s="6" t="s">
        <v>86</v>
      </c>
      <c r="F261" s="7">
        <v>500</v>
      </c>
      <c r="G261" s="8">
        <v>13.19</v>
      </c>
      <c r="H261" s="8">
        <v>16.27</v>
      </c>
      <c r="I261" s="8">
        <v>8135</v>
      </c>
      <c r="J261" s="9">
        <v>2.1960134829181053E-4</v>
      </c>
    </row>
    <row r="262" spans="1:10" ht="26.1" customHeight="1" x14ac:dyDescent="0.2">
      <c r="A262" s="5" t="s">
        <v>802</v>
      </c>
      <c r="B262" s="5" t="s">
        <v>803</v>
      </c>
      <c r="C262" s="5" t="s">
        <v>21</v>
      </c>
      <c r="D262" s="5" t="s">
        <v>804</v>
      </c>
      <c r="E262" s="6" t="s">
        <v>23</v>
      </c>
      <c r="F262" s="7">
        <v>300</v>
      </c>
      <c r="G262" s="8">
        <v>22.11</v>
      </c>
      <c r="H262" s="8">
        <v>27.28</v>
      </c>
      <c r="I262" s="8">
        <v>8184</v>
      </c>
      <c r="J262" s="9">
        <v>2.2092408536203778E-4</v>
      </c>
    </row>
    <row r="263" spans="1:10" ht="24" customHeight="1" x14ac:dyDescent="0.2">
      <c r="A263" s="5" t="s">
        <v>805</v>
      </c>
      <c r="B263" s="5" t="s">
        <v>806</v>
      </c>
      <c r="C263" s="5" t="s">
        <v>21</v>
      </c>
      <c r="D263" s="5" t="s">
        <v>807</v>
      </c>
      <c r="E263" s="6" t="s">
        <v>144</v>
      </c>
      <c r="F263" s="7">
        <v>250</v>
      </c>
      <c r="G263" s="8">
        <v>25.17</v>
      </c>
      <c r="H263" s="8">
        <v>31.06</v>
      </c>
      <c r="I263" s="8">
        <v>7765</v>
      </c>
      <c r="J263" s="9">
        <v>2.0961333367989045E-4</v>
      </c>
    </row>
    <row r="264" spans="1:10" ht="26.1" customHeight="1" x14ac:dyDescent="0.2">
      <c r="A264" s="5" t="s">
        <v>808</v>
      </c>
      <c r="B264" s="5" t="s">
        <v>809</v>
      </c>
      <c r="C264" s="5" t="s">
        <v>21</v>
      </c>
      <c r="D264" s="5" t="s">
        <v>810</v>
      </c>
      <c r="E264" s="6" t="s">
        <v>23</v>
      </c>
      <c r="F264" s="7">
        <v>25</v>
      </c>
      <c r="G264" s="8">
        <v>215.52</v>
      </c>
      <c r="H264" s="8">
        <v>265.97000000000003</v>
      </c>
      <c r="I264" s="8">
        <v>6649.25</v>
      </c>
      <c r="J264" s="9">
        <v>1.7949407069813413E-4</v>
      </c>
    </row>
    <row r="265" spans="1:10" ht="51.95" customHeight="1" x14ac:dyDescent="0.2">
      <c r="A265" s="5" t="s">
        <v>811</v>
      </c>
      <c r="B265" s="5" t="s">
        <v>812</v>
      </c>
      <c r="C265" s="5" t="s">
        <v>21</v>
      </c>
      <c r="D265" s="5" t="s">
        <v>813</v>
      </c>
      <c r="E265" s="6" t="s">
        <v>86</v>
      </c>
      <c r="F265" s="7">
        <v>750</v>
      </c>
      <c r="G265" s="8">
        <v>6.88</v>
      </c>
      <c r="H265" s="8">
        <v>8.49</v>
      </c>
      <c r="I265" s="8">
        <v>6367.5</v>
      </c>
      <c r="J265" s="9">
        <v>1.7188833254432742E-4</v>
      </c>
    </row>
    <row r="266" spans="1:10" ht="24" customHeight="1" x14ac:dyDescent="0.2">
      <c r="A266" s="5" t="s">
        <v>814</v>
      </c>
      <c r="B266" s="5" t="s">
        <v>815</v>
      </c>
      <c r="C266" s="5" t="s">
        <v>21</v>
      </c>
      <c r="D266" s="5" t="s">
        <v>816</v>
      </c>
      <c r="E266" s="6" t="s">
        <v>144</v>
      </c>
      <c r="F266" s="7">
        <v>10</v>
      </c>
      <c r="G266" s="8">
        <v>487.09</v>
      </c>
      <c r="H266" s="8">
        <v>601.11</v>
      </c>
      <c r="I266" s="8">
        <v>6011.1</v>
      </c>
      <c r="J266" s="9">
        <v>1.622674449559806E-4</v>
      </c>
    </row>
    <row r="267" spans="1:10" ht="26.1" customHeight="1" x14ac:dyDescent="0.2">
      <c r="A267" s="5" t="s">
        <v>817</v>
      </c>
      <c r="B267" s="5" t="s">
        <v>818</v>
      </c>
      <c r="C267" s="5" t="s">
        <v>21</v>
      </c>
      <c r="D267" s="5" t="s">
        <v>819</v>
      </c>
      <c r="E267" s="6" t="s">
        <v>144</v>
      </c>
      <c r="F267" s="7">
        <v>15</v>
      </c>
      <c r="G267" s="8">
        <v>322.51</v>
      </c>
      <c r="H267" s="8">
        <v>398</v>
      </c>
      <c r="I267" s="8">
        <v>5970</v>
      </c>
      <c r="J267" s="9">
        <v>1.611579654950349E-4</v>
      </c>
    </row>
    <row r="268" spans="1:10" ht="26.1" customHeight="1" x14ac:dyDescent="0.2">
      <c r="A268" s="5" t="s">
        <v>820</v>
      </c>
      <c r="B268" s="5" t="s">
        <v>821</v>
      </c>
      <c r="C268" s="5" t="s">
        <v>21</v>
      </c>
      <c r="D268" s="5" t="s">
        <v>822</v>
      </c>
      <c r="E268" s="6" t="s">
        <v>144</v>
      </c>
      <c r="F268" s="7">
        <v>150</v>
      </c>
      <c r="G268" s="8">
        <v>32.69</v>
      </c>
      <c r="H268" s="8">
        <v>40.340000000000003</v>
      </c>
      <c r="I268" s="8">
        <v>6051</v>
      </c>
      <c r="J268" s="9">
        <v>1.633445308560228E-4</v>
      </c>
    </row>
    <row r="269" spans="1:10" ht="26.1" customHeight="1" x14ac:dyDescent="0.2">
      <c r="A269" s="5" t="s">
        <v>823</v>
      </c>
      <c r="B269" s="5" t="s">
        <v>824</v>
      </c>
      <c r="C269" s="5" t="s">
        <v>21</v>
      </c>
      <c r="D269" s="5" t="s">
        <v>825</v>
      </c>
      <c r="E269" s="6" t="s">
        <v>144</v>
      </c>
      <c r="F269" s="7">
        <v>50</v>
      </c>
      <c r="G269" s="8">
        <v>101.5</v>
      </c>
      <c r="H269" s="8">
        <v>125.26</v>
      </c>
      <c r="I269" s="8">
        <v>6263</v>
      </c>
      <c r="J269" s="9">
        <v>1.6906739328231217E-4</v>
      </c>
    </row>
    <row r="270" spans="1:10" ht="26.1" customHeight="1" x14ac:dyDescent="0.2">
      <c r="A270" s="5" t="s">
        <v>826</v>
      </c>
      <c r="B270" s="5" t="s">
        <v>827</v>
      </c>
      <c r="C270" s="5" t="s">
        <v>21</v>
      </c>
      <c r="D270" s="5" t="s">
        <v>828</v>
      </c>
      <c r="E270" s="6" t="s">
        <v>23</v>
      </c>
      <c r="F270" s="7">
        <v>300</v>
      </c>
      <c r="G270" s="8">
        <v>16.559999999999999</v>
      </c>
      <c r="H270" s="8">
        <v>20.43</v>
      </c>
      <c r="I270" s="8">
        <v>6129</v>
      </c>
      <c r="J270" s="9">
        <v>1.6545011231475191E-4</v>
      </c>
    </row>
    <row r="271" spans="1:10" ht="24" customHeight="1" x14ac:dyDescent="0.2">
      <c r="A271" s="5" t="s">
        <v>829</v>
      </c>
      <c r="B271" s="5" t="s">
        <v>830</v>
      </c>
      <c r="C271" s="5" t="s">
        <v>21</v>
      </c>
      <c r="D271" s="5" t="s">
        <v>831</v>
      </c>
      <c r="E271" s="6" t="s">
        <v>144</v>
      </c>
      <c r="F271" s="7">
        <v>15</v>
      </c>
      <c r="G271" s="8">
        <v>285.5</v>
      </c>
      <c r="H271" s="8">
        <v>352.33</v>
      </c>
      <c r="I271" s="8">
        <v>5284.95</v>
      </c>
      <c r="J271" s="9">
        <v>1.4266529141423529E-4</v>
      </c>
    </row>
    <row r="272" spans="1:10" ht="39" customHeight="1" x14ac:dyDescent="0.2">
      <c r="A272" s="5" t="s">
        <v>832</v>
      </c>
      <c r="B272" s="5" t="s">
        <v>833</v>
      </c>
      <c r="C272" s="5" t="s">
        <v>21</v>
      </c>
      <c r="D272" s="5" t="s">
        <v>834</v>
      </c>
      <c r="E272" s="6" t="s">
        <v>23</v>
      </c>
      <c r="F272" s="7">
        <v>250</v>
      </c>
      <c r="G272" s="8">
        <v>17.8</v>
      </c>
      <c r="H272" s="8">
        <v>21.96</v>
      </c>
      <c r="I272" s="8">
        <v>5490</v>
      </c>
      <c r="J272" s="9">
        <v>1.4820054113362505E-4</v>
      </c>
    </row>
    <row r="273" spans="1:10" ht="26.1" customHeight="1" x14ac:dyDescent="0.2">
      <c r="A273" s="5" t="s">
        <v>835</v>
      </c>
      <c r="B273" s="5" t="s">
        <v>836</v>
      </c>
      <c r="C273" s="5" t="s">
        <v>21</v>
      </c>
      <c r="D273" s="5" t="s">
        <v>837</v>
      </c>
      <c r="E273" s="6" t="s">
        <v>86</v>
      </c>
      <c r="F273" s="7">
        <v>3000</v>
      </c>
      <c r="G273" s="8">
        <v>1.5</v>
      </c>
      <c r="H273" s="8">
        <v>1.85</v>
      </c>
      <c r="I273" s="8">
        <v>5550</v>
      </c>
      <c r="J273" s="9">
        <v>1.4982021917880127E-4</v>
      </c>
    </row>
    <row r="274" spans="1:10" ht="26.1" customHeight="1" x14ac:dyDescent="0.2">
      <c r="A274" s="5" t="s">
        <v>838</v>
      </c>
      <c r="B274" s="5" t="s">
        <v>839</v>
      </c>
      <c r="C274" s="5" t="s">
        <v>21</v>
      </c>
      <c r="D274" s="5" t="s">
        <v>840</v>
      </c>
      <c r="E274" s="6" t="s">
        <v>23</v>
      </c>
      <c r="F274" s="7">
        <v>1500</v>
      </c>
      <c r="G274" s="8">
        <v>2.85</v>
      </c>
      <c r="H274" s="8">
        <v>3.51</v>
      </c>
      <c r="I274" s="8">
        <v>5265</v>
      </c>
      <c r="J274" s="9">
        <v>1.421267484642142E-4</v>
      </c>
    </row>
    <row r="275" spans="1:10" ht="26.1" customHeight="1" x14ac:dyDescent="0.2">
      <c r="A275" s="5" t="s">
        <v>841</v>
      </c>
      <c r="B275" s="5" t="s">
        <v>842</v>
      </c>
      <c r="C275" s="5" t="s">
        <v>21</v>
      </c>
      <c r="D275" s="5" t="s">
        <v>843</v>
      </c>
      <c r="E275" s="6" t="s">
        <v>144</v>
      </c>
      <c r="F275" s="7">
        <v>100</v>
      </c>
      <c r="G275" s="8">
        <v>36.979999999999997</v>
      </c>
      <c r="H275" s="8">
        <v>45.63</v>
      </c>
      <c r="I275" s="8">
        <v>4563</v>
      </c>
      <c r="J275" s="9">
        <v>1.2317651533565231E-4</v>
      </c>
    </row>
    <row r="276" spans="1:10" ht="24" customHeight="1" x14ac:dyDescent="0.2">
      <c r="A276" s="5" t="s">
        <v>844</v>
      </c>
      <c r="B276" s="5" t="s">
        <v>845</v>
      </c>
      <c r="C276" s="5" t="s">
        <v>21</v>
      </c>
      <c r="D276" s="5" t="s">
        <v>846</v>
      </c>
      <c r="E276" s="6" t="s">
        <v>144</v>
      </c>
      <c r="F276" s="7">
        <v>25</v>
      </c>
      <c r="G276" s="8">
        <v>159.44999999999999</v>
      </c>
      <c r="H276" s="8">
        <v>196.77</v>
      </c>
      <c r="I276" s="8">
        <v>4919.25</v>
      </c>
      <c r="J276" s="9">
        <v>1.3279335372888616E-4</v>
      </c>
    </row>
    <row r="277" spans="1:10" ht="26.1" customHeight="1" x14ac:dyDescent="0.2">
      <c r="A277" s="5" t="s">
        <v>847</v>
      </c>
      <c r="B277" s="5" t="s">
        <v>848</v>
      </c>
      <c r="C277" s="5" t="s">
        <v>21</v>
      </c>
      <c r="D277" s="5" t="s">
        <v>849</v>
      </c>
      <c r="E277" s="6" t="s">
        <v>144</v>
      </c>
      <c r="F277" s="7">
        <v>200</v>
      </c>
      <c r="G277" s="8">
        <v>19.52</v>
      </c>
      <c r="H277" s="8">
        <v>24.08</v>
      </c>
      <c r="I277" s="8">
        <v>4816</v>
      </c>
      <c r="J277" s="9">
        <v>1.3000615775947874E-4</v>
      </c>
    </row>
    <row r="278" spans="1:10" ht="26.1" customHeight="1" x14ac:dyDescent="0.2">
      <c r="A278" s="5" t="s">
        <v>850</v>
      </c>
      <c r="B278" s="5" t="s">
        <v>851</v>
      </c>
      <c r="C278" s="5" t="s">
        <v>21</v>
      </c>
      <c r="D278" s="5" t="s">
        <v>852</v>
      </c>
      <c r="E278" s="6" t="s">
        <v>144</v>
      </c>
      <c r="F278" s="7">
        <v>25</v>
      </c>
      <c r="G278" s="8">
        <v>167.49</v>
      </c>
      <c r="H278" s="8">
        <v>206.69</v>
      </c>
      <c r="I278" s="8">
        <v>5167.25</v>
      </c>
      <c r="J278" s="9">
        <v>1.3948802298228126E-4</v>
      </c>
    </row>
    <row r="279" spans="1:10" ht="24" customHeight="1" x14ac:dyDescent="0.2">
      <c r="A279" s="5" t="s">
        <v>853</v>
      </c>
      <c r="B279" s="5" t="s">
        <v>854</v>
      </c>
      <c r="C279" s="5" t="s">
        <v>21</v>
      </c>
      <c r="D279" s="5" t="s">
        <v>855</v>
      </c>
      <c r="E279" s="6" t="s">
        <v>144</v>
      </c>
      <c r="F279" s="7">
        <v>300</v>
      </c>
      <c r="G279" s="8">
        <v>13.95</v>
      </c>
      <c r="H279" s="8">
        <v>17.21</v>
      </c>
      <c r="I279" s="8">
        <v>5163</v>
      </c>
      <c r="J279" s="9">
        <v>1.3937329578741459E-4</v>
      </c>
    </row>
    <row r="280" spans="1:10" ht="26.1" customHeight="1" x14ac:dyDescent="0.2">
      <c r="A280" s="5" t="s">
        <v>856</v>
      </c>
      <c r="B280" s="5" t="s">
        <v>857</v>
      </c>
      <c r="C280" s="5" t="s">
        <v>21</v>
      </c>
      <c r="D280" s="5" t="s">
        <v>858</v>
      </c>
      <c r="E280" s="6" t="s">
        <v>144</v>
      </c>
      <c r="F280" s="7">
        <v>50</v>
      </c>
      <c r="G280" s="8">
        <v>80.23</v>
      </c>
      <c r="H280" s="8">
        <v>99.01</v>
      </c>
      <c r="I280" s="8">
        <v>4950.5</v>
      </c>
      <c r="J280" s="9">
        <v>1.3363693604408211E-4</v>
      </c>
    </row>
    <row r="281" spans="1:10" ht="24" customHeight="1" x14ac:dyDescent="0.2">
      <c r="A281" s="5" t="s">
        <v>859</v>
      </c>
      <c r="B281" s="5" t="s">
        <v>860</v>
      </c>
      <c r="C281" s="5" t="s">
        <v>21</v>
      </c>
      <c r="D281" s="5" t="s">
        <v>861</v>
      </c>
      <c r="E281" s="6" t="s">
        <v>144</v>
      </c>
      <c r="F281" s="7">
        <v>300</v>
      </c>
      <c r="G281" s="8">
        <v>13.24</v>
      </c>
      <c r="H281" s="8">
        <v>16.329999999999998</v>
      </c>
      <c r="I281" s="8">
        <v>4899</v>
      </c>
      <c r="J281" s="9">
        <v>1.3224671238863919E-4</v>
      </c>
    </row>
    <row r="282" spans="1:10" ht="26.1" customHeight="1" x14ac:dyDescent="0.2">
      <c r="A282" s="5" t="s">
        <v>862</v>
      </c>
      <c r="B282" s="5" t="s">
        <v>863</v>
      </c>
      <c r="C282" s="5" t="s">
        <v>21</v>
      </c>
      <c r="D282" s="5" t="s">
        <v>864</v>
      </c>
      <c r="E282" s="6" t="s">
        <v>144</v>
      </c>
      <c r="F282" s="7">
        <v>100</v>
      </c>
      <c r="G282" s="8">
        <v>38.86</v>
      </c>
      <c r="H282" s="8">
        <v>47.95</v>
      </c>
      <c r="I282" s="8">
        <v>4795</v>
      </c>
      <c r="J282" s="9">
        <v>1.2943927044366705E-4</v>
      </c>
    </row>
    <row r="283" spans="1:10" ht="26.1" customHeight="1" x14ac:dyDescent="0.2">
      <c r="A283" s="5" t="s">
        <v>865</v>
      </c>
      <c r="B283" s="5" t="s">
        <v>866</v>
      </c>
      <c r="C283" s="5" t="s">
        <v>21</v>
      </c>
      <c r="D283" s="5" t="s">
        <v>867</v>
      </c>
      <c r="E283" s="6" t="s">
        <v>144</v>
      </c>
      <c r="F283" s="7">
        <v>200</v>
      </c>
      <c r="G283" s="8">
        <v>16.16</v>
      </c>
      <c r="H283" s="8">
        <v>19.940000000000001</v>
      </c>
      <c r="I283" s="8">
        <v>3988</v>
      </c>
      <c r="J283" s="9">
        <v>1.0765460073604676E-4</v>
      </c>
    </row>
    <row r="284" spans="1:10" ht="39" customHeight="1" x14ac:dyDescent="0.2">
      <c r="A284" s="5" t="s">
        <v>868</v>
      </c>
      <c r="B284" s="5" t="s">
        <v>869</v>
      </c>
      <c r="C284" s="5" t="s">
        <v>21</v>
      </c>
      <c r="D284" s="5" t="s">
        <v>870</v>
      </c>
      <c r="E284" s="6" t="s">
        <v>86</v>
      </c>
      <c r="F284" s="7">
        <v>1000</v>
      </c>
      <c r="G284" s="8">
        <v>3.4</v>
      </c>
      <c r="H284" s="8">
        <v>4.1900000000000004</v>
      </c>
      <c r="I284" s="8">
        <v>4190</v>
      </c>
      <c r="J284" s="9">
        <v>1.1310751682147341E-4</v>
      </c>
    </row>
    <row r="285" spans="1:10" ht="26.1" customHeight="1" x14ac:dyDescent="0.2">
      <c r="A285" s="5" t="s">
        <v>871</v>
      </c>
      <c r="B285" s="5" t="s">
        <v>872</v>
      </c>
      <c r="C285" s="5" t="s">
        <v>21</v>
      </c>
      <c r="D285" s="5" t="s">
        <v>873</v>
      </c>
      <c r="E285" s="6" t="s">
        <v>144</v>
      </c>
      <c r="F285" s="7">
        <v>50</v>
      </c>
      <c r="G285" s="8">
        <v>51.83</v>
      </c>
      <c r="H285" s="8">
        <v>63.96</v>
      </c>
      <c r="I285" s="8">
        <v>3198</v>
      </c>
      <c r="J285" s="9">
        <v>8.6328839807893058E-5</v>
      </c>
    </row>
    <row r="286" spans="1:10" ht="24" customHeight="1" x14ac:dyDescent="0.2">
      <c r="A286" s="5" t="s">
        <v>874</v>
      </c>
      <c r="B286" s="5" t="s">
        <v>875</v>
      </c>
      <c r="C286" s="5" t="s">
        <v>21</v>
      </c>
      <c r="D286" s="5" t="s">
        <v>876</v>
      </c>
      <c r="E286" s="6" t="s">
        <v>144</v>
      </c>
      <c r="F286" s="7">
        <v>25</v>
      </c>
      <c r="G286" s="8">
        <v>111.66</v>
      </c>
      <c r="H286" s="8">
        <v>137.79</v>
      </c>
      <c r="I286" s="8">
        <v>3444.75</v>
      </c>
      <c r="J286" s="9">
        <v>9.2989765768680305E-5</v>
      </c>
    </row>
    <row r="287" spans="1:10" ht="24" customHeight="1" x14ac:dyDescent="0.2">
      <c r="A287" s="5" t="s">
        <v>877</v>
      </c>
      <c r="B287" s="5" t="s">
        <v>878</v>
      </c>
      <c r="C287" s="5" t="s">
        <v>21</v>
      </c>
      <c r="D287" s="5" t="s">
        <v>879</v>
      </c>
      <c r="E287" s="6" t="s">
        <v>144</v>
      </c>
      <c r="F287" s="7">
        <v>300</v>
      </c>
      <c r="G287" s="8">
        <v>8.61</v>
      </c>
      <c r="H287" s="8">
        <v>10.62</v>
      </c>
      <c r="I287" s="8">
        <v>3186</v>
      </c>
      <c r="J287" s="9">
        <v>8.6004904198857821E-5</v>
      </c>
    </row>
    <row r="288" spans="1:10" ht="26.1" customHeight="1" x14ac:dyDescent="0.2">
      <c r="A288" s="5" t="s">
        <v>880</v>
      </c>
      <c r="B288" s="5" t="s">
        <v>881</v>
      </c>
      <c r="C288" s="5" t="s">
        <v>21</v>
      </c>
      <c r="D288" s="5" t="s">
        <v>882</v>
      </c>
      <c r="E288" s="6" t="s">
        <v>144</v>
      </c>
      <c r="F288" s="7">
        <v>50</v>
      </c>
      <c r="G288" s="8">
        <v>31.35</v>
      </c>
      <c r="H288" s="8">
        <v>38.68</v>
      </c>
      <c r="I288" s="8">
        <v>1934</v>
      </c>
      <c r="J288" s="9">
        <v>5.2207622322847148E-5</v>
      </c>
    </row>
    <row r="289" spans="1:10" ht="26.1" customHeight="1" x14ac:dyDescent="0.2">
      <c r="A289" s="5" t="s">
        <v>883</v>
      </c>
      <c r="B289" s="5" t="s">
        <v>884</v>
      </c>
      <c r="C289" s="5" t="s">
        <v>21</v>
      </c>
      <c r="D289" s="5" t="s">
        <v>885</v>
      </c>
      <c r="E289" s="6" t="s">
        <v>144</v>
      </c>
      <c r="F289" s="7">
        <v>50</v>
      </c>
      <c r="G289" s="8">
        <v>31.09</v>
      </c>
      <c r="H289" s="8">
        <v>38.36</v>
      </c>
      <c r="I289" s="8">
        <v>1918</v>
      </c>
      <c r="J289" s="9">
        <v>5.1775708177466821E-5</v>
      </c>
    </row>
    <row r="290" spans="1:10" ht="24" customHeight="1" x14ac:dyDescent="0.2">
      <c r="A290" s="5" t="s">
        <v>886</v>
      </c>
      <c r="B290" s="5" t="s">
        <v>887</v>
      </c>
      <c r="C290" s="5" t="s">
        <v>21</v>
      </c>
      <c r="D290" s="5" t="s">
        <v>888</v>
      </c>
      <c r="E290" s="6" t="s">
        <v>144</v>
      </c>
      <c r="F290" s="7">
        <v>5</v>
      </c>
      <c r="G290" s="8">
        <v>285.5</v>
      </c>
      <c r="H290" s="8">
        <v>352.33</v>
      </c>
      <c r="I290" s="8">
        <v>1761.65</v>
      </c>
      <c r="J290" s="9">
        <v>4.7555097138078432E-5</v>
      </c>
    </row>
    <row r="291" spans="1:10" ht="39" customHeight="1" x14ac:dyDescent="0.2">
      <c r="A291" s="5" t="s">
        <v>889</v>
      </c>
      <c r="B291" s="5" t="s">
        <v>890</v>
      </c>
      <c r="C291" s="5" t="s">
        <v>21</v>
      </c>
      <c r="D291" s="5" t="s">
        <v>891</v>
      </c>
      <c r="E291" s="6" t="s">
        <v>144</v>
      </c>
      <c r="F291" s="7">
        <v>30</v>
      </c>
      <c r="G291" s="8">
        <v>49.47</v>
      </c>
      <c r="H291" s="8">
        <v>61.05</v>
      </c>
      <c r="I291" s="8">
        <v>1831.5</v>
      </c>
      <c r="J291" s="9">
        <v>4.9440672329004421E-5</v>
      </c>
    </row>
    <row r="292" spans="1:10" ht="24" customHeight="1" x14ac:dyDescent="0.2">
      <c r="A292" s="5" t="s">
        <v>892</v>
      </c>
      <c r="B292" s="5" t="s">
        <v>893</v>
      </c>
      <c r="C292" s="5" t="s">
        <v>21</v>
      </c>
      <c r="D292" s="5" t="s">
        <v>894</v>
      </c>
      <c r="E292" s="6" t="s">
        <v>144</v>
      </c>
      <c r="F292" s="7">
        <v>10</v>
      </c>
      <c r="G292" s="8">
        <v>105.51</v>
      </c>
      <c r="H292" s="8">
        <v>130.19999999999999</v>
      </c>
      <c r="I292" s="8">
        <v>1302</v>
      </c>
      <c r="J292" s="9">
        <v>3.5147013580324196E-5</v>
      </c>
    </row>
    <row r="293" spans="1:10" ht="24" customHeight="1" x14ac:dyDescent="0.2">
      <c r="A293" s="5" t="s">
        <v>895</v>
      </c>
      <c r="B293" s="5" t="s">
        <v>896</v>
      </c>
      <c r="C293" s="5" t="s">
        <v>21</v>
      </c>
      <c r="D293" s="5" t="s">
        <v>897</v>
      </c>
      <c r="E293" s="6" t="s">
        <v>144</v>
      </c>
      <c r="F293" s="7">
        <v>50</v>
      </c>
      <c r="G293" s="8">
        <v>17.29</v>
      </c>
      <c r="H293" s="8">
        <v>21.33</v>
      </c>
      <c r="I293" s="8">
        <v>1066.5</v>
      </c>
      <c r="J293" s="9">
        <v>2.8789777253007492E-5</v>
      </c>
    </row>
    <row r="294" spans="1:10" ht="24" customHeight="1" x14ac:dyDescent="0.2">
      <c r="A294" s="5" t="s">
        <v>898</v>
      </c>
      <c r="B294" s="5" t="s">
        <v>899</v>
      </c>
      <c r="C294" s="5" t="s">
        <v>21</v>
      </c>
      <c r="D294" s="5" t="s">
        <v>900</v>
      </c>
      <c r="E294" s="6" t="s">
        <v>144</v>
      </c>
      <c r="F294" s="7">
        <v>50</v>
      </c>
      <c r="G294" s="8">
        <v>15.89</v>
      </c>
      <c r="H294" s="8">
        <v>19.600000000000001</v>
      </c>
      <c r="I294" s="8">
        <v>980</v>
      </c>
      <c r="J294" s="9">
        <v>2.6454741404545092E-5</v>
      </c>
    </row>
    <row r="295" spans="1:10" x14ac:dyDescent="0.2">
      <c r="A295" s="14"/>
      <c r="B295" s="14"/>
      <c r="C295" s="14"/>
      <c r="D295" s="14"/>
      <c r="E295" s="14"/>
      <c r="F295" s="14"/>
      <c r="G295" s="14"/>
      <c r="H295" s="14"/>
      <c r="I295" s="14"/>
      <c r="J295" s="14"/>
    </row>
    <row r="296" spans="1:10" x14ac:dyDescent="0.2">
      <c r="A296" s="58"/>
      <c r="B296" s="58"/>
      <c r="C296" s="58"/>
      <c r="D296" s="13"/>
      <c r="E296" s="12"/>
      <c r="F296" s="57" t="s">
        <v>901</v>
      </c>
      <c r="G296" s="58"/>
      <c r="H296" s="59">
        <v>30019711.120000001</v>
      </c>
      <c r="I296" s="58"/>
      <c r="J296" s="58"/>
    </row>
    <row r="297" spans="1:10" x14ac:dyDescent="0.2">
      <c r="A297" s="58"/>
      <c r="B297" s="58"/>
      <c r="C297" s="58"/>
      <c r="D297" s="13"/>
      <c r="E297" s="12"/>
      <c r="F297" s="57" t="s">
        <v>902</v>
      </c>
      <c r="G297" s="58"/>
      <c r="H297" s="59">
        <v>7024688.0300000003</v>
      </c>
      <c r="I297" s="58"/>
      <c r="J297" s="58"/>
    </row>
    <row r="298" spans="1:10" x14ac:dyDescent="0.2">
      <c r="A298" s="58"/>
      <c r="B298" s="58"/>
      <c r="C298" s="58"/>
      <c r="D298" s="13"/>
      <c r="E298" s="12"/>
      <c r="F298" s="57" t="s">
        <v>903</v>
      </c>
      <c r="G298" s="58"/>
      <c r="H298" s="59">
        <v>37044399.149999999</v>
      </c>
      <c r="I298" s="58"/>
      <c r="J298" s="58"/>
    </row>
    <row r="299" spans="1:10" ht="60" customHeight="1" x14ac:dyDescent="0.2">
      <c r="A299" s="11"/>
      <c r="B299" s="11"/>
      <c r="C299" s="11"/>
      <c r="D299" s="11"/>
      <c r="E299" s="11"/>
      <c r="F299" s="11"/>
      <c r="G299" s="11"/>
      <c r="H299" s="11"/>
      <c r="I299" s="11"/>
      <c r="J299" s="11"/>
    </row>
    <row r="300" spans="1:10" ht="69.95" customHeight="1" x14ac:dyDescent="0.2">
      <c r="A300" s="60" t="s">
        <v>904</v>
      </c>
      <c r="B300" s="61"/>
      <c r="C300" s="61"/>
      <c r="D300" s="61"/>
      <c r="E300" s="61"/>
      <c r="F300" s="61"/>
      <c r="G300" s="61"/>
      <c r="H300" s="61"/>
      <c r="I300" s="61"/>
      <c r="J300" s="61"/>
    </row>
  </sheetData>
  <mergeCells count="17">
    <mergeCell ref="A298:C298"/>
    <mergeCell ref="F298:G298"/>
    <mergeCell ref="H298:J298"/>
    <mergeCell ref="A300:J300"/>
    <mergeCell ref="A3:J3"/>
    <mergeCell ref="A296:C296"/>
    <mergeCell ref="F296:G296"/>
    <mergeCell ref="H296:J296"/>
    <mergeCell ref="A297:C297"/>
    <mergeCell ref="F297:G297"/>
    <mergeCell ref="H297:J297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&amp;CPREFEITURA MUNICIPAL DE PAULÍNIA
CNPJ: 45.751.435/0001-06 &amp;R</oddHeader>
    <oddFooter>&amp;L &amp;CAvenida Prefeito José Lozano Araújo  - Parque Brasil 500 - Paulínia / SP
 / edilsonfsantos2009@hotmail.com &amp;R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06"/>
  <sheetViews>
    <sheetView tabSelected="1" zoomScale="85" zoomScaleNormal="85" workbookViewId="0">
      <selection activeCell="I9" sqref="I9"/>
    </sheetView>
  </sheetViews>
  <sheetFormatPr defaultRowHeight="14.25" x14ac:dyDescent="0.2"/>
  <cols>
    <col min="1" max="1" width="4.625" style="15" bestFit="1" customWidth="1"/>
    <col min="2" max="2" width="14.625" style="25" bestFit="1" customWidth="1"/>
    <col min="3" max="3" width="8.5" bestFit="1" customWidth="1"/>
    <col min="4" max="4" width="10.5" bestFit="1" customWidth="1"/>
    <col min="5" max="5" width="60" bestFit="1" customWidth="1"/>
    <col min="6" max="6" width="8" bestFit="1" customWidth="1"/>
    <col min="7" max="7" width="13" style="25" bestFit="1" customWidth="1"/>
    <col min="8" max="8" width="11.5" style="33" bestFit="1" customWidth="1"/>
    <col min="9" max="9" width="13.25" style="33" bestFit="1" customWidth="1"/>
    <col min="10" max="10" width="13.875" style="33" bestFit="1" customWidth="1"/>
    <col min="11" max="11" width="13" style="25" bestFit="1" customWidth="1"/>
    <col min="12" max="12" width="15.625" style="25" hidden="1" customWidth="1"/>
    <col min="13" max="13" width="9.5" bestFit="1" customWidth="1"/>
  </cols>
  <sheetData>
    <row r="1" spans="1:12" ht="15" x14ac:dyDescent="0.2">
      <c r="B1" s="22"/>
      <c r="C1" s="1"/>
      <c r="D1" s="1"/>
      <c r="E1" s="1" t="s">
        <v>905</v>
      </c>
      <c r="F1" s="56" t="s">
        <v>907</v>
      </c>
      <c r="G1" s="56"/>
      <c r="H1" s="63" t="s">
        <v>2</v>
      </c>
      <c r="I1" s="63"/>
      <c r="J1" s="56" t="s">
        <v>3</v>
      </c>
      <c r="K1" s="56"/>
    </row>
    <row r="2" spans="1:12" ht="80.099999999999994" customHeight="1" x14ac:dyDescent="0.2">
      <c r="B2" s="23"/>
      <c r="C2" s="10"/>
      <c r="D2" s="10"/>
      <c r="E2" s="21" t="s">
        <v>906</v>
      </c>
      <c r="F2" s="57" t="s">
        <v>5</v>
      </c>
      <c r="G2" s="57"/>
      <c r="H2" s="64" t="s">
        <v>6</v>
      </c>
      <c r="I2" s="64"/>
      <c r="J2" s="57" t="s">
        <v>7</v>
      </c>
      <c r="K2" s="57"/>
    </row>
    <row r="3" spans="1:12" ht="15" x14ac:dyDescent="0.25">
      <c r="B3" s="67" t="s">
        <v>908</v>
      </c>
      <c r="C3" s="61"/>
      <c r="D3" s="61"/>
      <c r="E3" s="61"/>
      <c r="F3" s="61"/>
      <c r="G3" s="61"/>
      <c r="H3" s="61"/>
      <c r="I3" s="61"/>
      <c r="J3" s="61"/>
      <c r="K3" s="61"/>
    </row>
    <row r="4" spans="1:12" ht="60" x14ac:dyDescent="0.2">
      <c r="A4" s="26" t="s">
        <v>922</v>
      </c>
      <c r="B4" s="26" t="s">
        <v>921</v>
      </c>
      <c r="C4" s="18" t="s">
        <v>10</v>
      </c>
      <c r="D4" s="26" t="s">
        <v>909</v>
      </c>
      <c r="E4" s="17" t="s">
        <v>12</v>
      </c>
      <c r="F4" s="19" t="s">
        <v>13</v>
      </c>
      <c r="G4" s="27" t="s">
        <v>910</v>
      </c>
      <c r="H4" s="29" t="s">
        <v>911</v>
      </c>
      <c r="I4" s="29" t="s">
        <v>912</v>
      </c>
      <c r="J4" s="29" t="s">
        <v>913</v>
      </c>
      <c r="K4" s="27" t="s">
        <v>914</v>
      </c>
      <c r="L4" s="20" t="s">
        <v>915</v>
      </c>
    </row>
    <row r="5" spans="1:12" ht="24" customHeight="1" x14ac:dyDescent="0.2">
      <c r="A5" s="24">
        <v>1</v>
      </c>
      <c r="B5" s="24" t="s">
        <v>547</v>
      </c>
      <c r="C5" s="5" t="s">
        <v>548</v>
      </c>
      <c r="D5" s="5" t="s">
        <v>21</v>
      </c>
      <c r="E5" s="5" t="s">
        <v>549</v>
      </c>
      <c r="F5" s="6" t="s">
        <v>23</v>
      </c>
      <c r="G5" s="28">
        <v>1000</v>
      </c>
      <c r="H5" s="30">
        <v>28.58</v>
      </c>
      <c r="I5" s="30">
        <v>35.270000000000003</v>
      </c>
      <c r="J5" s="30">
        <f t="shared" ref="J5:J68" si="0">G5*I5</f>
        <v>35270</v>
      </c>
      <c r="K5" s="34">
        <f t="shared" ref="K5:K68" si="1">J5/$I$298</f>
        <v>9.623255377229613E-4</v>
      </c>
      <c r="L5" s="34">
        <f>K5</f>
        <v>9.623255377229613E-4</v>
      </c>
    </row>
    <row r="6" spans="1:12" ht="39" customHeight="1" x14ac:dyDescent="0.2">
      <c r="A6" s="24">
        <v>2</v>
      </c>
      <c r="B6" s="24" t="s">
        <v>74</v>
      </c>
      <c r="C6" s="5" t="s">
        <v>75</v>
      </c>
      <c r="D6" s="5" t="s">
        <v>21</v>
      </c>
      <c r="E6" s="5" t="s">
        <v>76</v>
      </c>
      <c r="F6" s="6" t="s">
        <v>23</v>
      </c>
      <c r="G6" s="28">
        <v>1500</v>
      </c>
      <c r="H6" s="30">
        <v>238.41</v>
      </c>
      <c r="I6" s="30">
        <v>294.22000000000003</v>
      </c>
      <c r="J6" s="30">
        <f t="shared" si="0"/>
        <v>441330.00000000006</v>
      </c>
      <c r="K6" s="34">
        <f t="shared" si="1"/>
        <v>1.2041483684810733E-2</v>
      </c>
      <c r="L6" s="34">
        <f>L5+K6</f>
        <v>1.3003809222533694E-2</v>
      </c>
    </row>
    <row r="7" spans="1:12" ht="24" customHeight="1" x14ac:dyDescent="0.2">
      <c r="A7" s="24">
        <v>3</v>
      </c>
      <c r="B7" s="24" t="s">
        <v>135</v>
      </c>
      <c r="C7" s="5" t="s">
        <v>136</v>
      </c>
      <c r="D7" s="5" t="s">
        <v>21</v>
      </c>
      <c r="E7" s="5" t="s">
        <v>137</v>
      </c>
      <c r="F7" s="6" t="s">
        <v>23</v>
      </c>
      <c r="G7" s="28">
        <v>2500</v>
      </c>
      <c r="H7" s="30">
        <v>87.23</v>
      </c>
      <c r="I7" s="30">
        <v>107.65</v>
      </c>
      <c r="J7" s="30">
        <f t="shared" si="0"/>
        <v>269125</v>
      </c>
      <c r="K7" s="34">
        <f t="shared" si="1"/>
        <v>7.3429503923927398E-3</v>
      </c>
      <c r="L7" s="34">
        <f t="shared" ref="L7:L70" si="2">L6+K7</f>
        <v>2.0346759614926435E-2</v>
      </c>
    </row>
    <row r="8" spans="1:12" ht="26.1" customHeight="1" x14ac:dyDescent="0.2">
      <c r="A8" s="24">
        <v>4</v>
      </c>
      <c r="B8" s="24" t="s">
        <v>31</v>
      </c>
      <c r="C8" s="5" t="s">
        <v>32</v>
      </c>
      <c r="D8" s="5" t="s">
        <v>21</v>
      </c>
      <c r="E8" s="5" t="s">
        <v>33</v>
      </c>
      <c r="F8" s="6" t="s">
        <v>23</v>
      </c>
      <c r="G8" s="28">
        <v>11000</v>
      </c>
      <c r="H8" s="30">
        <v>98.26</v>
      </c>
      <c r="I8" s="30">
        <v>121.26</v>
      </c>
      <c r="J8" s="30">
        <f t="shared" si="0"/>
        <v>1333860</v>
      </c>
      <c r="K8" s="34">
        <f t="shared" si="1"/>
        <v>3.6393749411600486E-2</v>
      </c>
      <c r="L8" s="34">
        <f t="shared" si="2"/>
        <v>5.6740509026526921E-2</v>
      </c>
    </row>
    <row r="9" spans="1:12" ht="24" customHeight="1" x14ac:dyDescent="0.2">
      <c r="A9" s="24">
        <v>5</v>
      </c>
      <c r="B9" s="24" t="s">
        <v>90</v>
      </c>
      <c r="C9" s="5" t="s">
        <v>91</v>
      </c>
      <c r="D9" s="5" t="s">
        <v>21</v>
      </c>
      <c r="E9" s="5" t="s">
        <v>92</v>
      </c>
      <c r="F9" s="6" t="s">
        <v>23</v>
      </c>
      <c r="G9" s="28">
        <v>2500</v>
      </c>
      <c r="H9" s="30">
        <v>135.33000000000001</v>
      </c>
      <c r="I9" s="30">
        <v>167.01</v>
      </c>
      <c r="J9" s="30">
        <f t="shared" si="0"/>
        <v>417525</v>
      </c>
      <c r="K9" s="34">
        <f t="shared" si="1"/>
        <v>1.1391975337050735E-2</v>
      </c>
      <c r="L9" s="34">
        <f t="shared" si="2"/>
        <v>6.8132484363577661E-2</v>
      </c>
    </row>
    <row r="10" spans="1:12" ht="39" customHeight="1" x14ac:dyDescent="0.2">
      <c r="A10" s="24">
        <v>6</v>
      </c>
      <c r="B10" s="24" t="s">
        <v>105</v>
      </c>
      <c r="C10" s="5" t="s">
        <v>106</v>
      </c>
      <c r="D10" s="5" t="s">
        <v>21</v>
      </c>
      <c r="E10" s="5" t="s">
        <v>107</v>
      </c>
      <c r="F10" s="6" t="s">
        <v>23</v>
      </c>
      <c r="G10" s="28">
        <v>2500</v>
      </c>
      <c r="H10" s="30">
        <v>114.92</v>
      </c>
      <c r="I10" s="30">
        <v>141.82</v>
      </c>
      <c r="J10" s="30">
        <f t="shared" si="0"/>
        <v>354550</v>
      </c>
      <c r="K10" s="34">
        <f t="shared" si="1"/>
        <v>9.6737317663644993E-3</v>
      </c>
      <c r="L10" s="34">
        <f t="shared" si="2"/>
        <v>7.7806216129942166E-2</v>
      </c>
    </row>
    <row r="11" spans="1:12" ht="24" customHeight="1" x14ac:dyDescent="0.2">
      <c r="A11" s="24">
        <v>7</v>
      </c>
      <c r="B11" s="24" t="s">
        <v>684</v>
      </c>
      <c r="C11" s="5" t="s">
        <v>685</v>
      </c>
      <c r="D11" s="5" t="s">
        <v>21</v>
      </c>
      <c r="E11" s="5" t="s">
        <v>686</v>
      </c>
      <c r="F11" s="6" t="s">
        <v>687</v>
      </c>
      <c r="G11" s="28">
        <v>500</v>
      </c>
      <c r="H11" s="30">
        <v>28.82</v>
      </c>
      <c r="I11" s="30">
        <v>35.56</v>
      </c>
      <c r="J11" s="30">
        <f t="shared" si="0"/>
        <v>17780</v>
      </c>
      <c r="K11" s="34">
        <f t="shared" si="1"/>
        <v>4.8511902638826912E-4</v>
      </c>
      <c r="L11" s="34">
        <f t="shared" si="2"/>
        <v>7.8291335156330438E-2</v>
      </c>
    </row>
    <row r="12" spans="1:12" ht="26.1" customHeight="1" x14ac:dyDescent="0.2">
      <c r="A12" s="24">
        <v>8</v>
      </c>
      <c r="B12" s="24" t="s">
        <v>596</v>
      </c>
      <c r="C12" s="5" t="s">
        <v>597</v>
      </c>
      <c r="D12" s="5" t="s">
        <v>21</v>
      </c>
      <c r="E12" s="5" t="s">
        <v>598</v>
      </c>
      <c r="F12" s="6" t="s">
        <v>599</v>
      </c>
      <c r="G12" s="28">
        <v>1000</v>
      </c>
      <c r="H12" s="30">
        <v>24.97</v>
      </c>
      <c r="I12" s="30">
        <v>30.81</v>
      </c>
      <c r="J12" s="30">
        <f t="shared" si="0"/>
        <v>30810</v>
      </c>
      <c r="K12" s="34">
        <f t="shared" si="1"/>
        <v>8.4063651310588143E-4</v>
      </c>
      <c r="L12" s="34">
        <f t="shared" si="2"/>
        <v>7.9131971669436321E-2</v>
      </c>
    </row>
    <row r="13" spans="1:12" ht="24" customHeight="1" x14ac:dyDescent="0.2">
      <c r="A13" s="24">
        <v>9</v>
      </c>
      <c r="B13" s="24" t="s">
        <v>123</v>
      </c>
      <c r="C13" s="5" t="s">
        <v>124</v>
      </c>
      <c r="D13" s="5" t="s">
        <v>21</v>
      </c>
      <c r="E13" s="5" t="s">
        <v>125</v>
      </c>
      <c r="F13" s="6" t="s">
        <v>30</v>
      </c>
      <c r="G13" s="28">
        <v>500</v>
      </c>
      <c r="H13" s="30">
        <v>439.11</v>
      </c>
      <c r="I13" s="30">
        <v>541.9</v>
      </c>
      <c r="J13" s="30">
        <f t="shared" si="0"/>
        <v>270950</v>
      </c>
      <c r="K13" s="34">
        <f t="shared" si="1"/>
        <v>7.3927446681609403E-3</v>
      </c>
      <c r="L13" s="34">
        <f t="shared" si="2"/>
        <v>8.6524716337597257E-2</v>
      </c>
    </row>
    <row r="14" spans="1:12" ht="39" customHeight="1" x14ac:dyDescent="0.2">
      <c r="A14" s="24">
        <v>10</v>
      </c>
      <c r="B14" s="24" t="s">
        <v>77</v>
      </c>
      <c r="C14" s="5" t="s">
        <v>78</v>
      </c>
      <c r="D14" s="5" t="s">
        <v>21</v>
      </c>
      <c r="E14" s="5" t="s">
        <v>79</v>
      </c>
      <c r="F14" s="6" t="s">
        <v>64</v>
      </c>
      <c r="G14" s="28">
        <v>35000</v>
      </c>
      <c r="H14" s="30">
        <v>10.68</v>
      </c>
      <c r="I14" s="30">
        <v>13.18</v>
      </c>
      <c r="J14" s="30">
        <f t="shared" si="0"/>
        <v>461300</v>
      </c>
      <c r="K14" s="34">
        <f t="shared" si="1"/>
        <v>1.2586355842120841E-2</v>
      </c>
      <c r="L14" s="34">
        <f t="shared" si="2"/>
        <v>9.9111072179718096E-2</v>
      </c>
    </row>
    <row r="15" spans="1:12" ht="26.1" customHeight="1" x14ac:dyDescent="0.2">
      <c r="A15" s="24">
        <v>11</v>
      </c>
      <c r="B15" s="24" t="s">
        <v>209</v>
      </c>
      <c r="C15" s="5" t="s">
        <v>210</v>
      </c>
      <c r="D15" s="5" t="s">
        <v>21</v>
      </c>
      <c r="E15" s="5" t="s">
        <v>211</v>
      </c>
      <c r="F15" s="6" t="s">
        <v>64</v>
      </c>
      <c r="G15" s="28">
        <v>10000</v>
      </c>
      <c r="H15" s="30">
        <v>10.98</v>
      </c>
      <c r="I15" s="30">
        <v>13.55</v>
      </c>
      <c r="J15" s="30">
        <f t="shared" si="0"/>
        <v>135500</v>
      </c>
      <c r="K15" s="34">
        <f t="shared" si="1"/>
        <v>3.6970544474471578E-3</v>
      </c>
      <c r="L15" s="34">
        <f t="shared" si="2"/>
        <v>0.10280812662716525</v>
      </c>
    </row>
    <row r="16" spans="1:12" ht="26.1" customHeight="1" x14ac:dyDescent="0.2">
      <c r="A16" s="24">
        <v>12</v>
      </c>
      <c r="B16" s="24" t="s">
        <v>194</v>
      </c>
      <c r="C16" s="5" t="s">
        <v>195</v>
      </c>
      <c r="D16" s="5" t="s">
        <v>21</v>
      </c>
      <c r="E16" s="5" t="s">
        <v>196</v>
      </c>
      <c r="F16" s="6" t="s">
        <v>64</v>
      </c>
      <c r="G16" s="28">
        <v>12000</v>
      </c>
      <c r="H16" s="30">
        <v>10.4</v>
      </c>
      <c r="I16" s="30">
        <v>12.83</v>
      </c>
      <c r="J16" s="30">
        <f t="shared" si="0"/>
        <v>153960</v>
      </c>
      <c r="K16" s="34">
        <f t="shared" si="1"/>
        <v>4.2007269574093316E-3</v>
      </c>
      <c r="L16" s="34">
        <f t="shared" si="2"/>
        <v>0.10700885358457458</v>
      </c>
    </row>
    <row r="17" spans="1:12" ht="26.1" customHeight="1" x14ac:dyDescent="0.2">
      <c r="A17" s="24">
        <v>13</v>
      </c>
      <c r="B17" s="24" t="s">
        <v>630</v>
      </c>
      <c r="C17" s="5" t="s">
        <v>631</v>
      </c>
      <c r="D17" s="5" t="s">
        <v>21</v>
      </c>
      <c r="E17" s="5" t="s">
        <v>632</v>
      </c>
      <c r="F17" s="6" t="s">
        <v>144</v>
      </c>
      <c r="G17" s="28">
        <v>25</v>
      </c>
      <c r="H17" s="30">
        <v>778.85</v>
      </c>
      <c r="I17" s="30">
        <v>961.17</v>
      </c>
      <c r="J17" s="30">
        <f t="shared" si="0"/>
        <v>24029.25</v>
      </c>
      <c r="K17" s="34">
        <f t="shared" si="1"/>
        <v>6.5562690465918532E-4</v>
      </c>
      <c r="L17" s="34">
        <f t="shared" si="2"/>
        <v>0.10766448048923377</v>
      </c>
    </row>
    <row r="18" spans="1:12" ht="26.1" customHeight="1" x14ac:dyDescent="0.2">
      <c r="A18" s="24">
        <v>14</v>
      </c>
      <c r="B18" s="24" t="s">
        <v>190</v>
      </c>
      <c r="C18" s="5" t="s">
        <v>191</v>
      </c>
      <c r="D18" s="5" t="s">
        <v>21</v>
      </c>
      <c r="E18" s="5" t="s">
        <v>192</v>
      </c>
      <c r="F18" s="6" t="s">
        <v>193</v>
      </c>
      <c r="G18" s="28">
        <v>150</v>
      </c>
      <c r="H18" s="30">
        <v>1065.03</v>
      </c>
      <c r="I18" s="30">
        <v>1314.35</v>
      </c>
      <c r="J18" s="30">
        <f t="shared" si="0"/>
        <v>197152.5</v>
      </c>
      <c r="K18" s="34">
        <f t="shared" si="1"/>
        <v>5.3792142210356145E-3</v>
      </c>
      <c r="L18" s="34">
        <f t="shared" si="2"/>
        <v>0.11304369471026939</v>
      </c>
    </row>
    <row r="19" spans="1:12" ht="24" customHeight="1" x14ac:dyDescent="0.2">
      <c r="A19" s="24">
        <v>15</v>
      </c>
      <c r="B19" s="24" t="s">
        <v>297</v>
      </c>
      <c r="C19" s="5" t="s">
        <v>298</v>
      </c>
      <c r="D19" s="5" t="s">
        <v>21</v>
      </c>
      <c r="E19" s="5" t="s">
        <v>299</v>
      </c>
      <c r="F19" s="6" t="s">
        <v>144</v>
      </c>
      <c r="G19" s="28">
        <v>50</v>
      </c>
      <c r="H19" s="30">
        <v>1208.3599999999999</v>
      </c>
      <c r="I19" s="30">
        <v>1491.23</v>
      </c>
      <c r="J19" s="30">
        <f t="shared" si="0"/>
        <v>74561.5</v>
      </c>
      <c r="K19" s="34">
        <f t="shared" si="1"/>
        <v>2.0343758316113008E-3</v>
      </c>
      <c r="L19" s="34">
        <f t="shared" si="2"/>
        <v>0.11507807054188068</v>
      </c>
    </row>
    <row r="20" spans="1:12" ht="24" customHeight="1" x14ac:dyDescent="0.2">
      <c r="A20" s="24">
        <v>16</v>
      </c>
      <c r="B20" s="24" t="s">
        <v>487</v>
      </c>
      <c r="C20" s="5" t="s">
        <v>488</v>
      </c>
      <c r="D20" s="5" t="s">
        <v>21</v>
      </c>
      <c r="E20" s="5" t="s">
        <v>489</v>
      </c>
      <c r="F20" s="6" t="s">
        <v>144</v>
      </c>
      <c r="G20" s="28">
        <v>100</v>
      </c>
      <c r="H20" s="30">
        <v>317.18</v>
      </c>
      <c r="I20" s="30">
        <v>391.43</v>
      </c>
      <c r="J20" s="30">
        <f t="shared" si="0"/>
        <v>39143</v>
      </c>
      <c r="K20" s="34">
        <f t="shared" si="1"/>
        <v>1.0679985404902148E-3</v>
      </c>
      <c r="L20" s="34">
        <f t="shared" si="2"/>
        <v>0.11614606908237089</v>
      </c>
    </row>
    <row r="21" spans="1:12" ht="24" customHeight="1" x14ac:dyDescent="0.2">
      <c r="A21" s="24">
        <v>17</v>
      </c>
      <c r="B21" s="24" t="s">
        <v>660</v>
      </c>
      <c r="C21" s="5" t="s">
        <v>661</v>
      </c>
      <c r="D21" s="5" t="s">
        <v>21</v>
      </c>
      <c r="E21" s="5" t="s">
        <v>662</v>
      </c>
      <c r="F21" s="6" t="s">
        <v>144</v>
      </c>
      <c r="G21" s="28">
        <v>25</v>
      </c>
      <c r="H21" s="30">
        <v>647.76</v>
      </c>
      <c r="I21" s="30">
        <v>799.4</v>
      </c>
      <c r="J21" s="30">
        <f t="shared" si="0"/>
        <v>19985</v>
      </c>
      <c r="K21" s="34">
        <f t="shared" si="1"/>
        <v>5.4528142533012138E-4</v>
      </c>
      <c r="L21" s="34">
        <f t="shared" si="2"/>
        <v>0.11669135050770102</v>
      </c>
    </row>
    <row r="22" spans="1:12" ht="39" customHeight="1" x14ac:dyDescent="0.2">
      <c r="A22" s="24">
        <v>18</v>
      </c>
      <c r="B22" s="24" t="s">
        <v>490</v>
      </c>
      <c r="C22" s="5" t="s">
        <v>491</v>
      </c>
      <c r="D22" s="5" t="s">
        <v>21</v>
      </c>
      <c r="E22" s="5" t="s">
        <v>492</v>
      </c>
      <c r="F22" s="6" t="s">
        <v>144</v>
      </c>
      <c r="G22" s="28">
        <v>50</v>
      </c>
      <c r="H22" s="30">
        <v>568.94000000000005</v>
      </c>
      <c r="I22" s="30">
        <v>702.12</v>
      </c>
      <c r="J22" s="30">
        <f t="shared" si="0"/>
        <v>35106</v>
      </c>
      <c r="K22" s="34">
        <f t="shared" si="1"/>
        <v>9.5785087403749017E-4</v>
      </c>
      <c r="L22" s="34">
        <f t="shared" si="2"/>
        <v>0.11764920138173851</v>
      </c>
    </row>
    <row r="23" spans="1:12" ht="26.1" customHeight="1" x14ac:dyDescent="0.2">
      <c r="A23" s="24">
        <v>19</v>
      </c>
      <c r="B23" s="24" t="s">
        <v>481</v>
      </c>
      <c r="C23" s="5" t="s">
        <v>482</v>
      </c>
      <c r="D23" s="5" t="s">
        <v>21</v>
      </c>
      <c r="E23" s="5" t="s">
        <v>483</v>
      </c>
      <c r="F23" s="6" t="s">
        <v>251</v>
      </c>
      <c r="G23" s="28">
        <v>25</v>
      </c>
      <c r="H23" s="30">
        <v>1157.98</v>
      </c>
      <c r="I23" s="30">
        <v>1429.06</v>
      </c>
      <c r="J23" s="30">
        <f t="shared" si="0"/>
        <v>35726.5</v>
      </c>
      <c r="K23" s="34">
        <f t="shared" si="1"/>
        <v>9.7478092779867802E-4</v>
      </c>
      <c r="L23" s="34">
        <f t="shared" si="2"/>
        <v>0.11862398230953719</v>
      </c>
    </row>
    <row r="24" spans="1:12" ht="26.1" customHeight="1" x14ac:dyDescent="0.2">
      <c r="A24" s="24">
        <v>20</v>
      </c>
      <c r="B24" s="24" t="s">
        <v>439</v>
      </c>
      <c r="C24" s="5" t="s">
        <v>440</v>
      </c>
      <c r="D24" s="5" t="s">
        <v>21</v>
      </c>
      <c r="E24" s="5" t="s">
        <v>441</v>
      </c>
      <c r="F24" s="6" t="s">
        <v>144</v>
      </c>
      <c r="G24" s="28">
        <v>100</v>
      </c>
      <c r="H24" s="30">
        <v>367.28</v>
      </c>
      <c r="I24" s="30">
        <v>453.26</v>
      </c>
      <c r="J24" s="30">
        <f t="shared" si="0"/>
        <v>45326</v>
      </c>
      <c r="K24" s="34">
        <f t="shared" si="1"/>
        <v>1.2366988183394087E-3</v>
      </c>
      <c r="L24" s="34">
        <f t="shared" si="2"/>
        <v>0.11986068112787659</v>
      </c>
    </row>
    <row r="25" spans="1:12" ht="26.1" customHeight="1" x14ac:dyDescent="0.2">
      <c r="A25" s="24">
        <v>21</v>
      </c>
      <c r="B25" s="24" t="s">
        <v>651</v>
      </c>
      <c r="C25" s="5" t="s">
        <v>652</v>
      </c>
      <c r="D25" s="5" t="s">
        <v>21</v>
      </c>
      <c r="E25" s="5" t="s">
        <v>653</v>
      </c>
      <c r="F25" s="6" t="s">
        <v>144</v>
      </c>
      <c r="G25" s="28">
        <v>100</v>
      </c>
      <c r="H25" s="30">
        <v>179.67</v>
      </c>
      <c r="I25" s="30">
        <v>221.73</v>
      </c>
      <c r="J25" s="30">
        <f t="shared" si="0"/>
        <v>22173</v>
      </c>
      <c r="K25" s="34">
        <f t="shared" si="1"/>
        <v>6.0497998718262607E-4</v>
      </c>
      <c r="L25" s="34">
        <f t="shared" si="2"/>
        <v>0.12046566111505923</v>
      </c>
    </row>
    <row r="26" spans="1:12" ht="24" customHeight="1" x14ac:dyDescent="0.2">
      <c r="A26" s="24">
        <v>22</v>
      </c>
      <c r="B26" s="24" t="s">
        <v>541</v>
      </c>
      <c r="C26" s="5" t="s">
        <v>542</v>
      </c>
      <c r="D26" s="5" t="s">
        <v>21</v>
      </c>
      <c r="E26" s="5" t="s">
        <v>543</v>
      </c>
      <c r="F26" s="6" t="s">
        <v>144</v>
      </c>
      <c r="G26" s="28">
        <v>150</v>
      </c>
      <c r="H26" s="30">
        <v>177.61</v>
      </c>
      <c r="I26" s="30">
        <v>219.18</v>
      </c>
      <c r="J26" s="30">
        <f t="shared" si="0"/>
        <v>32877</v>
      </c>
      <c r="K26" s="34">
        <f t="shared" si="1"/>
        <v>8.970336462636177E-4</v>
      </c>
      <c r="L26" s="34">
        <f t="shared" si="2"/>
        <v>0.12136269476132285</v>
      </c>
    </row>
    <row r="27" spans="1:12" ht="26.1" customHeight="1" x14ac:dyDescent="0.2">
      <c r="A27" s="24">
        <v>23</v>
      </c>
      <c r="B27" s="24" t="s">
        <v>252</v>
      </c>
      <c r="C27" s="5" t="s">
        <v>253</v>
      </c>
      <c r="D27" s="5" t="s">
        <v>21</v>
      </c>
      <c r="E27" s="5" t="s">
        <v>254</v>
      </c>
      <c r="F27" s="6" t="s">
        <v>86</v>
      </c>
      <c r="G27" s="28">
        <v>1000</v>
      </c>
      <c r="H27" s="30">
        <v>85.6</v>
      </c>
      <c r="I27" s="30">
        <v>105.63</v>
      </c>
      <c r="J27" s="30">
        <f t="shared" si="0"/>
        <v>105630</v>
      </c>
      <c r="K27" s="34">
        <f t="shared" si="1"/>
        <v>2.8820653969287326E-3</v>
      </c>
      <c r="L27" s="34">
        <f t="shared" si="2"/>
        <v>0.12424476015825157</v>
      </c>
    </row>
    <row r="28" spans="1:12" ht="26.1" customHeight="1" x14ac:dyDescent="0.2">
      <c r="A28" s="24">
        <v>24</v>
      </c>
      <c r="B28" s="24" t="s">
        <v>300</v>
      </c>
      <c r="C28" s="5" t="s">
        <v>301</v>
      </c>
      <c r="D28" s="5" t="s">
        <v>21</v>
      </c>
      <c r="E28" s="5" t="s">
        <v>302</v>
      </c>
      <c r="F28" s="6" t="s">
        <v>86</v>
      </c>
      <c r="G28" s="28">
        <v>500</v>
      </c>
      <c r="H28" s="30">
        <v>133.44</v>
      </c>
      <c r="I28" s="30">
        <v>164.67</v>
      </c>
      <c r="J28" s="30">
        <f t="shared" si="0"/>
        <v>82335</v>
      </c>
      <c r="K28" s="34">
        <f t="shared" si="1"/>
        <v>2.2464721618491641E-3</v>
      </c>
      <c r="L28" s="34">
        <f t="shared" si="2"/>
        <v>0.12649123232010073</v>
      </c>
    </row>
    <row r="29" spans="1:12" ht="24" customHeight="1" x14ac:dyDescent="0.2">
      <c r="A29" s="24">
        <v>25</v>
      </c>
      <c r="B29" s="24" t="s">
        <v>227</v>
      </c>
      <c r="C29" s="5" t="s">
        <v>228</v>
      </c>
      <c r="D29" s="5" t="s">
        <v>21</v>
      </c>
      <c r="E29" s="5" t="s">
        <v>229</v>
      </c>
      <c r="F29" s="6" t="s">
        <v>86</v>
      </c>
      <c r="G29" s="28">
        <v>7000</v>
      </c>
      <c r="H29" s="30">
        <v>13.13</v>
      </c>
      <c r="I29" s="30">
        <v>16.2</v>
      </c>
      <c r="J29" s="30">
        <f t="shared" si="0"/>
        <v>113400</v>
      </c>
      <c r="K29" s="34">
        <f t="shared" si="1"/>
        <v>3.0940662312952598E-3</v>
      </c>
      <c r="L29" s="34">
        <f t="shared" si="2"/>
        <v>0.129585298551396</v>
      </c>
    </row>
    <row r="30" spans="1:12" ht="65.099999999999994" customHeight="1" x14ac:dyDescent="0.2">
      <c r="A30" s="24">
        <v>26</v>
      </c>
      <c r="B30" s="24" t="s">
        <v>291</v>
      </c>
      <c r="C30" s="5" t="s">
        <v>292</v>
      </c>
      <c r="D30" s="5" t="s">
        <v>21</v>
      </c>
      <c r="E30" s="5" t="s">
        <v>293</v>
      </c>
      <c r="F30" s="6" t="s">
        <v>86</v>
      </c>
      <c r="G30" s="28">
        <v>3500</v>
      </c>
      <c r="H30" s="30">
        <v>18.32</v>
      </c>
      <c r="I30" s="30">
        <v>22.6</v>
      </c>
      <c r="J30" s="30">
        <f t="shared" si="0"/>
        <v>79100</v>
      </c>
      <c r="K30" s="34">
        <f t="shared" si="1"/>
        <v>2.1582066921997799E-3</v>
      </c>
      <c r="L30" s="34">
        <f t="shared" si="2"/>
        <v>0.13174350524359579</v>
      </c>
    </row>
    <row r="31" spans="1:12" ht="26.1" customHeight="1" x14ac:dyDescent="0.2">
      <c r="A31" s="24">
        <v>27</v>
      </c>
      <c r="B31" s="24" t="s">
        <v>270</v>
      </c>
      <c r="C31" s="5" t="s">
        <v>271</v>
      </c>
      <c r="D31" s="5" t="s">
        <v>21</v>
      </c>
      <c r="E31" s="5" t="s">
        <v>272</v>
      </c>
      <c r="F31" s="6" t="s">
        <v>86</v>
      </c>
      <c r="G31" s="28">
        <v>20000</v>
      </c>
      <c r="H31" s="30">
        <v>3.55</v>
      </c>
      <c r="I31" s="30">
        <v>4.38</v>
      </c>
      <c r="J31" s="30">
        <f t="shared" si="0"/>
        <v>87600</v>
      </c>
      <c r="K31" s="34">
        <f t="shared" si="1"/>
        <v>2.3901252368735866E-3</v>
      </c>
      <c r="L31" s="34">
        <f t="shared" si="2"/>
        <v>0.13413363048046939</v>
      </c>
    </row>
    <row r="32" spans="1:12" ht="26.1" customHeight="1" x14ac:dyDescent="0.2">
      <c r="A32" s="24">
        <v>28</v>
      </c>
      <c r="B32" s="24" t="s">
        <v>415</v>
      </c>
      <c r="C32" s="5" t="s">
        <v>416</v>
      </c>
      <c r="D32" s="5" t="s">
        <v>21</v>
      </c>
      <c r="E32" s="5" t="s">
        <v>417</v>
      </c>
      <c r="F32" s="6" t="s">
        <v>86</v>
      </c>
      <c r="G32" s="28">
        <v>1500</v>
      </c>
      <c r="H32" s="30">
        <v>26.79</v>
      </c>
      <c r="I32" s="30">
        <v>33.06</v>
      </c>
      <c r="J32" s="30">
        <f t="shared" si="0"/>
        <v>49590</v>
      </c>
      <c r="K32" s="34">
        <f t="shared" si="1"/>
        <v>1.3530400741616571E-3</v>
      </c>
      <c r="L32" s="34">
        <f t="shared" si="2"/>
        <v>0.13548667055463104</v>
      </c>
    </row>
    <row r="33" spans="1:12" ht="26.1" customHeight="1" x14ac:dyDescent="0.2">
      <c r="A33" s="24">
        <v>29</v>
      </c>
      <c r="B33" s="24" t="s">
        <v>233</v>
      </c>
      <c r="C33" s="5" t="s">
        <v>234</v>
      </c>
      <c r="D33" s="5" t="s">
        <v>21</v>
      </c>
      <c r="E33" s="5" t="s">
        <v>235</v>
      </c>
      <c r="F33" s="6" t="s">
        <v>86</v>
      </c>
      <c r="G33" s="28">
        <v>18000</v>
      </c>
      <c r="H33" s="30">
        <v>5.04</v>
      </c>
      <c r="I33" s="30">
        <v>6.21</v>
      </c>
      <c r="J33" s="30">
        <f t="shared" si="0"/>
        <v>111780</v>
      </c>
      <c r="K33" s="34">
        <f t="shared" si="1"/>
        <v>3.0498652851338988E-3</v>
      </c>
      <c r="L33" s="34">
        <f t="shared" si="2"/>
        <v>0.13853653583976494</v>
      </c>
    </row>
    <row r="34" spans="1:12" ht="26.1" customHeight="1" x14ac:dyDescent="0.2">
      <c r="A34" s="24">
        <v>30</v>
      </c>
      <c r="B34" s="24" t="s">
        <v>418</v>
      </c>
      <c r="C34" s="5" t="s">
        <v>419</v>
      </c>
      <c r="D34" s="5" t="s">
        <v>21</v>
      </c>
      <c r="E34" s="5" t="s">
        <v>420</v>
      </c>
      <c r="F34" s="6" t="s">
        <v>86</v>
      </c>
      <c r="G34" s="28">
        <v>750</v>
      </c>
      <c r="H34" s="30">
        <v>52.09</v>
      </c>
      <c r="I34" s="30">
        <v>64.28</v>
      </c>
      <c r="J34" s="30">
        <f t="shared" si="0"/>
        <v>48210</v>
      </c>
      <c r="K34" s="34">
        <f t="shared" si="1"/>
        <v>1.3153874163204979E-3</v>
      </c>
      <c r="L34" s="34">
        <f t="shared" si="2"/>
        <v>0.13985192325608545</v>
      </c>
    </row>
    <row r="35" spans="1:12" ht="39" customHeight="1" x14ac:dyDescent="0.2">
      <c r="A35" s="24">
        <v>31</v>
      </c>
      <c r="B35" s="24" t="s">
        <v>279</v>
      </c>
      <c r="C35" s="5" t="s">
        <v>280</v>
      </c>
      <c r="D35" s="5" t="s">
        <v>21</v>
      </c>
      <c r="E35" s="5" t="s">
        <v>281</v>
      </c>
      <c r="F35" s="6" t="s">
        <v>86</v>
      </c>
      <c r="G35" s="28">
        <v>10000</v>
      </c>
      <c r="H35" s="30">
        <v>6.69</v>
      </c>
      <c r="I35" s="30">
        <v>8.25</v>
      </c>
      <c r="J35" s="30">
        <f t="shared" si="0"/>
        <v>82500</v>
      </c>
      <c r="K35" s="34">
        <f t="shared" si="1"/>
        <v>2.2509741100693028E-3</v>
      </c>
      <c r="L35" s="34">
        <f t="shared" si="2"/>
        <v>0.14210289736615475</v>
      </c>
    </row>
    <row r="36" spans="1:12" ht="26.1" customHeight="1" x14ac:dyDescent="0.2">
      <c r="A36" s="24">
        <v>32</v>
      </c>
      <c r="B36" s="24" t="s">
        <v>372</v>
      </c>
      <c r="C36" s="5" t="s">
        <v>373</v>
      </c>
      <c r="D36" s="5" t="s">
        <v>21</v>
      </c>
      <c r="E36" s="5" t="s">
        <v>374</v>
      </c>
      <c r="F36" s="6" t="s">
        <v>86</v>
      </c>
      <c r="G36" s="28">
        <v>500</v>
      </c>
      <c r="H36" s="30">
        <v>92.81</v>
      </c>
      <c r="I36" s="30">
        <v>114.53</v>
      </c>
      <c r="J36" s="30">
        <f t="shared" si="0"/>
        <v>57265</v>
      </c>
      <c r="K36" s="34">
        <f t="shared" si="1"/>
        <v>1.5624488777347711E-3</v>
      </c>
      <c r="L36" s="34">
        <f t="shared" si="2"/>
        <v>0.14366534624388952</v>
      </c>
    </row>
    <row r="37" spans="1:12" ht="26.1" customHeight="1" x14ac:dyDescent="0.2">
      <c r="A37" s="24">
        <v>33</v>
      </c>
      <c r="B37" s="24" t="s">
        <v>799</v>
      </c>
      <c r="C37" s="5" t="s">
        <v>800</v>
      </c>
      <c r="D37" s="5" t="s">
        <v>21</v>
      </c>
      <c r="E37" s="5" t="s">
        <v>801</v>
      </c>
      <c r="F37" s="6" t="s">
        <v>86</v>
      </c>
      <c r="G37" s="28">
        <v>500</v>
      </c>
      <c r="H37" s="30">
        <v>13.19</v>
      </c>
      <c r="I37" s="30">
        <v>16.27</v>
      </c>
      <c r="J37" s="30">
        <f t="shared" si="0"/>
        <v>8135</v>
      </c>
      <c r="K37" s="34">
        <f t="shared" si="1"/>
        <v>2.2195968952016699E-4</v>
      </c>
      <c r="L37" s="34">
        <f t="shared" si="2"/>
        <v>0.14388730593340968</v>
      </c>
    </row>
    <row r="38" spans="1:12" ht="24" customHeight="1" x14ac:dyDescent="0.2">
      <c r="A38" s="24">
        <v>34</v>
      </c>
      <c r="B38" s="24" t="s">
        <v>754</v>
      </c>
      <c r="C38" s="5" t="s">
        <v>755</v>
      </c>
      <c r="D38" s="5" t="s">
        <v>21</v>
      </c>
      <c r="E38" s="5" t="s">
        <v>756</v>
      </c>
      <c r="F38" s="6" t="s">
        <v>86</v>
      </c>
      <c r="G38" s="28">
        <v>500</v>
      </c>
      <c r="H38" s="30">
        <v>18.829999999999998</v>
      </c>
      <c r="I38" s="30">
        <v>23.23</v>
      </c>
      <c r="J38" s="30">
        <f t="shared" si="0"/>
        <v>11615</v>
      </c>
      <c r="K38" s="34">
        <f t="shared" si="1"/>
        <v>3.1690987016309033E-4</v>
      </c>
      <c r="L38" s="34">
        <f t="shared" si="2"/>
        <v>0.14420421580357276</v>
      </c>
    </row>
    <row r="39" spans="1:12" ht="26.1" customHeight="1" x14ac:dyDescent="0.2">
      <c r="A39" s="24">
        <v>35</v>
      </c>
      <c r="B39" s="24" t="s">
        <v>330</v>
      </c>
      <c r="C39" s="5" t="s">
        <v>331</v>
      </c>
      <c r="D39" s="5" t="s">
        <v>21</v>
      </c>
      <c r="E39" s="5" t="s">
        <v>332</v>
      </c>
      <c r="F39" s="6" t="s">
        <v>86</v>
      </c>
      <c r="G39" s="28">
        <v>2000</v>
      </c>
      <c r="H39" s="30">
        <v>27.08</v>
      </c>
      <c r="I39" s="30">
        <v>33.409999999999997</v>
      </c>
      <c r="J39" s="30">
        <f t="shared" si="0"/>
        <v>66820</v>
      </c>
      <c r="K39" s="34">
        <f t="shared" si="1"/>
        <v>1.8231526064827976E-3</v>
      </c>
      <c r="L39" s="34">
        <f t="shared" si="2"/>
        <v>0.14602736841005556</v>
      </c>
    </row>
    <row r="40" spans="1:12" ht="39" customHeight="1" x14ac:dyDescent="0.2">
      <c r="A40" s="24">
        <v>36</v>
      </c>
      <c r="B40" s="24" t="s">
        <v>703</v>
      </c>
      <c r="C40" s="5" t="s">
        <v>704</v>
      </c>
      <c r="D40" s="5" t="s">
        <v>21</v>
      </c>
      <c r="E40" s="5" t="s">
        <v>705</v>
      </c>
      <c r="F40" s="6" t="s">
        <v>86</v>
      </c>
      <c r="G40" s="28">
        <v>1000</v>
      </c>
      <c r="H40" s="30">
        <v>14.17</v>
      </c>
      <c r="I40" s="30">
        <v>17.48</v>
      </c>
      <c r="J40" s="30">
        <f t="shared" si="0"/>
        <v>17480</v>
      </c>
      <c r="K40" s="34">
        <f t="shared" si="1"/>
        <v>4.7693366598801709E-4</v>
      </c>
      <c r="L40" s="34">
        <f t="shared" si="2"/>
        <v>0.14650430207604359</v>
      </c>
    </row>
    <row r="41" spans="1:12" ht="24" customHeight="1" x14ac:dyDescent="0.2">
      <c r="A41" s="24">
        <v>37</v>
      </c>
      <c r="B41" s="24" t="s">
        <v>883</v>
      </c>
      <c r="C41" s="5" t="s">
        <v>884</v>
      </c>
      <c r="D41" s="5" t="s">
        <v>21</v>
      </c>
      <c r="E41" s="5" t="s">
        <v>885</v>
      </c>
      <c r="F41" s="6" t="s">
        <v>144</v>
      </c>
      <c r="G41" s="28">
        <v>50</v>
      </c>
      <c r="H41" s="30">
        <v>31.09</v>
      </c>
      <c r="I41" s="30">
        <v>38.36</v>
      </c>
      <c r="J41" s="30">
        <f t="shared" si="0"/>
        <v>1918</v>
      </c>
      <c r="K41" s="34">
        <f t="shared" si="1"/>
        <v>5.233173749227785E-5</v>
      </c>
      <c r="L41" s="34">
        <f t="shared" si="2"/>
        <v>0.14655663381353587</v>
      </c>
    </row>
    <row r="42" spans="1:12" ht="24" customHeight="1" x14ac:dyDescent="0.2">
      <c r="A42" s="24">
        <v>38</v>
      </c>
      <c r="B42" s="24" t="s">
        <v>898</v>
      </c>
      <c r="C42" s="5" t="s">
        <v>899</v>
      </c>
      <c r="D42" s="5" t="s">
        <v>21</v>
      </c>
      <c r="E42" s="5" t="s">
        <v>900</v>
      </c>
      <c r="F42" s="6" t="s">
        <v>144</v>
      </c>
      <c r="G42" s="28">
        <v>50</v>
      </c>
      <c r="H42" s="30">
        <v>15.89</v>
      </c>
      <c r="I42" s="30">
        <v>19.600000000000001</v>
      </c>
      <c r="J42" s="30">
        <f t="shared" si="0"/>
        <v>980.00000000000011</v>
      </c>
      <c r="K42" s="34">
        <f t="shared" si="1"/>
        <v>2.6738843974156567E-5</v>
      </c>
      <c r="L42" s="34">
        <f t="shared" si="2"/>
        <v>0.14658337265751004</v>
      </c>
    </row>
    <row r="43" spans="1:12" ht="26.1" customHeight="1" x14ac:dyDescent="0.2">
      <c r="A43" s="24">
        <v>39</v>
      </c>
      <c r="B43" s="24" t="s">
        <v>895</v>
      </c>
      <c r="C43" s="5" t="s">
        <v>896</v>
      </c>
      <c r="D43" s="5" t="s">
        <v>21</v>
      </c>
      <c r="E43" s="5" t="s">
        <v>897</v>
      </c>
      <c r="F43" s="6" t="s">
        <v>144</v>
      </c>
      <c r="G43" s="28">
        <v>50</v>
      </c>
      <c r="H43" s="30">
        <v>17.29</v>
      </c>
      <c r="I43" s="30">
        <v>21.33</v>
      </c>
      <c r="J43" s="30">
        <f t="shared" si="0"/>
        <v>1066.5</v>
      </c>
      <c r="K43" s="34">
        <f t="shared" si="1"/>
        <v>2.9098956222895893E-5</v>
      </c>
      <c r="L43" s="34">
        <f t="shared" si="2"/>
        <v>0.14661247161373292</v>
      </c>
    </row>
    <row r="44" spans="1:12" ht="51.95" customHeight="1" x14ac:dyDescent="0.2">
      <c r="A44" s="24">
        <v>40</v>
      </c>
      <c r="B44" s="24" t="s">
        <v>760</v>
      </c>
      <c r="C44" s="5" t="s">
        <v>761</v>
      </c>
      <c r="D44" s="5" t="s">
        <v>21</v>
      </c>
      <c r="E44" s="5" t="s">
        <v>762</v>
      </c>
      <c r="F44" s="6" t="s">
        <v>144</v>
      </c>
      <c r="G44" s="28">
        <v>25</v>
      </c>
      <c r="H44" s="30">
        <v>372.1</v>
      </c>
      <c r="I44" s="30">
        <v>459.2</v>
      </c>
      <c r="J44" s="30">
        <f t="shared" si="0"/>
        <v>11480</v>
      </c>
      <c r="K44" s="34">
        <f t="shared" si="1"/>
        <v>3.132264579829769E-4</v>
      </c>
      <c r="L44" s="34">
        <f t="shared" si="2"/>
        <v>0.1469256980717159</v>
      </c>
    </row>
    <row r="45" spans="1:12" ht="51.95" customHeight="1" x14ac:dyDescent="0.2">
      <c r="A45" s="24">
        <v>41</v>
      </c>
      <c r="B45" s="24" t="s">
        <v>880</v>
      </c>
      <c r="C45" s="5" t="s">
        <v>881</v>
      </c>
      <c r="D45" s="5" t="s">
        <v>21</v>
      </c>
      <c r="E45" s="5" t="s">
        <v>882</v>
      </c>
      <c r="F45" s="6" t="s">
        <v>144</v>
      </c>
      <c r="G45" s="28">
        <v>50</v>
      </c>
      <c r="H45" s="30">
        <v>31.35</v>
      </c>
      <c r="I45" s="30">
        <v>38.68</v>
      </c>
      <c r="J45" s="30">
        <f t="shared" si="0"/>
        <v>1934</v>
      </c>
      <c r="K45" s="34">
        <f t="shared" si="1"/>
        <v>5.2768290046957955E-5</v>
      </c>
      <c r="L45" s="34">
        <f t="shared" si="2"/>
        <v>0.14697846636176287</v>
      </c>
    </row>
    <row r="46" spans="1:12" ht="24" customHeight="1" x14ac:dyDescent="0.2">
      <c r="A46" s="24">
        <v>42</v>
      </c>
      <c r="B46" s="24" t="s">
        <v>817</v>
      </c>
      <c r="C46" s="5" t="s">
        <v>818</v>
      </c>
      <c r="D46" s="5" t="s">
        <v>21</v>
      </c>
      <c r="E46" s="5" t="s">
        <v>819</v>
      </c>
      <c r="F46" s="6" t="s">
        <v>144</v>
      </c>
      <c r="G46" s="28">
        <v>15</v>
      </c>
      <c r="H46" s="30">
        <v>322.51</v>
      </c>
      <c r="I46" s="30">
        <v>398</v>
      </c>
      <c r="J46" s="30">
        <f t="shared" si="0"/>
        <v>5970</v>
      </c>
      <c r="K46" s="34">
        <f t="shared" si="1"/>
        <v>1.6288867196501499E-4</v>
      </c>
      <c r="L46" s="34">
        <f t="shared" si="2"/>
        <v>0.14714135503372788</v>
      </c>
    </row>
    <row r="47" spans="1:12" ht="26.1" customHeight="1" x14ac:dyDescent="0.2">
      <c r="A47" s="24">
        <v>43</v>
      </c>
      <c r="B47" s="24" t="s">
        <v>820</v>
      </c>
      <c r="C47" s="5" t="s">
        <v>821</v>
      </c>
      <c r="D47" s="5" t="s">
        <v>21</v>
      </c>
      <c r="E47" s="5" t="s">
        <v>822</v>
      </c>
      <c r="F47" s="6" t="s">
        <v>144</v>
      </c>
      <c r="G47" s="28">
        <v>150</v>
      </c>
      <c r="H47" s="30">
        <v>32.69</v>
      </c>
      <c r="I47" s="30">
        <v>40.340000000000003</v>
      </c>
      <c r="J47" s="30">
        <f t="shared" si="0"/>
        <v>6051.0000000000009</v>
      </c>
      <c r="K47" s="34">
        <f t="shared" si="1"/>
        <v>1.6509871927308307E-4</v>
      </c>
      <c r="L47" s="34">
        <f t="shared" si="2"/>
        <v>0.14730645375300097</v>
      </c>
    </row>
    <row r="48" spans="1:12" ht="39" customHeight="1" x14ac:dyDescent="0.2">
      <c r="A48" s="24">
        <v>44</v>
      </c>
      <c r="B48" s="24" t="s">
        <v>550</v>
      </c>
      <c r="C48" s="5" t="s">
        <v>551</v>
      </c>
      <c r="D48" s="5" t="s">
        <v>21</v>
      </c>
      <c r="E48" s="5" t="s">
        <v>552</v>
      </c>
      <c r="F48" s="6" t="s">
        <v>144</v>
      </c>
      <c r="G48" s="28">
        <v>100</v>
      </c>
      <c r="H48" s="30">
        <v>250.92</v>
      </c>
      <c r="I48" s="30">
        <v>309.66000000000003</v>
      </c>
      <c r="J48" s="30">
        <f t="shared" si="0"/>
        <v>30966.000000000004</v>
      </c>
      <c r="K48" s="34">
        <f t="shared" si="1"/>
        <v>8.4489290051401251E-4</v>
      </c>
      <c r="L48" s="34">
        <f t="shared" si="2"/>
        <v>0.14815134665351498</v>
      </c>
    </row>
    <row r="49" spans="1:12" ht="24" customHeight="1" x14ac:dyDescent="0.2">
      <c r="A49" s="24">
        <v>45</v>
      </c>
      <c r="B49" s="24" t="s">
        <v>212</v>
      </c>
      <c r="C49" s="5" t="s">
        <v>213</v>
      </c>
      <c r="D49" s="5" t="s">
        <v>21</v>
      </c>
      <c r="E49" s="5" t="s">
        <v>214</v>
      </c>
      <c r="F49" s="6" t="s">
        <v>23</v>
      </c>
      <c r="G49" s="28">
        <v>250</v>
      </c>
      <c r="H49" s="30">
        <v>471.33</v>
      </c>
      <c r="I49" s="30">
        <v>581.66</v>
      </c>
      <c r="J49" s="30">
        <f t="shared" si="0"/>
        <v>145415</v>
      </c>
      <c r="K49" s="34">
        <f t="shared" si="1"/>
        <v>3.9675806086754868E-3</v>
      </c>
      <c r="L49" s="34">
        <f t="shared" si="2"/>
        <v>0.15211892726219048</v>
      </c>
    </row>
    <row r="50" spans="1:12" ht="26.1" customHeight="1" x14ac:dyDescent="0.2">
      <c r="A50" s="24">
        <v>46</v>
      </c>
      <c r="B50" s="24" t="s">
        <v>236</v>
      </c>
      <c r="C50" s="5" t="s">
        <v>237</v>
      </c>
      <c r="D50" s="5" t="s">
        <v>21</v>
      </c>
      <c r="E50" s="5" t="s">
        <v>238</v>
      </c>
      <c r="F50" s="6" t="s">
        <v>23</v>
      </c>
      <c r="G50" s="28">
        <v>250</v>
      </c>
      <c r="H50" s="30">
        <v>328.3</v>
      </c>
      <c r="I50" s="30">
        <v>405.15</v>
      </c>
      <c r="J50" s="30">
        <f t="shared" si="0"/>
        <v>101287.5</v>
      </c>
      <c r="K50" s="34">
        <f t="shared" si="1"/>
        <v>2.7635823051350848E-3</v>
      </c>
      <c r="L50" s="34">
        <f t="shared" si="2"/>
        <v>0.15488250956732558</v>
      </c>
    </row>
    <row r="51" spans="1:12" ht="24" customHeight="1" x14ac:dyDescent="0.2">
      <c r="A51" s="24">
        <v>47</v>
      </c>
      <c r="B51" s="24" t="s">
        <v>132</v>
      </c>
      <c r="C51" s="5" t="s">
        <v>133</v>
      </c>
      <c r="D51" s="5" t="s">
        <v>21</v>
      </c>
      <c r="E51" s="5" t="s">
        <v>134</v>
      </c>
      <c r="F51" s="6" t="s">
        <v>23</v>
      </c>
      <c r="G51" s="28">
        <v>250</v>
      </c>
      <c r="H51" s="30">
        <v>921.66</v>
      </c>
      <c r="I51" s="30">
        <v>1137.42</v>
      </c>
      <c r="J51" s="30">
        <f t="shared" si="0"/>
        <v>284355</v>
      </c>
      <c r="K51" s="34">
        <f t="shared" si="1"/>
        <v>7.7584938553788675E-3</v>
      </c>
      <c r="L51" s="34">
        <f t="shared" si="2"/>
        <v>0.16264100342270443</v>
      </c>
    </row>
    <row r="52" spans="1:12" ht="39" customHeight="1" x14ac:dyDescent="0.2">
      <c r="A52" s="24">
        <v>48</v>
      </c>
      <c r="B52" s="24" t="s">
        <v>71</v>
      </c>
      <c r="C52" s="5" t="s">
        <v>72</v>
      </c>
      <c r="D52" s="5" t="s">
        <v>21</v>
      </c>
      <c r="E52" s="5" t="s">
        <v>73</v>
      </c>
      <c r="F52" s="6" t="s">
        <v>23</v>
      </c>
      <c r="G52" s="28">
        <v>250</v>
      </c>
      <c r="H52" s="30">
        <v>1499.96</v>
      </c>
      <c r="I52" s="30">
        <v>1851.1</v>
      </c>
      <c r="J52" s="30">
        <f t="shared" si="0"/>
        <v>462775</v>
      </c>
      <c r="K52" s="34">
        <f t="shared" si="1"/>
        <v>1.2626600530755412E-2</v>
      </c>
      <c r="L52" s="34">
        <f t="shared" si="2"/>
        <v>0.17526760395345983</v>
      </c>
    </row>
    <row r="53" spans="1:12" ht="24" customHeight="1" x14ac:dyDescent="0.2">
      <c r="A53" s="24">
        <v>49</v>
      </c>
      <c r="B53" s="24" t="s">
        <v>93</v>
      </c>
      <c r="C53" s="5" t="s">
        <v>94</v>
      </c>
      <c r="D53" s="5" t="s">
        <v>21</v>
      </c>
      <c r="E53" s="5" t="s">
        <v>95</v>
      </c>
      <c r="F53" s="6" t="s">
        <v>86</v>
      </c>
      <c r="G53" s="28">
        <v>2000</v>
      </c>
      <c r="H53" s="30">
        <v>161.21</v>
      </c>
      <c r="I53" s="30">
        <v>198.94</v>
      </c>
      <c r="J53" s="30">
        <f t="shared" si="0"/>
        <v>397880</v>
      </c>
      <c r="K53" s="34">
        <f t="shared" si="1"/>
        <v>1.0855970653507565E-2</v>
      </c>
      <c r="L53" s="34">
        <f t="shared" si="2"/>
        <v>0.18612357460696741</v>
      </c>
    </row>
    <row r="54" spans="1:12" ht="39" customHeight="1" x14ac:dyDescent="0.2">
      <c r="A54" s="24">
        <v>50</v>
      </c>
      <c r="B54" s="24" t="s">
        <v>823</v>
      </c>
      <c r="C54" s="5" t="s">
        <v>824</v>
      </c>
      <c r="D54" s="5" t="s">
        <v>21</v>
      </c>
      <c r="E54" s="5" t="s">
        <v>825</v>
      </c>
      <c r="F54" s="6" t="s">
        <v>144</v>
      </c>
      <c r="G54" s="28">
        <v>50</v>
      </c>
      <c r="H54" s="30">
        <v>101.5</v>
      </c>
      <c r="I54" s="30">
        <v>125.26</v>
      </c>
      <c r="J54" s="30">
        <f t="shared" si="0"/>
        <v>6263</v>
      </c>
      <c r="K54" s="34">
        <f t="shared" si="1"/>
        <v>1.7088304062259446E-4</v>
      </c>
      <c r="L54" s="34">
        <f t="shared" si="2"/>
        <v>0.18629445764759001</v>
      </c>
    </row>
    <row r="55" spans="1:12" ht="26.1" customHeight="1" x14ac:dyDescent="0.2">
      <c r="A55" s="24">
        <v>51</v>
      </c>
      <c r="B55" s="24" t="s">
        <v>96</v>
      </c>
      <c r="C55" s="5" t="s">
        <v>97</v>
      </c>
      <c r="D55" s="5" t="s">
        <v>21</v>
      </c>
      <c r="E55" s="5" t="s">
        <v>98</v>
      </c>
      <c r="F55" s="6" t="s">
        <v>23</v>
      </c>
      <c r="G55" s="28">
        <v>25000</v>
      </c>
      <c r="H55" s="30">
        <v>12.74</v>
      </c>
      <c r="I55" s="30">
        <v>15.72</v>
      </c>
      <c r="J55" s="30">
        <f t="shared" si="0"/>
        <v>393000</v>
      </c>
      <c r="K55" s="34">
        <f t="shared" si="1"/>
        <v>1.0722822124330133E-2</v>
      </c>
      <c r="L55" s="34">
        <f t="shared" si="2"/>
        <v>0.19701727977192013</v>
      </c>
    </row>
    <row r="56" spans="1:12" ht="24" customHeight="1" x14ac:dyDescent="0.2">
      <c r="A56" s="24">
        <v>52</v>
      </c>
      <c r="B56" s="24" t="s">
        <v>621</v>
      </c>
      <c r="C56" s="5" t="s">
        <v>622</v>
      </c>
      <c r="D56" s="5" t="s">
        <v>21</v>
      </c>
      <c r="E56" s="5" t="s">
        <v>623</v>
      </c>
      <c r="F56" s="6" t="s">
        <v>144</v>
      </c>
      <c r="G56" s="28">
        <v>150</v>
      </c>
      <c r="H56" s="30">
        <v>136.78</v>
      </c>
      <c r="I56" s="30">
        <v>168.8</v>
      </c>
      <c r="J56" s="30">
        <f t="shared" si="0"/>
        <v>25320</v>
      </c>
      <c r="K56" s="34">
        <f t="shared" si="1"/>
        <v>6.9084441778126957E-4</v>
      </c>
      <c r="L56" s="34">
        <f t="shared" si="2"/>
        <v>0.19770812418970141</v>
      </c>
    </row>
    <row r="57" spans="1:12" ht="26.1" customHeight="1" x14ac:dyDescent="0.2">
      <c r="A57" s="24">
        <v>53</v>
      </c>
      <c r="B57" s="24" t="s">
        <v>126</v>
      </c>
      <c r="C57" s="5" t="s">
        <v>127</v>
      </c>
      <c r="D57" s="5" t="s">
        <v>21</v>
      </c>
      <c r="E57" s="5" t="s">
        <v>128</v>
      </c>
      <c r="F57" s="6" t="s">
        <v>30</v>
      </c>
      <c r="G57" s="28">
        <v>500</v>
      </c>
      <c r="H57" s="30">
        <v>425.54</v>
      </c>
      <c r="I57" s="30">
        <v>525.15</v>
      </c>
      <c r="J57" s="30">
        <f t="shared" si="0"/>
        <v>262575</v>
      </c>
      <c r="K57" s="34">
        <f t="shared" si="1"/>
        <v>7.1642366903205716E-3</v>
      </c>
      <c r="L57" s="34">
        <f t="shared" si="2"/>
        <v>0.20487236088002198</v>
      </c>
    </row>
    <row r="58" spans="1:12" ht="26.1" customHeight="1" x14ac:dyDescent="0.2">
      <c r="A58" s="24">
        <v>54</v>
      </c>
      <c r="B58" s="24" t="s">
        <v>27</v>
      </c>
      <c r="C58" s="5" t="s">
        <v>28</v>
      </c>
      <c r="D58" s="5" t="s">
        <v>21</v>
      </c>
      <c r="E58" s="5" t="s">
        <v>29</v>
      </c>
      <c r="F58" s="6" t="s">
        <v>30</v>
      </c>
      <c r="G58" s="28">
        <v>2000</v>
      </c>
      <c r="H58" s="30">
        <v>508.72</v>
      </c>
      <c r="I58" s="30">
        <v>627.80999999999995</v>
      </c>
      <c r="J58" s="30">
        <f t="shared" si="0"/>
        <v>1255620</v>
      </c>
      <c r="K58" s="34">
        <f t="shared" si="1"/>
        <v>3.4259007419214761E-2</v>
      </c>
      <c r="L58" s="34">
        <f t="shared" si="2"/>
        <v>0.23913136829923673</v>
      </c>
    </row>
    <row r="59" spans="1:12" ht="39" customHeight="1" x14ac:dyDescent="0.2">
      <c r="A59" s="24">
        <v>55</v>
      </c>
      <c r="B59" s="24" t="s">
        <v>581</v>
      </c>
      <c r="C59" s="5" t="s">
        <v>582</v>
      </c>
      <c r="D59" s="5" t="s">
        <v>21</v>
      </c>
      <c r="E59" s="5" t="s">
        <v>583</v>
      </c>
      <c r="F59" s="6" t="s">
        <v>193</v>
      </c>
      <c r="G59" s="28">
        <v>500</v>
      </c>
      <c r="H59" s="30">
        <v>48.85</v>
      </c>
      <c r="I59" s="30">
        <v>60.28</v>
      </c>
      <c r="J59" s="30">
        <f t="shared" si="0"/>
        <v>30140</v>
      </c>
      <c r="K59" s="34">
        <f t="shared" si="1"/>
        <v>8.2235587487865193E-4</v>
      </c>
      <c r="L59" s="34">
        <f t="shared" si="2"/>
        <v>0.23995372417411537</v>
      </c>
    </row>
    <row r="60" spans="1:12" ht="26.1" customHeight="1" x14ac:dyDescent="0.2">
      <c r="A60" s="24">
        <v>56</v>
      </c>
      <c r="B60" s="24" t="s">
        <v>333</v>
      </c>
      <c r="C60" s="5" t="s">
        <v>334</v>
      </c>
      <c r="D60" s="5" t="s">
        <v>21</v>
      </c>
      <c r="E60" s="5" t="s">
        <v>335</v>
      </c>
      <c r="F60" s="6" t="s">
        <v>193</v>
      </c>
      <c r="G60" s="28">
        <v>500</v>
      </c>
      <c r="H60" s="30">
        <v>107.24</v>
      </c>
      <c r="I60" s="30">
        <v>132.34</v>
      </c>
      <c r="J60" s="30">
        <f t="shared" si="0"/>
        <v>66170</v>
      </c>
      <c r="K60" s="34">
        <f t="shared" si="1"/>
        <v>1.8054176589489183E-3</v>
      </c>
      <c r="L60" s="34">
        <f t="shared" si="2"/>
        <v>0.24175914183306429</v>
      </c>
    </row>
    <row r="61" spans="1:12" ht="24" customHeight="1" x14ac:dyDescent="0.2">
      <c r="A61" s="24">
        <v>57</v>
      </c>
      <c r="B61" s="24" t="s">
        <v>517</v>
      </c>
      <c r="C61" s="5" t="s">
        <v>518</v>
      </c>
      <c r="D61" s="5" t="s">
        <v>21</v>
      </c>
      <c r="E61" s="5" t="s">
        <v>519</v>
      </c>
      <c r="F61" s="6" t="s">
        <v>193</v>
      </c>
      <c r="G61" s="28">
        <v>700</v>
      </c>
      <c r="H61" s="30">
        <v>41.77</v>
      </c>
      <c r="I61" s="30">
        <v>51.54</v>
      </c>
      <c r="J61" s="30">
        <f t="shared" si="0"/>
        <v>36078</v>
      </c>
      <c r="K61" s="34">
        <f t="shared" si="1"/>
        <v>9.8437144173430663E-4</v>
      </c>
      <c r="L61" s="34">
        <f t="shared" si="2"/>
        <v>0.24274351327479859</v>
      </c>
    </row>
    <row r="62" spans="1:12" ht="26.1" customHeight="1" x14ac:dyDescent="0.2">
      <c r="A62" s="24">
        <v>58</v>
      </c>
      <c r="B62" s="24" t="s">
        <v>339</v>
      </c>
      <c r="C62" s="5" t="s">
        <v>340</v>
      </c>
      <c r="D62" s="5" t="s">
        <v>21</v>
      </c>
      <c r="E62" s="5" t="s">
        <v>341</v>
      </c>
      <c r="F62" s="6" t="s">
        <v>193</v>
      </c>
      <c r="G62" s="28">
        <v>1500</v>
      </c>
      <c r="H62" s="30">
        <v>44.61</v>
      </c>
      <c r="I62" s="30">
        <v>55.05</v>
      </c>
      <c r="J62" s="30">
        <f t="shared" si="0"/>
        <v>82575</v>
      </c>
      <c r="K62" s="34">
        <f t="shared" si="1"/>
        <v>2.2530204501693654E-3</v>
      </c>
      <c r="L62" s="34">
        <f t="shared" si="2"/>
        <v>0.24499653372496796</v>
      </c>
    </row>
    <row r="63" spans="1:12" ht="26.1" customHeight="1" x14ac:dyDescent="0.2">
      <c r="A63" s="24">
        <v>59</v>
      </c>
      <c r="B63" s="24" t="s">
        <v>436</v>
      </c>
      <c r="C63" s="5" t="s">
        <v>437</v>
      </c>
      <c r="D63" s="5" t="s">
        <v>21</v>
      </c>
      <c r="E63" s="5" t="s">
        <v>438</v>
      </c>
      <c r="F63" s="6" t="s">
        <v>193</v>
      </c>
      <c r="G63" s="28">
        <v>1000</v>
      </c>
      <c r="H63" s="30">
        <v>41.08</v>
      </c>
      <c r="I63" s="30">
        <v>50.69</v>
      </c>
      <c r="J63" s="30">
        <f t="shared" si="0"/>
        <v>50690</v>
      </c>
      <c r="K63" s="34">
        <f t="shared" si="1"/>
        <v>1.3830530622959145E-3</v>
      </c>
      <c r="L63" s="34">
        <f t="shared" si="2"/>
        <v>0.24637958678726388</v>
      </c>
    </row>
    <row r="64" spans="1:12" ht="24" customHeight="1" x14ac:dyDescent="0.2">
      <c r="A64" s="24">
        <v>60</v>
      </c>
      <c r="B64" s="24" t="s">
        <v>615</v>
      </c>
      <c r="C64" s="5" t="s">
        <v>616</v>
      </c>
      <c r="D64" s="5" t="s">
        <v>21</v>
      </c>
      <c r="E64" s="5" t="s">
        <v>617</v>
      </c>
      <c r="F64" s="6" t="s">
        <v>144</v>
      </c>
      <c r="G64" s="28">
        <v>5</v>
      </c>
      <c r="H64" s="30">
        <v>3952.15</v>
      </c>
      <c r="I64" s="30">
        <v>4877.34</v>
      </c>
      <c r="J64" s="30">
        <f t="shared" si="0"/>
        <v>24386.7</v>
      </c>
      <c r="K64" s="34">
        <f t="shared" si="1"/>
        <v>6.6537976157608563E-4</v>
      </c>
      <c r="L64" s="34">
        <f t="shared" si="2"/>
        <v>0.24704496654883995</v>
      </c>
    </row>
    <row r="65" spans="1:12" ht="24" customHeight="1" x14ac:dyDescent="0.2">
      <c r="A65" s="24">
        <v>61</v>
      </c>
      <c r="B65" s="24" t="s">
        <v>612</v>
      </c>
      <c r="C65" s="5" t="s">
        <v>613</v>
      </c>
      <c r="D65" s="5" t="s">
        <v>21</v>
      </c>
      <c r="E65" s="5" t="s">
        <v>614</v>
      </c>
      <c r="F65" s="6" t="s">
        <v>144</v>
      </c>
      <c r="G65" s="28">
        <v>3</v>
      </c>
      <c r="H65" s="30">
        <v>6516.03</v>
      </c>
      <c r="I65" s="30">
        <v>8041.43</v>
      </c>
      <c r="J65" s="30">
        <f t="shared" si="0"/>
        <v>24124.29</v>
      </c>
      <c r="K65" s="34">
        <f t="shared" si="1"/>
        <v>6.5822002683398517E-4</v>
      </c>
      <c r="L65" s="34">
        <f t="shared" si="2"/>
        <v>0.24770318657567394</v>
      </c>
    </row>
    <row r="66" spans="1:12" ht="26.1" customHeight="1" x14ac:dyDescent="0.2">
      <c r="A66" s="24">
        <v>62</v>
      </c>
      <c r="B66" s="24" t="s">
        <v>200</v>
      </c>
      <c r="C66" s="5" t="s">
        <v>201</v>
      </c>
      <c r="D66" s="5" t="s">
        <v>21</v>
      </c>
      <c r="E66" s="5" t="s">
        <v>202</v>
      </c>
      <c r="F66" s="6" t="s">
        <v>86</v>
      </c>
      <c r="G66" s="28">
        <v>500</v>
      </c>
      <c r="H66" s="30">
        <v>235.49</v>
      </c>
      <c r="I66" s="30">
        <v>290.61</v>
      </c>
      <c r="J66" s="30">
        <f t="shared" si="0"/>
        <v>145305</v>
      </c>
      <c r="K66" s="34">
        <f t="shared" si="1"/>
        <v>3.9645793098620607E-3</v>
      </c>
      <c r="L66" s="34">
        <f t="shared" si="2"/>
        <v>0.25166776588553602</v>
      </c>
    </row>
    <row r="67" spans="1:12" ht="26.1" customHeight="1" x14ac:dyDescent="0.2">
      <c r="A67" s="24">
        <v>63</v>
      </c>
      <c r="B67" s="24" t="s">
        <v>781</v>
      </c>
      <c r="C67" s="5" t="s">
        <v>782</v>
      </c>
      <c r="D67" s="5" t="s">
        <v>21</v>
      </c>
      <c r="E67" s="5" t="s">
        <v>783</v>
      </c>
      <c r="F67" s="6" t="s">
        <v>144</v>
      </c>
      <c r="G67" s="28">
        <v>25</v>
      </c>
      <c r="H67" s="30">
        <v>289.91000000000003</v>
      </c>
      <c r="I67" s="30">
        <v>357.77</v>
      </c>
      <c r="J67" s="30">
        <f t="shared" si="0"/>
        <v>8944.25</v>
      </c>
      <c r="K67" s="34">
        <f t="shared" si="1"/>
        <v>2.440396991998468E-4</v>
      </c>
      <c r="L67" s="34">
        <f t="shared" si="2"/>
        <v>0.25191180558473586</v>
      </c>
    </row>
    <row r="68" spans="1:12" ht="26.1" customHeight="1" x14ac:dyDescent="0.2">
      <c r="A68" s="24">
        <v>64</v>
      </c>
      <c r="B68" s="24" t="s">
        <v>763</v>
      </c>
      <c r="C68" s="5" t="s">
        <v>764</v>
      </c>
      <c r="D68" s="5" t="s">
        <v>21</v>
      </c>
      <c r="E68" s="5" t="s">
        <v>765</v>
      </c>
      <c r="F68" s="6" t="s">
        <v>86</v>
      </c>
      <c r="G68" s="28">
        <v>250</v>
      </c>
      <c r="H68" s="30">
        <v>33.85</v>
      </c>
      <c r="I68" s="30">
        <v>41.77</v>
      </c>
      <c r="J68" s="30">
        <f t="shared" si="0"/>
        <v>10442.5</v>
      </c>
      <c r="K68" s="34">
        <f t="shared" si="1"/>
        <v>2.8491875326543868E-4</v>
      </c>
      <c r="L68" s="34">
        <f t="shared" si="2"/>
        <v>0.25219672433800128</v>
      </c>
    </row>
    <row r="69" spans="1:12" ht="26.1" customHeight="1" x14ac:dyDescent="0.2">
      <c r="A69" s="24">
        <v>65</v>
      </c>
      <c r="B69" s="24" t="s">
        <v>175</v>
      </c>
      <c r="C69" s="5" t="s">
        <v>176</v>
      </c>
      <c r="D69" s="5" t="s">
        <v>21</v>
      </c>
      <c r="E69" s="5" t="s">
        <v>177</v>
      </c>
      <c r="F69" s="6" t="s">
        <v>86</v>
      </c>
      <c r="G69" s="28">
        <v>1500</v>
      </c>
      <c r="H69" s="30">
        <v>77.61</v>
      </c>
      <c r="I69" s="30">
        <v>95.77</v>
      </c>
      <c r="J69" s="30">
        <f t="shared" ref="J69:J132" si="3">G69*I69</f>
        <v>143655</v>
      </c>
      <c r="K69" s="34">
        <f t="shared" ref="K69:K132" si="4">J69/$I$298</f>
        <v>3.9195598276606748E-3</v>
      </c>
      <c r="L69" s="34">
        <f t="shared" si="2"/>
        <v>0.25611628416566196</v>
      </c>
    </row>
    <row r="70" spans="1:12" ht="39" customHeight="1" x14ac:dyDescent="0.2">
      <c r="A70" s="24">
        <v>66</v>
      </c>
      <c r="B70" s="24" t="s">
        <v>197</v>
      </c>
      <c r="C70" s="5" t="s">
        <v>198</v>
      </c>
      <c r="D70" s="5" t="s">
        <v>21</v>
      </c>
      <c r="E70" s="5" t="s">
        <v>199</v>
      </c>
      <c r="F70" s="6" t="s">
        <v>30</v>
      </c>
      <c r="G70" s="28">
        <v>1500</v>
      </c>
      <c r="H70" s="30">
        <v>90.84</v>
      </c>
      <c r="I70" s="30">
        <v>112.1</v>
      </c>
      <c r="J70" s="30">
        <f t="shared" si="3"/>
        <v>168150</v>
      </c>
      <c r="K70" s="34">
        <f t="shared" si="4"/>
        <v>4.5878945043412514E-3</v>
      </c>
      <c r="L70" s="34">
        <f t="shared" si="2"/>
        <v>0.26070417867000323</v>
      </c>
    </row>
    <row r="71" spans="1:12" ht="24" customHeight="1" x14ac:dyDescent="0.2">
      <c r="A71" s="24">
        <v>67</v>
      </c>
      <c r="B71" s="24" t="s">
        <v>321</v>
      </c>
      <c r="C71" s="5" t="s">
        <v>322</v>
      </c>
      <c r="D71" s="5" t="s">
        <v>21</v>
      </c>
      <c r="E71" s="5" t="s">
        <v>323</v>
      </c>
      <c r="F71" s="6" t="s">
        <v>30</v>
      </c>
      <c r="G71" s="28">
        <v>150</v>
      </c>
      <c r="H71" s="30">
        <v>454.2</v>
      </c>
      <c r="I71" s="30">
        <v>560.52</v>
      </c>
      <c r="J71" s="30">
        <f t="shared" si="3"/>
        <v>84078</v>
      </c>
      <c r="K71" s="34">
        <f t="shared" si="4"/>
        <v>2.2940291057746282E-3</v>
      </c>
      <c r="L71" s="34">
        <f t="shared" ref="L71:L134" si="5">L70+K71</f>
        <v>0.26299820777577787</v>
      </c>
    </row>
    <row r="72" spans="1:12" ht="26.1" customHeight="1" x14ac:dyDescent="0.2">
      <c r="A72" s="24">
        <v>68</v>
      </c>
      <c r="B72" s="24" t="s">
        <v>691</v>
      </c>
      <c r="C72" s="5" t="s">
        <v>692</v>
      </c>
      <c r="D72" s="5" t="s">
        <v>21</v>
      </c>
      <c r="E72" s="5" t="s">
        <v>693</v>
      </c>
      <c r="F72" s="6" t="s">
        <v>23</v>
      </c>
      <c r="G72" s="28">
        <v>2500</v>
      </c>
      <c r="H72" s="30">
        <v>6.81</v>
      </c>
      <c r="I72" s="30">
        <v>8.4</v>
      </c>
      <c r="J72" s="30">
        <f t="shared" si="3"/>
        <v>21000</v>
      </c>
      <c r="K72" s="34">
        <f t="shared" si="4"/>
        <v>5.7297522801764067E-4</v>
      </c>
      <c r="L72" s="34">
        <f t="shared" si="5"/>
        <v>0.26357118300379551</v>
      </c>
    </row>
    <row r="73" spans="1:12" ht="26.1" customHeight="1" x14ac:dyDescent="0.2">
      <c r="A73" s="24">
        <v>69</v>
      </c>
      <c r="B73" s="24" t="s">
        <v>751</v>
      </c>
      <c r="C73" s="5" t="s">
        <v>752</v>
      </c>
      <c r="D73" s="5" t="s">
        <v>21</v>
      </c>
      <c r="E73" s="5" t="s">
        <v>753</v>
      </c>
      <c r="F73" s="6" t="s">
        <v>23</v>
      </c>
      <c r="G73" s="28">
        <v>1500</v>
      </c>
      <c r="H73" s="30">
        <v>7.49</v>
      </c>
      <c r="I73" s="30">
        <v>9.24</v>
      </c>
      <c r="J73" s="30">
        <f t="shared" si="3"/>
        <v>13860</v>
      </c>
      <c r="K73" s="34">
        <f t="shared" si="4"/>
        <v>3.7816365049164285E-4</v>
      </c>
      <c r="L73" s="34">
        <f t="shared" si="5"/>
        <v>0.26394934665428715</v>
      </c>
    </row>
    <row r="74" spans="1:12" ht="26.1" customHeight="1" x14ac:dyDescent="0.2">
      <c r="A74" s="24">
        <v>70</v>
      </c>
      <c r="B74" s="24" t="s">
        <v>606</v>
      </c>
      <c r="C74" s="5" t="s">
        <v>607</v>
      </c>
      <c r="D74" s="5" t="s">
        <v>21</v>
      </c>
      <c r="E74" s="5" t="s">
        <v>608</v>
      </c>
      <c r="F74" s="6" t="s">
        <v>23</v>
      </c>
      <c r="G74" s="28">
        <v>1800</v>
      </c>
      <c r="H74" s="30">
        <v>13.62</v>
      </c>
      <c r="I74" s="30">
        <v>16.8</v>
      </c>
      <c r="J74" s="30">
        <f t="shared" si="3"/>
        <v>30240</v>
      </c>
      <c r="K74" s="34">
        <f t="shared" si="4"/>
        <v>8.2508432834540253E-4</v>
      </c>
      <c r="L74" s="34">
        <f t="shared" si="5"/>
        <v>0.26477443098263254</v>
      </c>
    </row>
    <row r="75" spans="1:12" ht="26.1" customHeight="1" x14ac:dyDescent="0.2">
      <c r="A75" s="24">
        <v>71</v>
      </c>
      <c r="B75" s="24" t="s">
        <v>496</v>
      </c>
      <c r="C75" s="5" t="s">
        <v>497</v>
      </c>
      <c r="D75" s="5" t="s">
        <v>21</v>
      </c>
      <c r="E75" s="5" t="s">
        <v>498</v>
      </c>
      <c r="F75" s="6" t="s">
        <v>23</v>
      </c>
      <c r="G75" s="28">
        <v>5000</v>
      </c>
      <c r="H75" s="30">
        <v>6.81</v>
      </c>
      <c r="I75" s="30">
        <v>8.4</v>
      </c>
      <c r="J75" s="30">
        <f t="shared" si="3"/>
        <v>42000</v>
      </c>
      <c r="K75" s="34">
        <f t="shared" si="4"/>
        <v>1.1459504560352813E-3</v>
      </c>
      <c r="L75" s="34">
        <f t="shared" si="5"/>
        <v>0.26592038143866781</v>
      </c>
    </row>
    <row r="76" spans="1:12" ht="26.1" customHeight="1" x14ac:dyDescent="0.2">
      <c r="A76" s="24">
        <v>72</v>
      </c>
      <c r="B76" s="24" t="s">
        <v>694</v>
      </c>
      <c r="C76" s="5" t="s">
        <v>695</v>
      </c>
      <c r="D76" s="5" t="s">
        <v>21</v>
      </c>
      <c r="E76" s="5" t="s">
        <v>696</v>
      </c>
      <c r="F76" s="6" t="s">
        <v>23</v>
      </c>
      <c r="G76" s="28">
        <v>1500</v>
      </c>
      <c r="H76" s="30">
        <v>11.35</v>
      </c>
      <c r="I76" s="30">
        <v>14</v>
      </c>
      <c r="J76" s="30">
        <f t="shared" si="3"/>
        <v>21000</v>
      </c>
      <c r="K76" s="34">
        <f t="shared" si="4"/>
        <v>5.7297522801764067E-4</v>
      </c>
      <c r="L76" s="34">
        <f t="shared" si="5"/>
        <v>0.26649335666668544</v>
      </c>
    </row>
    <row r="77" spans="1:12" ht="39" customHeight="1" x14ac:dyDescent="0.2">
      <c r="A77" s="24">
        <v>73</v>
      </c>
      <c r="B77" s="24" t="s">
        <v>868</v>
      </c>
      <c r="C77" s="5" t="s">
        <v>869</v>
      </c>
      <c r="D77" s="5" t="s">
        <v>21</v>
      </c>
      <c r="E77" s="5" t="s">
        <v>870</v>
      </c>
      <c r="F77" s="6" t="s">
        <v>86</v>
      </c>
      <c r="G77" s="28">
        <v>1000</v>
      </c>
      <c r="H77" s="30">
        <v>3.4</v>
      </c>
      <c r="I77" s="30">
        <v>4.1900000000000004</v>
      </c>
      <c r="J77" s="30">
        <f t="shared" si="3"/>
        <v>4190</v>
      </c>
      <c r="K77" s="34">
        <f t="shared" si="4"/>
        <v>1.1432220025685307E-4</v>
      </c>
      <c r="L77" s="34">
        <f t="shared" si="5"/>
        <v>0.26660767886694231</v>
      </c>
    </row>
    <row r="78" spans="1:12" ht="26.1" customHeight="1" x14ac:dyDescent="0.2">
      <c r="A78" s="24">
        <v>74</v>
      </c>
      <c r="B78" s="24" t="s">
        <v>154</v>
      </c>
      <c r="C78" s="5" t="s">
        <v>155</v>
      </c>
      <c r="D78" s="5" t="s">
        <v>21</v>
      </c>
      <c r="E78" s="5" t="s">
        <v>156</v>
      </c>
      <c r="F78" s="6" t="s">
        <v>30</v>
      </c>
      <c r="G78" s="28">
        <v>300</v>
      </c>
      <c r="H78" s="30">
        <v>613.29</v>
      </c>
      <c r="I78" s="30">
        <v>756.86</v>
      </c>
      <c r="J78" s="30">
        <f t="shared" si="3"/>
        <v>227058</v>
      </c>
      <c r="K78" s="34">
        <f t="shared" si="4"/>
        <v>6.1951718725347356E-3</v>
      </c>
      <c r="L78" s="34">
        <f t="shared" si="5"/>
        <v>0.27280285073947702</v>
      </c>
    </row>
    <row r="79" spans="1:12" ht="39" customHeight="1" x14ac:dyDescent="0.2">
      <c r="A79" s="24">
        <v>75</v>
      </c>
      <c r="B79" s="24" t="s">
        <v>445</v>
      </c>
      <c r="C79" s="5" t="s">
        <v>446</v>
      </c>
      <c r="D79" s="5" t="s">
        <v>21</v>
      </c>
      <c r="E79" s="5" t="s">
        <v>447</v>
      </c>
      <c r="F79" s="6" t="s">
        <v>144</v>
      </c>
      <c r="G79" s="28">
        <v>250</v>
      </c>
      <c r="H79" s="30">
        <v>172.09</v>
      </c>
      <c r="I79" s="30">
        <v>212.37</v>
      </c>
      <c r="J79" s="30">
        <f t="shared" si="3"/>
        <v>53092.5</v>
      </c>
      <c r="K79" s="34">
        <f t="shared" si="4"/>
        <v>1.4486041568345994E-3</v>
      </c>
      <c r="L79" s="34">
        <f t="shared" si="5"/>
        <v>0.27425145489631164</v>
      </c>
    </row>
    <row r="80" spans="1:12" ht="26.1" customHeight="1" x14ac:dyDescent="0.2">
      <c r="A80" s="24">
        <v>76</v>
      </c>
      <c r="B80" s="24" t="s">
        <v>406</v>
      </c>
      <c r="C80" s="5" t="s">
        <v>407</v>
      </c>
      <c r="D80" s="5" t="s">
        <v>21</v>
      </c>
      <c r="E80" s="5" t="s">
        <v>408</v>
      </c>
      <c r="F80" s="6" t="s">
        <v>144</v>
      </c>
      <c r="G80" s="28">
        <v>250</v>
      </c>
      <c r="H80" s="30">
        <v>176.1</v>
      </c>
      <c r="I80" s="30">
        <v>217.32</v>
      </c>
      <c r="J80" s="30">
        <f t="shared" si="3"/>
        <v>54330</v>
      </c>
      <c r="K80" s="34">
        <f t="shared" si="4"/>
        <v>1.482368768485639E-3</v>
      </c>
      <c r="L80" s="34">
        <f t="shared" si="5"/>
        <v>0.27573382366479726</v>
      </c>
    </row>
    <row r="81" spans="1:12" ht="26.1" customHeight="1" x14ac:dyDescent="0.2">
      <c r="A81" s="24">
        <v>77</v>
      </c>
      <c r="B81" s="24" t="s">
        <v>600</v>
      </c>
      <c r="C81" s="5" t="s">
        <v>601</v>
      </c>
      <c r="D81" s="5" t="s">
        <v>21</v>
      </c>
      <c r="E81" s="5" t="s">
        <v>602</v>
      </c>
      <c r="F81" s="6" t="s">
        <v>144</v>
      </c>
      <c r="G81" s="28">
        <v>100</v>
      </c>
      <c r="H81" s="30">
        <v>267.98</v>
      </c>
      <c r="I81" s="30">
        <v>330.71</v>
      </c>
      <c r="J81" s="30">
        <f t="shared" si="3"/>
        <v>33071</v>
      </c>
      <c r="K81" s="34">
        <f t="shared" si="4"/>
        <v>9.02326845989114E-4</v>
      </c>
      <c r="L81" s="34">
        <f t="shared" si="5"/>
        <v>0.27663615051078638</v>
      </c>
    </row>
    <row r="82" spans="1:12" ht="26.1" customHeight="1" x14ac:dyDescent="0.2">
      <c r="A82" s="24">
        <v>78</v>
      </c>
      <c r="B82" s="24" t="s">
        <v>663</v>
      </c>
      <c r="C82" s="5" t="s">
        <v>664</v>
      </c>
      <c r="D82" s="5" t="s">
        <v>21</v>
      </c>
      <c r="E82" s="5" t="s">
        <v>665</v>
      </c>
      <c r="F82" s="6" t="s">
        <v>144</v>
      </c>
      <c r="G82" s="28">
        <v>50</v>
      </c>
      <c r="H82" s="30">
        <v>336.86</v>
      </c>
      <c r="I82" s="30">
        <v>415.71</v>
      </c>
      <c r="J82" s="30">
        <f t="shared" si="3"/>
        <v>20785.5</v>
      </c>
      <c r="K82" s="34">
        <f t="shared" si="4"/>
        <v>5.6712269533146047E-4</v>
      </c>
      <c r="L82" s="34">
        <f t="shared" si="5"/>
        <v>0.27720327320611782</v>
      </c>
    </row>
    <row r="83" spans="1:12" ht="26.1" customHeight="1" x14ac:dyDescent="0.2">
      <c r="A83" s="24">
        <v>79</v>
      </c>
      <c r="B83" s="24" t="s">
        <v>475</v>
      </c>
      <c r="C83" s="5" t="s">
        <v>476</v>
      </c>
      <c r="D83" s="5" t="s">
        <v>21</v>
      </c>
      <c r="E83" s="5" t="s">
        <v>477</v>
      </c>
      <c r="F83" s="6" t="s">
        <v>144</v>
      </c>
      <c r="G83" s="28">
        <v>150</v>
      </c>
      <c r="H83" s="30">
        <v>189.01</v>
      </c>
      <c r="I83" s="30">
        <v>233.25</v>
      </c>
      <c r="J83" s="30">
        <f t="shared" si="3"/>
        <v>34987.5</v>
      </c>
      <c r="K83" s="34">
        <f t="shared" si="4"/>
        <v>9.546176566793906E-4</v>
      </c>
      <c r="L83" s="34">
        <f t="shared" si="5"/>
        <v>0.27815789086279719</v>
      </c>
    </row>
    <row r="84" spans="1:12" ht="26.1" customHeight="1" x14ac:dyDescent="0.2">
      <c r="A84" s="24">
        <v>80</v>
      </c>
      <c r="B84" s="24" t="s">
        <v>239</v>
      </c>
      <c r="C84" s="5" t="s">
        <v>240</v>
      </c>
      <c r="D84" s="5" t="s">
        <v>21</v>
      </c>
      <c r="E84" s="5" t="s">
        <v>241</v>
      </c>
      <c r="F84" s="6" t="s">
        <v>144</v>
      </c>
      <c r="G84" s="28">
        <v>250</v>
      </c>
      <c r="H84" s="30">
        <v>305.39999999999998</v>
      </c>
      <c r="I84" s="30">
        <v>376.89</v>
      </c>
      <c r="J84" s="30">
        <f t="shared" si="3"/>
        <v>94222.5</v>
      </c>
      <c r="K84" s="34">
        <f t="shared" si="4"/>
        <v>2.5708170677091499E-3</v>
      </c>
      <c r="L84" s="34">
        <f t="shared" si="5"/>
        <v>0.28072870793050636</v>
      </c>
    </row>
    <row r="85" spans="1:12" ht="26.1" customHeight="1" x14ac:dyDescent="0.2">
      <c r="A85" s="24">
        <v>81</v>
      </c>
      <c r="B85" s="24" t="s">
        <v>639</v>
      </c>
      <c r="C85" s="5" t="s">
        <v>640</v>
      </c>
      <c r="D85" s="5" t="s">
        <v>21</v>
      </c>
      <c r="E85" s="5" t="s">
        <v>641</v>
      </c>
      <c r="F85" s="6" t="s">
        <v>144</v>
      </c>
      <c r="G85" s="28">
        <v>50</v>
      </c>
      <c r="H85" s="30">
        <v>367.56</v>
      </c>
      <c r="I85" s="30">
        <v>453.6</v>
      </c>
      <c r="J85" s="30">
        <f t="shared" si="3"/>
        <v>22680</v>
      </c>
      <c r="K85" s="34">
        <f t="shared" si="4"/>
        <v>6.1881324625905195E-4</v>
      </c>
      <c r="L85" s="34">
        <f t="shared" si="5"/>
        <v>0.28134752117676542</v>
      </c>
    </row>
    <row r="86" spans="1:12" ht="26.1" customHeight="1" x14ac:dyDescent="0.2">
      <c r="A86" s="24">
        <v>82</v>
      </c>
      <c r="B86" s="24" t="s">
        <v>49</v>
      </c>
      <c r="C86" s="5" t="s">
        <v>50</v>
      </c>
      <c r="D86" s="5" t="s">
        <v>21</v>
      </c>
      <c r="E86" s="5" t="s">
        <v>51</v>
      </c>
      <c r="F86" s="6" t="s">
        <v>23</v>
      </c>
      <c r="G86" s="28">
        <v>2500</v>
      </c>
      <c r="H86" s="30">
        <v>211.16</v>
      </c>
      <c r="I86" s="30">
        <v>260.58999999999997</v>
      </c>
      <c r="J86" s="30">
        <f t="shared" si="3"/>
        <v>651474.99999999988</v>
      </c>
      <c r="K86" s="34">
        <f t="shared" si="4"/>
        <v>1.7775192222513923E-2</v>
      </c>
      <c r="L86" s="34">
        <f t="shared" si="5"/>
        <v>0.29912271339927937</v>
      </c>
    </row>
    <row r="87" spans="1:12" ht="26.1" customHeight="1" x14ac:dyDescent="0.2">
      <c r="A87" s="24">
        <v>83</v>
      </c>
      <c r="B87" s="24" t="s">
        <v>424</v>
      </c>
      <c r="C87" s="5" t="s">
        <v>425</v>
      </c>
      <c r="D87" s="5" t="s">
        <v>21</v>
      </c>
      <c r="E87" s="5" t="s">
        <v>426</v>
      </c>
      <c r="F87" s="6" t="s">
        <v>23</v>
      </c>
      <c r="G87" s="28">
        <v>100</v>
      </c>
      <c r="H87" s="30">
        <v>381.3</v>
      </c>
      <c r="I87" s="30">
        <v>470.56</v>
      </c>
      <c r="J87" s="30">
        <f t="shared" si="3"/>
        <v>47056</v>
      </c>
      <c r="K87" s="34">
        <f t="shared" si="4"/>
        <v>1.2839010633141953E-3</v>
      </c>
      <c r="L87" s="34">
        <f t="shared" si="5"/>
        <v>0.30040661446259359</v>
      </c>
    </row>
    <row r="88" spans="1:12" ht="24" customHeight="1" x14ac:dyDescent="0.2">
      <c r="A88" s="24">
        <v>84</v>
      </c>
      <c r="B88" s="24" t="s">
        <v>451</v>
      </c>
      <c r="C88" s="5" t="s">
        <v>452</v>
      </c>
      <c r="D88" s="5" t="s">
        <v>21</v>
      </c>
      <c r="E88" s="5" t="s">
        <v>453</v>
      </c>
      <c r="F88" s="6" t="s">
        <v>144</v>
      </c>
      <c r="G88" s="28">
        <v>500</v>
      </c>
      <c r="H88" s="30">
        <v>76.39</v>
      </c>
      <c r="I88" s="30">
        <v>94.27</v>
      </c>
      <c r="J88" s="30">
        <f t="shared" si="3"/>
        <v>47135</v>
      </c>
      <c r="K88" s="34">
        <f t="shared" si="4"/>
        <v>1.2860565415529282E-3</v>
      </c>
      <c r="L88" s="34">
        <f t="shared" si="5"/>
        <v>0.30169267100414654</v>
      </c>
    </row>
    <row r="89" spans="1:12" ht="26.1" customHeight="1" x14ac:dyDescent="0.2">
      <c r="A89" s="24">
        <v>85</v>
      </c>
      <c r="B89" s="24" t="s">
        <v>636</v>
      </c>
      <c r="C89" s="5" t="s">
        <v>637</v>
      </c>
      <c r="D89" s="5" t="s">
        <v>21</v>
      </c>
      <c r="E89" s="5" t="s">
        <v>638</v>
      </c>
      <c r="F89" s="6" t="s">
        <v>30</v>
      </c>
      <c r="G89" s="28">
        <v>100</v>
      </c>
      <c r="H89" s="30">
        <v>175.9</v>
      </c>
      <c r="I89" s="30">
        <v>217.07</v>
      </c>
      <c r="J89" s="30">
        <f t="shared" si="3"/>
        <v>21707</v>
      </c>
      <c r="K89" s="34">
        <f t="shared" si="4"/>
        <v>5.9226539402756787E-4</v>
      </c>
      <c r="L89" s="34">
        <f t="shared" si="5"/>
        <v>0.30228493639817411</v>
      </c>
    </row>
    <row r="90" spans="1:12" ht="39" customHeight="1" x14ac:dyDescent="0.2">
      <c r="A90" s="24">
        <v>86</v>
      </c>
      <c r="B90" s="24" t="s">
        <v>712</v>
      </c>
      <c r="C90" s="5" t="s">
        <v>713</v>
      </c>
      <c r="D90" s="5" t="s">
        <v>21</v>
      </c>
      <c r="E90" s="5" t="s">
        <v>714</v>
      </c>
      <c r="F90" s="6" t="s">
        <v>144</v>
      </c>
      <c r="G90" s="28">
        <v>50</v>
      </c>
      <c r="H90" s="30">
        <v>251.06</v>
      </c>
      <c r="I90" s="30">
        <v>309.83</v>
      </c>
      <c r="J90" s="30">
        <f t="shared" si="3"/>
        <v>15491.5</v>
      </c>
      <c r="K90" s="34">
        <f t="shared" si="4"/>
        <v>4.2267836880168001E-4</v>
      </c>
      <c r="L90" s="34">
        <f t="shared" si="5"/>
        <v>0.30270761476697577</v>
      </c>
    </row>
    <row r="91" spans="1:12" ht="26.1" customHeight="1" x14ac:dyDescent="0.2">
      <c r="A91" s="24">
        <v>87</v>
      </c>
      <c r="B91" s="24" t="s">
        <v>556</v>
      </c>
      <c r="C91" s="5" t="s">
        <v>557</v>
      </c>
      <c r="D91" s="5" t="s">
        <v>21</v>
      </c>
      <c r="E91" s="5" t="s">
        <v>558</v>
      </c>
      <c r="F91" s="6" t="s">
        <v>86</v>
      </c>
      <c r="G91" s="28">
        <v>250</v>
      </c>
      <c r="H91" s="30">
        <v>97.62</v>
      </c>
      <c r="I91" s="30">
        <v>120.47</v>
      </c>
      <c r="J91" s="30">
        <f t="shared" si="3"/>
        <v>30117.5</v>
      </c>
      <c r="K91" s="34">
        <f t="shared" si="4"/>
        <v>8.21741972848633E-4</v>
      </c>
      <c r="L91" s="34">
        <f t="shared" si="5"/>
        <v>0.3035293567398244</v>
      </c>
    </row>
    <row r="92" spans="1:12" ht="26.1" customHeight="1" x14ac:dyDescent="0.2">
      <c r="A92" s="24">
        <v>88</v>
      </c>
      <c r="B92" s="24" t="s">
        <v>593</v>
      </c>
      <c r="C92" s="5" t="s">
        <v>594</v>
      </c>
      <c r="D92" s="5" t="s">
        <v>21</v>
      </c>
      <c r="E92" s="5" t="s">
        <v>595</v>
      </c>
      <c r="F92" s="6" t="s">
        <v>86</v>
      </c>
      <c r="G92" s="28">
        <v>150</v>
      </c>
      <c r="H92" s="30">
        <v>142.72</v>
      </c>
      <c r="I92" s="30">
        <v>176.13</v>
      </c>
      <c r="J92" s="30">
        <f t="shared" si="3"/>
        <v>26419.5</v>
      </c>
      <c r="K92" s="34">
        <f t="shared" si="4"/>
        <v>7.2084376364819327E-4</v>
      </c>
      <c r="L92" s="34">
        <f t="shared" si="5"/>
        <v>0.30425020050347257</v>
      </c>
    </row>
    <row r="93" spans="1:12" ht="26.1" customHeight="1" x14ac:dyDescent="0.2">
      <c r="A93" s="24">
        <v>89</v>
      </c>
      <c r="B93" s="24" t="s">
        <v>733</v>
      </c>
      <c r="C93" s="5" t="s">
        <v>734</v>
      </c>
      <c r="D93" s="5" t="s">
        <v>21</v>
      </c>
      <c r="E93" s="5" t="s">
        <v>735</v>
      </c>
      <c r="F93" s="6" t="s">
        <v>86</v>
      </c>
      <c r="G93" s="28">
        <v>500</v>
      </c>
      <c r="H93" s="30">
        <v>22.64</v>
      </c>
      <c r="I93" s="30">
        <v>27.94</v>
      </c>
      <c r="J93" s="30">
        <f t="shared" si="3"/>
        <v>13970</v>
      </c>
      <c r="K93" s="34">
        <f t="shared" si="4"/>
        <v>3.8116494930506855E-4</v>
      </c>
      <c r="L93" s="34">
        <f t="shared" si="5"/>
        <v>0.30463136545277764</v>
      </c>
    </row>
    <row r="94" spans="1:12" ht="24" customHeight="1" x14ac:dyDescent="0.2">
      <c r="A94" s="24">
        <v>90</v>
      </c>
      <c r="B94" s="24" t="s">
        <v>742</v>
      </c>
      <c r="C94" s="5" t="s">
        <v>743</v>
      </c>
      <c r="D94" s="5" t="s">
        <v>21</v>
      </c>
      <c r="E94" s="5" t="s">
        <v>744</v>
      </c>
      <c r="F94" s="6" t="s">
        <v>86</v>
      </c>
      <c r="G94" s="28">
        <v>1500</v>
      </c>
      <c r="H94" s="30">
        <v>7.01</v>
      </c>
      <c r="I94" s="30">
        <v>8.65</v>
      </c>
      <c r="J94" s="30">
        <f t="shared" si="3"/>
        <v>12975</v>
      </c>
      <c r="K94" s="34">
        <f t="shared" si="4"/>
        <v>3.540168373108994E-4</v>
      </c>
      <c r="L94" s="34">
        <f t="shared" si="5"/>
        <v>0.30498538229008854</v>
      </c>
    </row>
    <row r="95" spans="1:12" ht="26.1" customHeight="1" x14ac:dyDescent="0.2">
      <c r="A95" s="24">
        <v>91</v>
      </c>
      <c r="B95" s="24" t="s">
        <v>669</v>
      </c>
      <c r="C95" s="5" t="s">
        <v>670</v>
      </c>
      <c r="D95" s="5" t="s">
        <v>21</v>
      </c>
      <c r="E95" s="5" t="s">
        <v>671</v>
      </c>
      <c r="F95" s="6" t="s">
        <v>86</v>
      </c>
      <c r="G95" s="28">
        <v>1500</v>
      </c>
      <c r="H95" s="30">
        <v>11.36</v>
      </c>
      <c r="I95" s="30">
        <v>14.01</v>
      </c>
      <c r="J95" s="30">
        <f t="shared" si="3"/>
        <v>21015</v>
      </c>
      <c r="K95" s="34">
        <f t="shared" si="4"/>
        <v>5.7338449603765325E-4</v>
      </c>
      <c r="L95" s="34">
        <f t="shared" si="5"/>
        <v>0.3055587667861262</v>
      </c>
    </row>
    <row r="96" spans="1:12" ht="26.1" customHeight="1" x14ac:dyDescent="0.2">
      <c r="A96" s="24">
        <v>92</v>
      </c>
      <c r="B96" s="24" t="s">
        <v>427</v>
      </c>
      <c r="C96" s="5" t="s">
        <v>428</v>
      </c>
      <c r="D96" s="5" t="s">
        <v>21</v>
      </c>
      <c r="E96" s="5" t="s">
        <v>429</v>
      </c>
      <c r="F96" s="6" t="s">
        <v>86</v>
      </c>
      <c r="G96" s="28">
        <v>1000</v>
      </c>
      <c r="H96" s="30">
        <v>43.39</v>
      </c>
      <c r="I96" s="30">
        <v>53.54</v>
      </c>
      <c r="J96" s="30">
        <f t="shared" si="3"/>
        <v>53540</v>
      </c>
      <c r="K96" s="34">
        <f t="shared" si="4"/>
        <v>1.4608139860983087E-3</v>
      </c>
      <c r="L96" s="34">
        <f t="shared" si="5"/>
        <v>0.30701958077222452</v>
      </c>
    </row>
    <row r="97" spans="1:12" ht="39" customHeight="1" x14ac:dyDescent="0.2">
      <c r="A97" s="24">
        <v>93</v>
      </c>
      <c r="B97" s="24" t="s">
        <v>466</v>
      </c>
      <c r="C97" s="5" t="s">
        <v>467</v>
      </c>
      <c r="D97" s="5" t="s">
        <v>21</v>
      </c>
      <c r="E97" s="5" t="s">
        <v>468</v>
      </c>
      <c r="F97" s="6" t="s">
        <v>86</v>
      </c>
      <c r="G97" s="28">
        <v>500</v>
      </c>
      <c r="H97" s="30">
        <v>71.08</v>
      </c>
      <c r="I97" s="30">
        <v>87.71</v>
      </c>
      <c r="J97" s="30">
        <f t="shared" si="3"/>
        <v>43855</v>
      </c>
      <c r="K97" s="34">
        <f t="shared" si="4"/>
        <v>1.1965632678435064E-3</v>
      </c>
      <c r="L97" s="34">
        <f t="shared" si="5"/>
        <v>0.30821614404006803</v>
      </c>
    </row>
    <row r="98" spans="1:12" ht="26.1" customHeight="1" x14ac:dyDescent="0.2">
      <c r="A98" s="24">
        <v>94</v>
      </c>
      <c r="B98" s="24" t="s">
        <v>342</v>
      </c>
      <c r="C98" s="5" t="s">
        <v>343</v>
      </c>
      <c r="D98" s="5" t="s">
        <v>21</v>
      </c>
      <c r="E98" s="5" t="s">
        <v>344</v>
      </c>
      <c r="F98" s="6" t="s">
        <v>86</v>
      </c>
      <c r="G98" s="28">
        <v>1000</v>
      </c>
      <c r="H98" s="30">
        <v>57.56</v>
      </c>
      <c r="I98" s="30">
        <v>71.03</v>
      </c>
      <c r="J98" s="30">
        <f t="shared" si="3"/>
        <v>71030</v>
      </c>
      <c r="K98" s="34">
        <f t="shared" si="4"/>
        <v>1.9380204974330008E-3</v>
      </c>
      <c r="L98" s="34">
        <f t="shared" si="5"/>
        <v>0.31015416453750105</v>
      </c>
    </row>
    <row r="99" spans="1:12" ht="24" customHeight="1" x14ac:dyDescent="0.2">
      <c r="A99" s="24">
        <v>95</v>
      </c>
      <c r="B99" s="24" t="s">
        <v>360</v>
      </c>
      <c r="C99" s="5" t="s">
        <v>361</v>
      </c>
      <c r="D99" s="5" t="s">
        <v>21</v>
      </c>
      <c r="E99" s="5" t="s">
        <v>362</v>
      </c>
      <c r="F99" s="6" t="s">
        <v>86</v>
      </c>
      <c r="G99" s="28">
        <v>500</v>
      </c>
      <c r="H99" s="30">
        <v>100.78</v>
      </c>
      <c r="I99" s="30">
        <v>124.37</v>
      </c>
      <c r="J99" s="30">
        <f t="shared" si="3"/>
        <v>62185</v>
      </c>
      <c r="K99" s="34">
        <f t="shared" si="4"/>
        <v>1.696688788298904E-3</v>
      </c>
      <c r="L99" s="34">
        <f t="shared" si="5"/>
        <v>0.31185085332579998</v>
      </c>
    </row>
    <row r="100" spans="1:12" ht="24" customHeight="1" x14ac:dyDescent="0.2">
      <c r="A100" s="24">
        <v>96</v>
      </c>
      <c r="B100" s="24" t="s">
        <v>285</v>
      </c>
      <c r="C100" s="5" t="s">
        <v>286</v>
      </c>
      <c r="D100" s="5" t="s">
        <v>21</v>
      </c>
      <c r="E100" s="5" t="s">
        <v>287</v>
      </c>
      <c r="F100" s="6" t="s">
        <v>86</v>
      </c>
      <c r="G100" s="28">
        <v>1500</v>
      </c>
      <c r="H100" s="30">
        <v>48.26</v>
      </c>
      <c r="I100" s="30">
        <v>59.55</v>
      </c>
      <c r="J100" s="30">
        <f t="shared" si="3"/>
        <v>89325</v>
      </c>
      <c r="K100" s="34">
        <f t="shared" si="4"/>
        <v>2.437191059175036E-3</v>
      </c>
      <c r="L100" s="34">
        <f t="shared" si="5"/>
        <v>0.31428804438497504</v>
      </c>
    </row>
    <row r="101" spans="1:12" ht="24" customHeight="1" x14ac:dyDescent="0.2">
      <c r="A101" s="24">
        <v>97</v>
      </c>
      <c r="B101" s="24" t="s">
        <v>772</v>
      </c>
      <c r="C101" s="5" t="s">
        <v>773</v>
      </c>
      <c r="D101" s="5" t="s">
        <v>21</v>
      </c>
      <c r="E101" s="5" t="s">
        <v>774</v>
      </c>
      <c r="F101" s="6" t="s">
        <v>86</v>
      </c>
      <c r="G101" s="28">
        <v>500</v>
      </c>
      <c r="H101" s="30">
        <v>17.07</v>
      </c>
      <c r="I101" s="30">
        <v>21.06</v>
      </c>
      <c r="J101" s="30">
        <f t="shared" si="3"/>
        <v>10530</v>
      </c>
      <c r="K101" s="34">
        <f t="shared" si="4"/>
        <v>2.8730615004884556E-4</v>
      </c>
      <c r="L101" s="34">
        <f t="shared" si="5"/>
        <v>0.31457535053502389</v>
      </c>
    </row>
    <row r="102" spans="1:12" ht="24" customHeight="1" x14ac:dyDescent="0.2">
      <c r="A102" s="24">
        <v>98</v>
      </c>
      <c r="B102" s="24" t="s">
        <v>46</v>
      </c>
      <c r="C102" s="5" t="s">
        <v>47</v>
      </c>
      <c r="D102" s="5" t="s">
        <v>21</v>
      </c>
      <c r="E102" s="5" t="s">
        <v>48</v>
      </c>
      <c r="F102" s="6" t="s">
        <v>23</v>
      </c>
      <c r="G102" s="28">
        <v>25000</v>
      </c>
      <c r="H102" s="30">
        <v>24.55</v>
      </c>
      <c r="I102" s="30">
        <v>30.29</v>
      </c>
      <c r="J102" s="30">
        <f t="shared" si="3"/>
        <v>757250</v>
      </c>
      <c r="K102" s="34">
        <f t="shared" si="4"/>
        <v>2.0661213876969446E-2</v>
      </c>
      <c r="L102" s="34">
        <f t="shared" si="5"/>
        <v>0.33523656441199334</v>
      </c>
    </row>
    <row r="103" spans="1:12" ht="24" customHeight="1" x14ac:dyDescent="0.2">
      <c r="A103" s="24">
        <v>99</v>
      </c>
      <c r="B103" s="24" t="s">
        <v>433</v>
      </c>
      <c r="C103" s="5" t="s">
        <v>434</v>
      </c>
      <c r="D103" s="5" t="s">
        <v>21</v>
      </c>
      <c r="E103" s="5" t="s">
        <v>435</v>
      </c>
      <c r="F103" s="6" t="s">
        <v>144</v>
      </c>
      <c r="G103" s="28">
        <v>25</v>
      </c>
      <c r="H103" s="30">
        <v>1572.43</v>
      </c>
      <c r="I103" s="30">
        <v>1940.53</v>
      </c>
      <c r="J103" s="30">
        <f t="shared" si="3"/>
        <v>48513.25</v>
      </c>
      <c r="K103" s="34">
        <f t="shared" si="4"/>
        <v>1.3236614514584193E-3</v>
      </c>
      <c r="L103" s="34">
        <f t="shared" si="5"/>
        <v>0.33656022586345175</v>
      </c>
    </row>
    <row r="104" spans="1:12" ht="24" customHeight="1" x14ac:dyDescent="0.2">
      <c r="A104" s="24">
        <v>100</v>
      </c>
      <c r="B104" s="24" t="s">
        <v>354</v>
      </c>
      <c r="C104" s="5" t="s">
        <v>355</v>
      </c>
      <c r="D104" s="5" t="s">
        <v>21</v>
      </c>
      <c r="E104" s="5" t="s">
        <v>356</v>
      </c>
      <c r="F104" s="6" t="s">
        <v>144</v>
      </c>
      <c r="G104" s="28">
        <v>15</v>
      </c>
      <c r="H104" s="30">
        <v>3319.47</v>
      </c>
      <c r="I104" s="30">
        <v>4096.55</v>
      </c>
      <c r="J104" s="30">
        <f t="shared" si="3"/>
        <v>61448.25</v>
      </c>
      <c r="K104" s="34">
        <f t="shared" si="4"/>
        <v>1.6765869073826186E-3</v>
      </c>
      <c r="L104" s="34">
        <f t="shared" si="5"/>
        <v>0.33823681277083434</v>
      </c>
    </row>
    <row r="105" spans="1:12" ht="24" customHeight="1" x14ac:dyDescent="0.2">
      <c r="A105" s="24">
        <v>101</v>
      </c>
      <c r="B105" s="24" t="s">
        <v>294</v>
      </c>
      <c r="C105" s="5" t="s">
        <v>295</v>
      </c>
      <c r="D105" s="5" t="s">
        <v>21</v>
      </c>
      <c r="E105" s="5" t="s">
        <v>296</v>
      </c>
      <c r="F105" s="6" t="s">
        <v>23</v>
      </c>
      <c r="G105" s="28">
        <v>500</v>
      </c>
      <c r="H105" s="30">
        <v>138.09</v>
      </c>
      <c r="I105" s="30">
        <v>170.41</v>
      </c>
      <c r="J105" s="30">
        <f t="shared" si="3"/>
        <v>85205</v>
      </c>
      <c r="K105" s="34">
        <f t="shared" si="4"/>
        <v>2.3247787763449081E-3</v>
      </c>
      <c r="L105" s="34">
        <f t="shared" si="5"/>
        <v>0.34056159154717924</v>
      </c>
    </row>
    <row r="106" spans="1:12" ht="26.1" customHeight="1" x14ac:dyDescent="0.2">
      <c r="A106" s="24">
        <v>102</v>
      </c>
      <c r="B106" s="24" t="s">
        <v>267</v>
      </c>
      <c r="C106" s="5" t="s">
        <v>268</v>
      </c>
      <c r="D106" s="5" t="s">
        <v>21</v>
      </c>
      <c r="E106" s="5" t="s">
        <v>269</v>
      </c>
      <c r="F106" s="6" t="s">
        <v>30</v>
      </c>
      <c r="G106" s="28">
        <v>1200</v>
      </c>
      <c r="H106" s="30">
        <v>68.13</v>
      </c>
      <c r="I106" s="30">
        <v>84.07</v>
      </c>
      <c r="J106" s="30">
        <f t="shared" si="3"/>
        <v>100883.99999999999</v>
      </c>
      <c r="K106" s="34">
        <f t="shared" si="4"/>
        <v>2.7525729953967455E-3</v>
      </c>
      <c r="L106" s="34">
        <f t="shared" si="5"/>
        <v>0.34331416454257596</v>
      </c>
    </row>
    <row r="107" spans="1:12" ht="24" customHeight="1" x14ac:dyDescent="0.2">
      <c r="A107" s="24">
        <v>103</v>
      </c>
      <c r="B107" s="24" t="s">
        <v>578</v>
      </c>
      <c r="C107" s="5" t="s">
        <v>579</v>
      </c>
      <c r="D107" s="5" t="s">
        <v>21</v>
      </c>
      <c r="E107" s="5" t="s">
        <v>580</v>
      </c>
      <c r="F107" s="6" t="s">
        <v>30</v>
      </c>
      <c r="G107" s="28">
        <v>2000</v>
      </c>
      <c r="H107" s="30">
        <v>11.46</v>
      </c>
      <c r="I107" s="30">
        <v>14.14</v>
      </c>
      <c r="J107" s="30">
        <f t="shared" si="3"/>
        <v>28280</v>
      </c>
      <c r="K107" s="34">
        <f t="shared" si="4"/>
        <v>7.716066403970894E-4</v>
      </c>
      <c r="L107" s="34">
        <f t="shared" si="5"/>
        <v>0.34408577118297307</v>
      </c>
    </row>
    <row r="108" spans="1:12" ht="24" customHeight="1" x14ac:dyDescent="0.2">
      <c r="A108" s="24">
        <v>104</v>
      </c>
      <c r="B108" s="24" t="s">
        <v>151</v>
      </c>
      <c r="C108" s="5" t="s">
        <v>152</v>
      </c>
      <c r="D108" s="5" t="s">
        <v>21</v>
      </c>
      <c r="E108" s="5" t="s">
        <v>153</v>
      </c>
      <c r="F108" s="6" t="s">
        <v>23</v>
      </c>
      <c r="G108" s="28">
        <v>4000</v>
      </c>
      <c r="H108" s="30">
        <v>51.88</v>
      </c>
      <c r="I108" s="30">
        <v>64.02</v>
      </c>
      <c r="J108" s="30">
        <f t="shared" si="3"/>
        <v>256079.99999999997</v>
      </c>
      <c r="K108" s="34">
        <f t="shared" si="4"/>
        <v>6.9870236376551147E-3</v>
      </c>
      <c r="L108" s="34">
        <f t="shared" si="5"/>
        <v>0.3510727948206282</v>
      </c>
    </row>
    <row r="109" spans="1:12" ht="26.1" customHeight="1" x14ac:dyDescent="0.2">
      <c r="A109" s="24">
        <v>105</v>
      </c>
      <c r="B109" s="24" t="s">
        <v>43</v>
      </c>
      <c r="C109" s="5" t="s">
        <v>44</v>
      </c>
      <c r="D109" s="5" t="s">
        <v>21</v>
      </c>
      <c r="E109" s="5" t="s">
        <v>45</v>
      </c>
      <c r="F109" s="6" t="s">
        <v>23</v>
      </c>
      <c r="G109" s="28">
        <v>20000</v>
      </c>
      <c r="H109" s="30">
        <v>38.29</v>
      </c>
      <c r="I109" s="30">
        <v>47.25</v>
      </c>
      <c r="J109" s="30">
        <f t="shared" si="3"/>
        <v>945000</v>
      </c>
      <c r="K109" s="34">
        <f t="shared" si="4"/>
        <v>2.578388526079383E-2</v>
      </c>
      <c r="L109" s="34">
        <f t="shared" si="5"/>
        <v>0.37685668008142204</v>
      </c>
    </row>
    <row r="110" spans="1:12" ht="26.1" customHeight="1" x14ac:dyDescent="0.2">
      <c r="A110" s="24">
        <v>106</v>
      </c>
      <c r="B110" s="24" t="s">
        <v>469</v>
      </c>
      <c r="C110" s="5" t="s">
        <v>470</v>
      </c>
      <c r="D110" s="5" t="s">
        <v>21</v>
      </c>
      <c r="E110" s="5" t="s">
        <v>471</v>
      </c>
      <c r="F110" s="6" t="s">
        <v>23</v>
      </c>
      <c r="G110" s="28">
        <v>50</v>
      </c>
      <c r="H110" s="30">
        <v>602.78</v>
      </c>
      <c r="I110" s="30">
        <v>743.89</v>
      </c>
      <c r="J110" s="30">
        <f t="shared" si="3"/>
        <v>37194.5</v>
      </c>
      <c r="K110" s="34">
        <f t="shared" si="4"/>
        <v>1.014834624690578E-3</v>
      </c>
      <c r="L110" s="34">
        <f t="shared" si="5"/>
        <v>0.37787151470611263</v>
      </c>
    </row>
    <row r="111" spans="1:12" ht="39" customHeight="1" x14ac:dyDescent="0.2">
      <c r="A111" s="24">
        <v>107</v>
      </c>
      <c r="B111" s="24" t="s">
        <v>215</v>
      </c>
      <c r="C111" s="5" t="s">
        <v>216</v>
      </c>
      <c r="D111" s="5" t="s">
        <v>21</v>
      </c>
      <c r="E111" s="5" t="s">
        <v>217</v>
      </c>
      <c r="F111" s="6" t="s">
        <v>23</v>
      </c>
      <c r="G111" s="28">
        <v>500</v>
      </c>
      <c r="H111" s="30">
        <v>194.98</v>
      </c>
      <c r="I111" s="30">
        <v>240.62</v>
      </c>
      <c r="J111" s="30">
        <f t="shared" si="3"/>
        <v>120310</v>
      </c>
      <c r="K111" s="34">
        <f t="shared" si="4"/>
        <v>3.2826023658477309E-3</v>
      </c>
      <c r="L111" s="34">
        <f t="shared" si="5"/>
        <v>0.38115411707196034</v>
      </c>
    </row>
    <row r="112" spans="1:12" ht="24" customHeight="1" x14ac:dyDescent="0.2">
      <c r="A112" s="24">
        <v>108</v>
      </c>
      <c r="B112" s="24" t="s">
        <v>315</v>
      </c>
      <c r="C112" s="5" t="s">
        <v>316</v>
      </c>
      <c r="D112" s="5" t="s">
        <v>21</v>
      </c>
      <c r="E112" s="5" t="s">
        <v>317</v>
      </c>
      <c r="F112" s="6" t="s">
        <v>23</v>
      </c>
      <c r="G112" s="28">
        <v>500</v>
      </c>
      <c r="H112" s="30">
        <v>117.25</v>
      </c>
      <c r="I112" s="30">
        <v>144.69</v>
      </c>
      <c r="J112" s="30">
        <f t="shared" si="3"/>
        <v>72345</v>
      </c>
      <c r="K112" s="34">
        <f t="shared" si="4"/>
        <v>1.9738996605207721E-3</v>
      </c>
      <c r="L112" s="34">
        <f t="shared" si="5"/>
        <v>0.38312801673248109</v>
      </c>
    </row>
    <row r="113" spans="1:12" ht="26.1" customHeight="1" x14ac:dyDescent="0.2">
      <c r="A113" s="24">
        <v>109</v>
      </c>
      <c r="B113" s="24" t="s">
        <v>80</v>
      </c>
      <c r="C113" s="5" t="s">
        <v>81</v>
      </c>
      <c r="D113" s="5" t="s">
        <v>21</v>
      </c>
      <c r="E113" s="5" t="s">
        <v>82</v>
      </c>
      <c r="F113" s="6" t="s">
        <v>23</v>
      </c>
      <c r="G113" s="28">
        <v>10000</v>
      </c>
      <c r="H113" s="30">
        <v>32.14</v>
      </c>
      <c r="I113" s="30">
        <v>39.659999999999997</v>
      </c>
      <c r="J113" s="30">
        <f t="shared" si="3"/>
        <v>396599.99999999994</v>
      </c>
      <c r="K113" s="34">
        <f t="shared" si="4"/>
        <v>1.0821046449133155E-2</v>
      </c>
      <c r="L113" s="34">
        <f t="shared" si="5"/>
        <v>0.39394906318161427</v>
      </c>
    </row>
    <row r="114" spans="1:12" ht="26.1" customHeight="1" x14ac:dyDescent="0.2">
      <c r="A114" s="24">
        <v>110</v>
      </c>
      <c r="B114" s="24" t="s">
        <v>324</v>
      </c>
      <c r="C114" s="5" t="s">
        <v>325</v>
      </c>
      <c r="D114" s="5" t="s">
        <v>21</v>
      </c>
      <c r="E114" s="5" t="s">
        <v>326</v>
      </c>
      <c r="F114" s="6" t="s">
        <v>23</v>
      </c>
      <c r="G114" s="28">
        <v>1500</v>
      </c>
      <c r="H114" s="30">
        <v>43.76</v>
      </c>
      <c r="I114" s="30">
        <v>54</v>
      </c>
      <c r="J114" s="30">
        <f t="shared" si="3"/>
        <v>81000</v>
      </c>
      <c r="K114" s="34">
        <f t="shared" si="4"/>
        <v>2.2100473080680426E-3</v>
      </c>
      <c r="L114" s="34">
        <f t="shared" si="5"/>
        <v>0.39615911048968233</v>
      </c>
    </row>
    <row r="115" spans="1:12" ht="26.1" customHeight="1" x14ac:dyDescent="0.2">
      <c r="A115" s="24">
        <v>111</v>
      </c>
      <c r="B115" s="24" t="s">
        <v>378</v>
      </c>
      <c r="C115" s="5" t="s">
        <v>379</v>
      </c>
      <c r="D115" s="5" t="s">
        <v>21</v>
      </c>
      <c r="E115" s="5" t="s">
        <v>380</v>
      </c>
      <c r="F115" s="6" t="s">
        <v>23</v>
      </c>
      <c r="G115" s="28">
        <v>1000</v>
      </c>
      <c r="H115" s="30">
        <v>49.34</v>
      </c>
      <c r="I115" s="30">
        <v>60.89</v>
      </c>
      <c r="J115" s="30">
        <f t="shared" si="3"/>
        <v>60890</v>
      </c>
      <c r="K115" s="34">
        <f t="shared" si="4"/>
        <v>1.6613553159044829E-3</v>
      </c>
      <c r="L115" s="34">
        <f t="shared" si="5"/>
        <v>0.39782046580558683</v>
      </c>
    </row>
    <row r="116" spans="1:12" ht="26.1" customHeight="1" x14ac:dyDescent="0.2">
      <c r="A116" s="24">
        <v>112</v>
      </c>
      <c r="B116" s="24" t="s">
        <v>523</v>
      </c>
      <c r="C116" s="5" t="s">
        <v>524</v>
      </c>
      <c r="D116" s="5" t="s">
        <v>21</v>
      </c>
      <c r="E116" s="5" t="s">
        <v>525</v>
      </c>
      <c r="F116" s="6" t="s">
        <v>193</v>
      </c>
      <c r="G116" s="28">
        <v>50</v>
      </c>
      <c r="H116" s="30">
        <v>513.41999999999996</v>
      </c>
      <c r="I116" s="30">
        <v>633.61</v>
      </c>
      <c r="J116" s="30">
        <f t="shared" si="3"/>
        <v>31680.5</v>
      </c>
      <c r="K116" s="34">
        <f t="shared" si="4"/>
        <v>8.6438770053394595E-4</v>
      </c>
      <c r="L116" s="34">
        <f t="shared" si="5"/>
        <v>0.39868485350612076</v>
      </c>
    </row>
    <row r="117" spans="1:12" ht="26.1" customHeight="1" x14ac:dyDescent="0.2">
      <c r="A117" s="24">
        <v>113</v>
      </c>
      <c r="B117" s="24" t="s">
        <v>609</v>
      </c>
      <c r="C117" s="5" t="s">
        <v>610</v>
      </c>
      <c r="D117" s="5" t="s">
        <v>21</v>
      </c>
      <c r="E117" s="5" t="s">
        <v>611</v>
      </c>
      <c r="F117" s="6" t="s">
        <v>193</v>
      </c>
      <c r="G117" s="28">
        <v>50</v>
      </c>
      <c r="H117" s="30">
        <v>428.94</v>
      </c>
      <c r="I117" s="30">
        <v>529.35</v>
      </c>
      <c r="J117" s="30">
        <f t="shared" si="3"/>
        <v>26467.5</v>
      </c>
      <c r="K117" s="34">
        <f t="shared" si="4"/>
        <v>7.2215342131223359E-4</v>
      </c>
      <c r="L117" s="34">
        <f t="shared" si="5"/>
        <v>0.39940700692743297</v>
      </c>
    </row>
    <row r="118" spans="1:12" ht="24" customHeight="1" x14ac:dyDescent="0.2">
      <c r="A118" s="24">
        <v>114</v>
      </c>
      <c r="B118" s="24" t="s">
        <v>169</v>
      </c>
      <c r="C118" s="5" t="s">
        <v>170</v>
      </c>
      <c r="D118" s="5" t="s">
        <v>21</v>
      </c>
      <c r="E118" s="5" t="s">
        <v>171</v>
      </c>
      <c r="F118" s="6" t="s">
        <v>144</v>
      </c>
      <c r="G118" s="28">
        <v>500</v>
      </c>
      <c r="H118" s="30">
        <v>311.32</v>
      </c>
      <c r="I118" s="30">
        <v>384.2</v>
      </c>
      <c r="J118" s="30">
        <f t="shared" si="3"/>
        <v>192100</v>
      </c>
      <c r="K118" s="34">
        <f t="shared" si="4"/>
        <v>5.2413591096280368E-3</v>
      </c>
      <c r="L118" s="34">
        <f t="shared" si="5"/>
        <v>0.404648366037061</v>
      </c>
    </row>
    <row r="119" spans="1:12" ht="26.1" customHeight="1" x14ac:dyDescent="0.2">
      <c r="A119" s="24">
        <v>115</v>
      </c>
      <c r="B119" s="24" t="s">
        <v>245</v>
      </c>
      <c r="C119" s="5" t="s">
        <v>246</v>
      </c>
      <c r="D119" s="5" t="s">
        <v>21</v>
      </c>
      <c r="E119" s="5" t="s">
        <v>247</v>
      </c>
      <c r="F119" s="6" t="s">
        <v>23</v>
      </c>
      <c r="G119" s="28">
        <v>400</v>
      </c>
      <c r="H119" s="30">
        <v>204.69</v>
      </c>
      <c r="I119" s="30">
        <v>252.6</v>
      </c>
      <c r="J119" s="30">
        <f t="shared" si="3"/>
        <v>101040</v>
      </c>
      <c r="K119" s="34">
        <f t="shared" si="4"/>
        <v>2.7568293828048769E-3</v>
      </c>
      <c r="L119" s="34">
        <f t="shared" si="5"/>
        <v>0.40740519541986586</v>
      </c>
    </row>
    <row r="120" spans="1:12" ht="26.1" customHeight="1" x14ac:dyDescent="0.2">
      <c r="A120" s="24">
        <v>116</v>
      </c>
      <c r="B120" s="24" t="s">
        <v>61</v>
      </c>
      <c r="C120" s="5" t="s">
        <v>62</v>
      </c>
      <c r="D120" s="5" t="s">
        <v>21</v>
      </c>
      <c r="E120" s="5" t="s">
        <v>63</v>
      </c>
      <c r="F120" s="6" t="s">
        <v>64</v>
      </c>
      <c r="G120" s="28">
        <v>15000</v>
      </c>
      <c r="H120" s="30">
        <v>28.59</v>
      </c>
      <c r="I120" s="30">
        <v>35.28</v>
      </c>
      <c r="J120" s="30">
        <f t="shared" si="3"/>
        <v>529200</v>
      </c>
      <c r="K120" s="34">
        <f t="shared" si="4"/>
        <v>1.4438975746044545E-2</v>
      </c>
      <c r="L120" s="34">
        <f t="shared" si="5"/>
        <v>0.42184417116591039</v>
      </c>
    </row>
    <row r="121" spans="1:12" ht="26.1" customHeight="1" x14ac:dyDescent="0.2">
      <c r="A121" s="24">
        <v>117</v>
      </c>
      <c r="B121" s="24" t="s">
        <v>138</v>
      </c>
      <c r="C121" s="5" t="s">
        <v>139</v>
      </c>
      <c r="D121" s="5" t="s">
        <v>21</v>
      </c>
      <c r="E121" s="5" t="s">
        <v>140</v>
      </c>
      <c r="F121" s="6" t="s">
        <v>64</v>
      </c>
      <c r="G121" s="28">
        <v>12000</v>
      </c>
      <c r="H121" s="30">
        <v>17.96</v>
      </c>
      <c r="I121" s="30">
        <v>22.16</v>
      </c>
      <c r="J121" s="30">
        <f t="shared" si="3"/>
        <v>265920</v>
      </c>
      <c r="K121" s="34">
        <f t="shared" si="4"/>
        <v>7.255503458783381E-3</v>
      </c>
      <c r="L121" s="34">
        <f t="shared" si="5"/>
        <v>0.42909967462469378</v>
      </c>
    </row>
    <row r="122" spans="1:12" ht="26.1" customHeight="1" x14ac:dyDescent="0.2">
      <c r="A122" s="24">
        <v>118</v>
      </c>
      <c r="B122" s="24" t="s">
        <v>58</v>
      </c>
      <c r="C122" s="5" t="s">
        <v>59</v>
      </c>
      <c r="D122" s="5" t="s">
        <v>21</v>
      </c>
      <c r="E122" s="5" t="s">
        <v>60</v>
      </c>
      <c r="F122" s="6" t="s">
        <v>23</v>
      </c>
      <c r="G122" s="28">
        <v>2500</v>
      </c>
      <c r="H122" s="30">
        <v>169.55</v>
      </c>
      <c r="I122" s="30">
        <v>209.24</v>
      </c>
      <c r="J122" s="30">
        <f t="shared" si="3"/>
        <v>523100</v>
      </c>
      <c r="K122" s="34">
        <f t="shared" si="4"/>
        <v>1.4272540084572754E-2</v>
      </c>
      <c r="L122" s="34">
        <f t="shared" si="5"/>
        <v>0.44337221470926652</v>
      </c>
    </row>
    <row r="123" spans="1:12" ht="51.95" customHeight="1" x14ac:dyDescent="0.2">
      <c r="A123" s="24">
        <v>119</v>
      </c>
      <c r="B123" s="24" t="s">
        <v>224</v>
      </c>
      <c r="C123" s="5" t="s">
        <v>225</v>
      </c>
      <c r="D123" s="5" t="s">
        <v>21</v>
      </c>
      <c r="E123" s="5" t="s">
        <v>226</v>
      </c>
      <c r="F123" s="6" t="s">
        <v>23</v>
      </c>
      <c r="G123" s="28">
        <v>1000</v>
      </c>
      <c r="H123" s="30">
        <v>100.49</v>
      </c>
      <c r="I123" s="30">
        <v>124.01</v>
      </c>
      <c r="J123" s="30">
        <f t="shared" si="3"/>
        <v>124010</v>
      </c>
      <c r="K123" s="34">
        <f t="shared" si="4"/>
        <v>3.3835551441175056E-3</v>
      </c>
      <c r="L123" s="34">
        <f t="shared" si="5"/>
        <v>0.446755769853384</v>
      </c>
    </row>
    <row r="124" spans="1:12" ht="26.1" customHeight="1" x14ac:dyDescent="0.2">
      <c r="A124" s="24">
        <v>120</v>
      </c>
      <c r="B124" s="24" t="s">
        <v>111</v>
      </c>
      <c r="C124" s="5" t="s">
        <v>112</v>
      </c>
      <c r="D124" s="5" t="s">
        <v>21</v>
      </c>
      <c r="E124" s="5" t="s">
        <v>113</v>
      </c>
      <c r="F124" s="6" t="s">
        <v>23</v>
      </c>
      <c r="G124" s="28">
        <v>2500</v>
      </c>
      <c r="H124" s="30">
        <v>119.94</v>
      </c>
      <c r="I124" s="30">
        <v>148.01</v>
      </c>
      <c r="J124" s="30">
        <f t="shared" si="3"/>
        <v>370025</v>
      </c>
      <c r="K124" s="34">
        <f t="shared" si="4"/>
        <v>1.0095959940344167E-2</v>
      </c>
      <c r="L124" s="34">
        <f t="shared" si="5"/>
        <v>0.45685172979372818</v>
      </c>
    </row>
    <row r="125" spans="1:12" ht="24" customHeight="1" x14ac:dyDescent="0.2">
      <c r="A125" s="24">
        <v>121</v>
      </c>
      <c r="B125" s="24" t="s">
        <v>40</v>
      </c>
      <c r="C125" s="5" t="s">
        <v>41</v>
      </c>
      <c r="D125" s="5" t="s">
        <v>21</v>
      </c>
      <c r="E125" s="5" t="s">
        <v>42</v>
      </c>
      <c r="F125" s="6" t="s">
        <v>23</v>
      </c>
      <c r="G125" s="28">
        <v>1500</v>
      </c>
      <c r="H125" s="30">
        <v>599.6</v>
      </c>
      <c r="I125" s="30">
        <v>739.96</v>
      </c>
      <c r="J125" s="30">
        <f t="shared" si="3"/>
        <v>1109940</v>
      </c>
      <c r="K125" s="34">
        <f t="shared" si="4"/>
        <v>3.0284196408852385E-2</v>
      </c>
      <c r="L125" s="34">
        <f t="shared" si="5"/>
        <v>0.48713592620258056</v>
      </c>
    </row>
    <row r="126" spans="1:12" ht="24" customHeight="1" x14ac:dyDescent="0.2">
      <c r="A126" s="24">
        <v>122</v>
      </c>
      <c r="B126" s="24" t="s">
        <v>52</v>
      </c>
      <c r="C126" s="5" t="s">
        <v>53</v>
      </c>
      <c r="D126" s="5" t="s">
        <v>21</v>
      </c>
      <c r="E126" s="5" t="s">
        <v>54</v>
      </c>
      <c r="F126" s="6" t="s">
        <v>23</v>
      </c>
      <c r="G126" s="28">
        <v>3000</v>
      </c>
      <c r="H126" s="30">
        <v>207.74</v>
      </c>
      <c r="I126" s="30">
        <v>256.37</v>
      </c>
      <c r="J126" s="30">
        <f t="shared" si="3"/>
        <v>769110</v>
      </c>
      <c r="K126" s="34">
        <f t="shared" si="4"/>
        <v>2.0984808458126076E-2</v>
      </c>
      <c r="L126" s="34">
        <f t="shared" si="5"/>
        <v>0.50812073466070662</v>
      </c>
    </row>
    <row r="127" spans="1:12" ht="26.1" customHeight="1" x14ac:dyDescent="0.2">
      <c r="A127" s="24">
        <v>123</v>
      </c>
      <c r="B127" s="24" t="s">
        <v>336</v>
      </c>
      <c r="C127" s="5" t="s">
        <v>337</v>
      </c>
      <c r="D127" s="5" t="s">
        <v>21</v>
      </c>
      <c r="E127" s="5" t="s">
        <v>338</v>
      </c>
      <c r="F127" s="6" t="s">
        <v>23</v>
      </c>
      <c r="G127" s="28">
        <v>50</v>
      </c>
      <c r="H127" s="30">
        <v>1245.2</v>
      </c>
      <c r="I127" s="30">
        <v>1536.7</v>
      </c>
      <c r="J127" s="30">
        <f t="shared" si="3"/>
        <v>76835</v>
      </c>
      <c r="K127" s="34">
        <f t="shared" si="4"/>
        <v>2.096407221177877E-3</v>
      </c>
      <c r="L127" s="34">
        <f t="shared" si="5"/>
        <v>0.5102171418818845</v>
      </c>
    </row>
    <row r="128" spans="1:12" ht="26.1" customHeight="1" x14ac:dyDescent="0.2">
      <c r="A128" s="24">
        <v>124</v>
      </c>
      <c r="B128" s="24" t="s">
        <v>83</v>
      </c>
      <c r="C128" s="5" t="s">
        <v>84</v>
      </c>
      <c r="D128" s="5" t="s">
        <v>21</v>
      </c>
      <c r="E128" s="5" t="s">
        <v>85</v>
      </c>
      <c r="F128" s="6" t="s">
        <v>86</v>
      </c>
      <c r="G128" s="28">
        <v>350</v>
      </c>
      <c r="H128" s="30">
        <v>929.48</v>
      </c>
      <c r="I128" s="30">
        <v>1147.07</v>
      </c>
      <c r="J128" s="30">
        <f t="shared" si="3"/>
        <v>401474.5</v>
      </c>
      <c r="K128" s="34">
        <f t="shared" si="4"/>
        <v>1.0954044913369917E-2</v>
      </c>
      <c r="L128" s="34">
        <f t="shared" si="5"/>
        <v>0.52117118679525443</v>
      </c>
    </row>
    <row r="129" spans="1:12" ht="26.1" customHeight="1" x14ac:dyDescent="0.2">
      <c r="A129" s="24">
        <v>125</v>
      </c>
      <c r="B129" s="24" t="s">
        <v>697</v>
      </c>
      <c r="C129" s="5" t="s">
        <v>698</v>
      </c>
      <c r="D129" s="5" t="s">
        <v>21</v>
      </c>
      <c r="E129" s="5" t="s">
        <v>699</v>
      </c>
      <c r="F129" s="6" t="s">
        <v>144</v>
      </c>
      <c r="G129" s="28">
        <v>50</v>
      </c>
      <c r="H129" s="30">
        <v>293.47000000000003</v>
      </c>
      <c r="I129" s="30">
        <v>362.17</v>
      </c>
      <c r="J129" s="30">
        <f t="shared" si="3"/>
        <v>18108.5</v>
      </c>
      <c r="K129" s="34">
        <f t="shared" si="4"/>
        <v>4.9408199602654504E-4</v>
      </c>
      <c r="L129" s="34">
        <f t="shared" si="5"/>
        <v>0.52166526879128094</v>
      </c>
    </row>
    <row r="130" spans="1:12" ht="24" customHeight="1" x14ac:dyDescent="0.2">
      <c r="A130" s="24">
        <v>126</v>
      </c>
      <c r="B130" s="24" t="s">
        <v>520</v>
      </c>
      <c r="C130" s="5" t="s">
        <v>521</v>
      </c>
      <c r="D130" s="5" t="s">
        <v>21</v>
      </c>
      <c r="E130" s="5" t="s">
        <v>522</v>
      </c>
      <c r="F130" s="6" t="s">
        <v>193</v>
      </c>
      <c r="G130" s="28">
        <v>1000</v>
      </c>
      <c r="H130" s="30">
        <v>33.03</v>
      </c>
      <c r="I130" s="30">
        <v>40.76</v>
      </c>
      <c r="J130" s="30">
        <f t="shared" si="3"/>
        <v>40760</v>
      </c>
      <c r="K130" s="34">
        <f t="shared" si="4"/>
        <v>1.1121176330475731E-3</v>
      </c>
      <c r="L130" s="34">
        <f t="shared" si="5"/>
        <v>0.52277738642432847</v>
      </c>
    </row>
    <row r="131" spans="1:12" ht="26.1" customHeight="1" x14ac:dyDescent="0.2">
      <c r="A131" s="24">
        <v>127</v>
      </c>
      <c r="B131" s="24" t="s">
        <v>448</v>
      </c>
      <c r="C131" s="5" t="s">
        <v>449</v>
      </c>
      <c r="D131" s="5" t="s">
        <v>21</v>
      </c>
      <c r="E131" s="5" t="s">
        <v>450</v>
      </c>
      <c r="F131" s="6" t="s">
        <v>193</v>
      </c>
      <c r="G131" s="28">
        <v>1000</v>
      </c>
      <c r="H131" s="30">
        <v>37.26</v>
      </c>
      <c r="I131" s="30">
        <v>45.98</v>
      </c>
      <c r="J131" s="30">
        <f t="shared" si="3"/>
        <v>45980</v>
      </c>
      <c r="K131" s="34">
        <f t="shared" si="4"/>
        <v>1.2545429040119579E-3</v>
      </c>
      <c r="L131" s="34">
        <f t="shared" si="5"/>
        <v>0.52403192932834042</v>
      </c>
    </row>
    <row r="132" spans="1:12" ht="26.1" customHeight="1" x14ac:dyDescent="0.2">
      <c r="A132" s="24">
        <v>128</v>
      </c>
      <c r="B132" s="24" t="s">
        <v>454</v>
      </c>
      <c r="C132" s="5" t="s">
        <v>455</v>
      </c>
      <c r="D132" s="5" t="s">
        <v>21</v>
      </c>
      <c r="E132" s="5" t="s">
        <v>456</v>
      </c>
      <c r="F132" s="6" t="s">
        <v>193</v>
      </c>
      <c r="G132" s="28">
        <v>1000</v>
      </c>
      <c r="H132" s="30">
        <v>38.200000000000003</v>
      </c>
      <c r="I132" s="30">
        <v>47.14</v>
      </c>
      <c r="J132" s="30">
        <f t="shared" si="3"/>
        <v>47140</v>
      </c>
      <c r="K132" s="34">
        <f t="shared" si="4"/>
        <v>1.2861929642262657E-3</v>
      </c>
      <c r="L132" s="34">
        <f t="shared" si="5"/>
        <v>0.52531812229256669</v>
      </c>
    </row>
    <row r="133" spans="1:12" ht="24" customHeight="1" x14ac:dyDescent="0.2">
      <c r="A133" s="24">
        <v>129</v>
      </c>
      <c r="B133" s="24" t="s">
        <v>532</v>
      </c>
      <c r="C133" s="5" t="s">
        <v>533</v>
      </c>
      <c r="D133" s="5" t="s">
        <v>21</v>
      </c>
      <c r="E133" s="5" t="s">
        <v>534</v>
      </c>
      <c r="F133" s="6" t="s">
        <v>193</v>
      </c>
      <c r="G133" s="28">
        <v>500</v>
      </c>
      <c r="H133" s="30">
        <v>54.77</v>
      </c>
      <c r="I133" s="30">
        <v>67.59</v>
      </c>
      <c r="J133" s="30">
        <f t="shared" ref="J133:J196" si="6">G133*I133</f>
        <v>33795</v>
      </c>
      <c r="K133" s="34">
        <f t="shared" ref="K133:K196" si="7">J133/$I$298</f>
        <v>9.2208084908838883E-4</v>
      </c>
      <c r="L133" s="34">
        <f t="shared" si="5"/>
        <v>0.52624020314165509</v>
      </c>
    </row>
    <row r="134" spans="1:12" ht="26.1" customHeight="1" x14ac:dyDescent="0.2">
      <c r="A134" s="24">
        <v>130</v>
      </c>
      <c r="B134" s="24" t="s">
        <v>590</v>
      </c>
      <c r="C134" s="5" t="s">
        <v>591</v>
      </c>
      <c r="D134" s="5" t="s">
        <v>21</v>
      </c>
      <c r="E134" s="5" t="s">
        <v>592</v>
      </c>
      <c r="F134" s="6" t="s">
        <v>193</v>
      </c>
      <c r="G134" s="28">
        <v>500</v>
      </c>
      <c r="H134" s="30">
        <v>47.82</v>
      </c>
      <c r="I134" s="30">
        <v>59.01</v>
      </c>
      <c r="J134" s="30">
        <f t="shared" si="6"/>
        <v>29505</v>
      </c>
      <c r="K134" s="34">
        <f t="shared" si="7"/>
        <v>8.0503019536478509E-4</v>
      </c>
      <c r="L134" s="34">
        <f t="shared" si="5"/>
        <v>0.52704523333701991</v>
      </c>
    </row>
    <row r="135" spans="1:12" ht="26.1" customHeight="1" x14ac:dyDescent="0.2">
      <c r="A135" s="24">
        <v>131</v>
      </c>
      <c r="B135" s="24" t="s">
        <v>627</v>
      </c>
      <c r="C135" s="5" t="s">
        <v>628</v>
      </c>
      <c r="D135" s="5" t="s">
        <v>21</v>
      </c>
      <c r="E135" s="5" t="s">
        <v>629</v>
      </c>
      <c r="F135" s="6" t="s">
        <v>193</v>
      </c>
      <c r="G135" s="28">
        <v>500</v>
      </c>
      <c r="H135" s="30">
        <v>37.520000000000003</v>
      </c>
      <c r="I135" s="30">
        <v>46.3</v>
      </c>
      <c r="J135" s="30">
        <f t="shared" si="6"/>
        <v>23150</v>
      </c>
      <c r="K135" s="34">
        <f t="shared" si="7"/>
        <v>6.3163697755278002E-4</v>
      </c>
      <c r="L135" s="34">
        <f t="shared" ref="L135:L198" si="8">L134+K135</f>
        <v>0.52767687031457267</v>
      </c>
    </row>
    <row r="136" spans="1:12" ht="24" customHeight="1" x14ac:dyDescent="0.2">
      <c r="A136" s="24">
        <v>132</v>
      </c>
      <c r="B136" s="24" t="s">
        <v>739</v>
      </c>
      <c r="C136" s="5" t="s">
        <v>740</v>
      </c>
      <c r="D136" s="5" t="s">
        <v>21</v>
      </c>
      <c r="E136" s="5" t="s">
        <v>741</v>
      </c>
      <c r="F136" s="6" t="s">
        <v>86</v>
      </c>
      <c r="G136" s="28">
        <v>50</v>
      </c>
      <c r="H136" s="30">
        <v>172.9</v>
      </c>
      <c r="I136" s="30">
        <v>213.37</v>
      </c>
      <c r="J136" s="30">
        <f t="shared" si="6"/>
        <v>10668.5</v>
      </c>
      <c r="K136" s="34">
        <f t="shared" si="7"/>
        <v>2.910850581002952E-4</v>
      </c>
      <c r="L136" s="34">
        <f t="shared" si="8"/>
        <v>0.52796795537267294</v>
      </c>
    </row>
    <row r="137" spans="1:12" ht="26.1" customHeight="1" x14ac:dyDescent="0.2">
      <c r="A137" s="24">
        <v>133</v>
      </c>
      <c r="B137" s="24" t="s">
        <v>657</v>
      </c>
      <c r="C137" s="5" t="s">
        <v>658</v>
      </c>
      <c r="D137" s="5" t="s">
        <v>21</v>
      </c>
      <c r="E137" s="5" t="s">
        <v>659</v>
      </c>
      <c r="F137" s="6" t="s">
        <v>23</v>
      </c>
      <c r="G137" s="28">
        <v>100</v>
      </c>
      <c r="H137" s="30">
        <v>169.84</v>
      </c>
      <c r="I137" s="30">
        <v>209.59</v>
      </c>
      <c r="J137" s="30">
        <f t="shared" si="6"/>
        <v>20959</v>
      </c>
      <c r="K137" s="34">
        <f t="shared" si="7"/>
        <v>5.7185656209627288E-4</v>
      </c>
      <c r="L137" s="34">
        <f t="shared" si="8"/>
        <v>0.52853981193476918</v>
      </c>
    </row>
    <row r="138" spans="1:12" ht="26.1" customHeight="1" x14ac:dyDescent="0.2">
      <c r="A138" s="24">
        <v>134</v>
      </c>
      <c r="B138" s="24" t="s">
        <v>273</v>
      </c>
      <c r="C138" s="5" t="s">
        <v>274</v>
      </c>
      <c r="D138" s="5" t="s">
        <v>21</v>
      </c>
      <c r="E138" s="5" t="s">
        <v>275</v>
      </c>
      <c r="F138" s="6" t="s">
        <v>144</v>
      </c>
      <c r="G138" s="28">
        <v>2500</v>
      </c>
      <c r="H138" s="30">
        <v>26.09</v>
      </c>
      <c r="I138" s="30">
        <v>32.19</v>
      </c>
      <c r="J138" s="30">
        <f t="shared" si="6"/>
        <v>80475</v>
      </c>
      <c r="K138" s="34">
        <f t="shared" si="7"/>
        <v>2.1957229273676018E-3</v>
      </c>
      <c r="L138" s="34">
        <f t="shared" si="8"/>
        <v>0.53073553486213676</v>
      </c>
    </row>
    <row r="139" spans="1:12" ht="26.1" customHeight="1" x14ac:dyDescent="0.2">
      <c r="A139" s="24">
        <v>135</v>
      </c>
      <c r="B139" s="24" t="s">
        <v>160</v>
      </c>
      <c r="C139" s="5" t="s">
        <v>161</v>
      </c>
      <c r="D139" s="5" t="s">
        <v>21</v>
      </c>
      <c r="E139" s="5" t="s">
        <v>162</v>
      </c>
      <c r="F139" s="6" t="s">
        <v>144</v>
      </c>
      <c r="G139" s="28">
        <v>2500</v>
      </c>
      <c r="H139" s="30">
        <v>60.13</v>
      </c>
      <c r="I139" s="30">
        <v>74.2</v>
      </c>
      <c r="J139" s="30">
        <f t="shared" si="6"/>
        <v>185500</v>
      </c>
      <c r="K139" s="34">
        <f t="shared" si="7"/>
        <v>5.0612811808224923E-3</v>
      </c>
      <c r="L139" s="34">
        <f t="shared" si="8"/>
        <v>0.53579681604295926</v>
      </c>
    </row>
    <row r="140" spans="1:12" ht="26.1" customHeight="1" x14ac:dyDescent="0.2">
      <c r="A140" s="24">
        <v>136</v>
      </c>
      <c r="B140" s="24" t="s">
        <v>306</v>
      </c>
      <c r="C140" s="5" t="s">
        <v>307</v>
      </c>
      <c r="D140" s="5" t="s">
        <v>21</v>
      </c>
      <c r="E140" s="5" t="s">
        <v>308</v>
      </c>
      <c r="F140" s="6" t="s">
        <v>144</v>
      </c>
      <c r="G140" s="28">
        <v>2500</v>
      </c>
      <c r="H140" s="30">
        <v>20.61</v>
      </c>
      <c r="I140" s="30">
        <v>25.43</v>
      </c>
      <c r="J140" s="30">
        <f t="shared" si="6"/>
        <v>63575</v>
      </c>
      <c r="K140" s="34">
        <f t="shared" si="7"/>
        <v>1.7346142914867384E-3</v>
      </c>
      <c r="L140" s="34">
        <f t="shared" si="8"/>
        <v>0.53753143033444595</v>
      </c>
    </row>
    <row r="141" spans="1:12" ht="26.1" customHeight="1" x14ac:dyDescent="0.2">
      <c r="A141" s="24">
        <v>137</v>
      </c>
      <c r="B141" s="24" t="s">
        <v>102</v>
      </c>
      <c r="C141" s="5" t="s">
        <v>103</v>
      </c>
      <c r="D141" s="5" t="s">
        <v>21</v>
      </c>
      <c r="E141" s="5" t="s">
        <v>104</v>
      </c>
      <c r="F141" s="6" t="s">
        <v>30</v>
      </c>
      <c r="G141" s="28">
        <v>2500</v>
      </c>
      <c r="H141" s="30">
        <v>132.30000000000001</v>
      </c>
      <c r="I141" s="30">
        <v>163.27000000000001</v>
      </c>
      <c r="J141" s="30">
        <f t="shared" si="6"/>
        <v>408175</v>
      </c>
      <c r="K141" s="34">
        <f t="shared" si="7"/>
        <v>1.1136864937909547E-2</v>
      </c>
      <c r="L141" s="34">
        <f t="shared" si="8"/>
        <v>0.5486682952723555</v>
      </c>
    </row>
    <row r="142" spans="1:12" ht="39" customHeight="1" x14ac:dyDescent="0.2">
      <c r="A142" s="24">
        <v>138</v>
      </c>
      <c r="B142" s="24" t="s">
        <v>400</v>
      </c>
      <c r="C142" s="5" t="s">
        <v>401</v>
      </c>
      <c r="D142" s="5" t="s">
        <v>21</v>
      </c>
      <c r="E142" s="5" t="s">
        <v>402</v>
      </c>
      <c r="F142" s="6" t="s">
        <v>30</v>
      </c>
      <c r="G142" s="28">
        <v>500</v>
      </c>
      <c r="H142" s="30">
        <v>95.77</v>
      </c>
      <c r="I142" s="30">
        <v>118.18</v>
      </c>
      <c r="J142" s="30">
        <f t="shared" si="6"/>
        <v>59090</v>
      </c>
      <c r="K142" s="34">
        <f t="shared" si="7"/>
        <v>1.6122431535029707E-3</v>
      </c>
      <c r="L142" s="34">
        <f t="shared" si="8"/>
        <v>0.55028053842585845</v>
      </c>
    </row>
    <row r="143" spans="1:12" ht="39" customHeight="1" x14ac:dyDescent="0.2">
      <c r="A143" s="24">
        <v>139</v>
      </c>
      <c r="B143" s="24" t="s">
        <v>514</v>
      </c>
      <c r="C143" s="5" t="s">
        <v>515</v>
      </c>
      <c r="D143" s="5" t="s">
        <v>21</v>
      </c>
      <c r="E143" s="5" t="s">
        <v>516</v>
      </c>
      <c r="F143" s="6" t="s">
        <v>30</v>
      </c>
      <c r="G143" s="28">
        <v>100</v>
      </c>
      <c r="H143" s="30">
        <v>273.89</v>
      </c>
      <c r="I143" s="30">
        <v>338</v>
      </c>
      <c r="J143" s="30">
        <f t="shared" si="6"/>
        <v>33800</v>
      </c>
      <c r="K143" s="34">
        <f t="shared" si="7"/>
        <v>9.2221727176172643E-4</v>
      </c>
      <c r="L143" s="34">
        <f t="shared" si="8"/>
        <v>0.55120275569762012</v>
      </c>
    </row>
    <row r="144" spans="1:12" ht="26.1" customHeight="1" x14ac:dyDescent="0.2">
      <c r="A144" s="24">
        <v>140</v>
      </c>
      <c r="B144" s="24" t="s">
        <v>206</v>
      </c>
      <c r="C144" s="5" t="s">
        <v>207</v>
      </c>
      <c r="D144" s="5" t="s">
        <v>21</v>
      </c>
      <c r="E144" s="5" t="s">
        <v>208</v>
      </c>
      <c r="F144" s="6" t="s">
        <v>30</v>
      </c>
      <c r="G144" s="28">
        <v>500</v>
      </c>
      <c r="H144" s="30">
        <v>214.93</v>
      </c>
      <c r="I144" s="30">
        <v>265.24</v>
      </c>
      <c r="J144" s="30">
        <f t="shared" si="6"/>
        <v>132620</v>
      </c>
      <c r="K144" s="34">
        <f t="shared" si="7"/>
        <v>3.6184749876047384E-3</v>
      </c>
      <c r="L144" s="34">
        <f t="shared" si="8"/>
        <v>0.55482123068522482</v>
      </c>
    </row>
    <row r="145" spans="1:12" ht="24" customHeight="1" x14ac:dyDescent="0.2">
      <c r="A145" s="24">
        <v>141</v>
      </c>
      <c r="B145" s="24" t="s">
        <v>375</v>
      </c>
      <c r="C145" s="5" t="s">
        <v>376</v>
      </c>
      <c r="D145" s="5" t="s">
        <v>21</v>
      </c>
      <c r="E145" s="5" t="s">
        <v>377</v>
      </c>
      <c r="F145" s="6" t="s">
        <v>144</v>
      </c>
      <c r="G145" s="28">
        <v>25</v>
      </c>
      <c r="H145" s="30">
        <v>1690.06</v>
      </c>
      <c r="I145" s="30">
        <v>2085.6999999999998</v>
      </c>
      <c r="J145" s="30">
        <f t="shared" si="6"/>
        <v>52142.499999999993</v>
      </c>
      <c r="K145" s="34">
        <f t="shared" si="7"/>
        <v>1.4226838489004678E-3</v>
      </c>
      <c r="L145" s="34">
        <f t="shared" si="8"/>
        <v>0.55624391453412525</v>
      </c>
    </row>
    <row r="146" spans="1:12" ht="26.1" customHeight="1" x14ac:dyDescent="0.2">
      <c r="A146" s="24">
        <v>142</v>
      </c>
      <c r="B146" s="24" t="s">
        <v>309</v>
      </c>
      <c r="C146" s="5" t="s">
        <v>310</v>
      </c>
      <c r="D146" s="5" t="s">
        <v>21</v>
      </c>
      <c r="E146" s="5" t="s">
        <v>311</v>
      </c>
      <c r="F146" s="6" t="s">
        <v>144</v>
      </c>
      <c r="G146" s="28">
        <v>100</v>
      </c>
      <c r="H146" s="30">
        <v>607.48</v>
      </c>
      <c r="I146" s="30">
        <v>749.69</v>
      </c>
      <c r="J146" s="30">
        <f t="shared" si="6"/>
        <v>74969</v>
      </c>
      <c r="K146" s="34">
        <f t="shared" si="7"/>
        <v>2.0454942794883098E-3</v>
      </c>
      <c r="L146" s="34">
        <f t="shared" si="8"/>
        <v>0.55828940881361355</v>
      </c>
    </row>
    <row r="147" spans="1:12" ht="26.1" customHeight="1" x14ac:dyDescent="0.2">
      <c r="A147" s="24">
        <v>143</v>
      </c>
      <c r="B147" s="24" t="s">
        <v>148</v>
      </c>
      <c r="C147" s="5" t="s">
        <v>149</v>
      </c>
      <c r="D147" s="5" t="s">
        <v>21</v>
      </c>
      <c r="E147" s="5" t="s">
        <v>150</v>
      </c>
      <c r="F147" s="6" t="s">
        <v>23</v>
      </c>
      <c r="G147" s="28">
        <v>15000</v>
      </c>
      <c r="H147" s="30">
        <v>15.89</v>
      </c>
      <c r="I147" s="30">
        <v>19.600000000000001</v>
      </c>
      <c r="J147" s="30">
        <f t="shared" si="6"/>
        <v>294000</v>
      </c>
      <c r="K147" s="34">
        <f t="shared" si="7"/>
        <v>8.0216531922469702E-3</v>
      </c>
      <c r="L147" s="34">
        <f t="shared" si="8"/>
        <v>0.56631106200586057</v>
      </c>
    </row>
    <row r="148" spans="1:12" ht="26.1" customHeight="1" x14ac:dyDescent="0.2">
      <c r="A148" s="24">
        <v>144</v>
      </c>
      <c r="B148" s="24" t="s">
        <v>508</v>
      </c>
      <c r="C148" s="5" t="s">
        <v>509</v>
      </c>
      <c r="D148" s="5" t="s">
        <v>21</v>
      </c>
      <c r="E148" s="5" t="s">
        <v>510</v>
      </c>
      <c r="F148" s="6" t="s">
        <v>23</v>
      </c>
      <c r="G148" s="28">
        <v>3500</v>
      </c>
      <c r="H148" s="30">
        <v>8.52</v>
      </c>
      <c r="I148" s="30">
        <v>10.51</v>
      </c>
      <c r="J148" s="30">
        <f t="shared" si="6"/>
        <v>36785</v>
      </c>
      <c r="K148" s="34">
        <f t="shared" si="7"/>
        <v>1.0036616077442339E-3</v>
      </c>
      <c r="L148" s="34">
        <f t="shared" si="8"/>
        <v>0.5673147236136048</v>
      </c>
    </row>
    <row r="149" spans="1:12" ht="26.1" customHeight="1" x14ac:dyDescent="0.2">
      <c r="A149" s="24">
        <v>145</v>
      </c>
      <c r="B149" s="24" t="s">
        <v>381</v>
      </c>
      <c r="C149" s="5" t="s">
        <v>382</v>
      </c>
      <c r="D149" s="5" t="s">
        <v>21</v>
      </c>
      <c r="E149" s="5" t="s">
        <v>383</v>
      </c>
      <c r="F149" s="6" t="s">
        <v>23</v>
      </c>
      <c r="G149" s="28">
        <v>10000</v>
      </c>
      <c r="H149" s="30">
        <v>5.53</v>
      </c>
      <c r="I149" s="30">
        <v>6.82</v>
      </c>
      <c r="J149" s="30">
        <f t="shared" si="6"/>
        <v>68200</v>
      </c>
      <c r="K149" s="34">
        <f t="shared" si="7"/>
        <v>1.8608052643239569E-3</v>
      </c>
      <c r="L149" s="34">
        <f t="shared" si="8"/>
        <v>0.56917552887792877</v>
      </c>
    </row>
    <row r="150" spans="1:12" ht="39" customHeight="1" x14ac:dyDescent="0.2">
      <c r="A150" s="24">
        <v>146</v>
      </c>
      <c r="B150" s="24" t="s">
        <v>575</v>
      </c>
      <c r="C150" s="5" t="s">
        <v>576</v>
      </c>
      <c r="D150" s="5" t="s">
        <v>21</v>
      </c>
      <c r="E150" s="5" t="s">
        <v>577</v>
      </c>
      <c r="F150" s="6" t="s">
        <v>251</v>
      </c>
      <c r="G150" s="28">
        <v>25</v>
      </c>
      <c r="H150" s="30">
        <v>962.51</v>
      </c>
      <c r="I150" s="30">
        <v>1187.83</v>
      </c>
      <c r="J150" s="30">
        <f t="shared" si="6"/>
        <v>29695.75</v>
      </c>
      <c r="K150" s="34">
        <f t="shared" si="7"/>
        <v>8.1023472035261204E-4</v>
      </c>
      <c r="L150" s="34">
        <f t="shared" si="8"/>
        <v>0.56998576359828135</v>
      </c>
    </row>
    <row r="151" spans="1:12" ht="26.1" customHeight="1" x14ac:dyDescent="0.2">
      <c r="A151" s="24">
        <v>147</v>
      </c>
      <c r="B151" s="24" t="s">
        <v>248</v>
      </c>
      <c r="C151" s="5" t="s">
        <v>249</v>
      </c>
      <c r="D151" s="5" t="s">
        <v>21</v>
      </c>
      <c r="E151" s="5" t="s">
        <v>250</v>
      </c>
      <c r="F151" s="6" t="s">
        <v>251</v>
      </c>
      <c r="G151" s="28">
        <v>3</v>
      </c>
      <c r="H151" s="30">
        <v>24225.81</v>
      </c>
      <c r="I151" s="30">
        <v>29897.07</v>
      </c>
      <c r="J151" s="30">
        <f t="shared" si="6"/>
        <v>89691.209999999992</v>
      </c>
      <c r="K151" s="34">
        <f t="shared" si="7"/>
        <v>2.4471829286156232E-3</v>
      </c>
      <c r="L151" s="34">
        <f t="shared" si="8"/>
        <v>0.57243294652689702</v>
      </c>
    </row>
    <row r="152" spans="1:12" ht="24" customHeight="1" x14ac:dyDescent="0.2">
      <c r="A152" s="24">
        <v>148</v>
      </c>
      <c r="B152" s="24" t="s">
        <v>727</v>
      </c>
      <c r="C152" s="5" t="s">
        <v>728</v>
      </c>
      <c r="D152" s="5" t="s">
        <v>21</v>
      </c>
      <c r="E152" s="5" t="s">
        <v>729</v>
      </c>
      <c r="F152" s="6" t="s">
        <v>23</v>
      </c>
      <c r="G152" s="28">
        <v>7000</v>
      </c>
      <c r="H152" s="30">
        <v>1.55</v>
      </c>
      <c r="I152" s="30">
        <v>1.91</v>
      </c>
      <c r="J152" s="30">
        <f t="shared" si="6"/>
        <v>13370</v>
      </c>
      <c r="K152" s="34">
        <f t="shared" si="7"/>
        <v>3.6479422850456454E-4</v>
      </c>
      <c r="L152" s="34">
        <f t="shared" si="8"/>
        <v>0.57279774075540157</v>
      </c>
    </row>
    <row r="153" spans="1:12" ht="24" customHeight="1" x14ac:dyDescent="0.2">
      <c r="A153" s="24">
        <v>149</v>
      </c>
      <c r="B153" s="24" t="s">
        <v>172</v>
      </c>
      <c r="C153" s="5" t="s">
        <v>173</v>
      </c>
      <c r="D153" s="5" t="s">
        <v>21</v>
      </c>
      <c r="E153" s="5" t="s">
        <v>174</v>
      </c>
      <c r="F153" s="6" t="s">
        <v>144</v>
      </c>
      <c r="G153" s="28">
        <v>500</v>
      </c>
      <c r="H153" s="30">
        <v>297.70999999999998</v>
      </c>
      <c r="I153" s="30">
        <v>367.4</v>
      </c>
      <c r="J153" s="30">
        <f t="shared" si="6"/>
        <v>183700</v>
      </c>
      <c r="K153" s="34">
        <f t="shared" si="7"/>
        <v>5.0121690184209804E-3</v>
      </c>
      <c r="L153" s="34">
        <f t="shared" si="8"/>
        <v>0.57780990977382252</v>
      </c>
    </row>
    <row r="154" spans="1:12" ht="26.1" customHeight="1" x14ac:dyDescent="0.2">
      <c r="A154" s="24">
        <v>150</v>
      </c>
      <c r="B154" s="24" t="s">
        <v>187</v>
      </c>
      <c r="C154" s="5" t="s">
        <v>188</v>
      </c>
      <c r="D154" s="5" t="s">
        <v>21</v>
      </c>
      <c r="E154" s="5" t="s">
        <v>189</v>
      </c>
      <c r="F154" s="6" t="s">
        <v>144</v>
      </c>
      <c r="G154" s="28">
        <v>800</v>
      </c>
      <c r="H154" s="30">
        <v>171.63</v>
      </c>
      <c r="I154" s="30">
        <v>211.8</v>
      </c>
      <c r="J154" s="30">
        <f t="shared" si="6"/>
        <v>169440</v>
      </c>
      <c r="K154" s="34">
        <f t="shared" si="7"/>
        <v>4.6230915540623353E-3</v>
      </c>
      <c r="L154" s="34">
        <f t="shared" si="8"/>
        <v>0.58243300132788489</v>
      </c>
    </row>
    <row r="155" spans="1:12" ht="24" customHeight="1" x14ac:dyDescent="0.2">
      <c r="A155" s="24">
        <v>151</v>
      </c>
      <c r="B155" s="24" t="s">
        <v>502</v>
      </c>
      <c r="C155" s="5" t="s">
        <v>503</v>
      </c>
      <c r="D155" s="5" t="s">
        <v>21</v>
      </c>
      <c r="E155" s="5" t="s">
        <v>504</v>
      </c>
      <c r="F155" s="6" t="s">
        <v>144</v>
      </c>
      <c r="G155" s="28">
        <v>50</v>
      </c>
      <c r="H155" s="30">
        <v>519.11</v>
      </c>
      <c r="I155" s="30">
        <v>640.63</v>
      </c>
      <c r="J155" s="30">
        <f t="shared" si="6"/>
        <v>32031.5</v>
      </c>
      <c r="K155" s="34">
        <f t="shared" si="7"/>
        <v>8.7396457220224085E-4</v>
      </c>
      <c r="L155" s="34">
        <f t="shared" si="8"/>
        <v>0.58330696590008713</v>
      </c>
    </row>
    <row r="156" spans="1:12" ht="26.1" customHeight="1" x14ac:dyDescent="0.2">
      <c r="A156" s="24">
        <v>152</v>
      </c>
      <c r="B156" s="24" t="s">
        <v>387</v>
      </c>
      <c r="C156" s="5" t="s">
        <v>388</v>
      </c>
      <c r="D156" s="5" t="s">
        <v>21</v>
      </c>
      <c r="E156" s="5" t="s">
        <v>389</v>
      </c>
      <c r="F156" s="6" t="s">
        <v>86</v>
      </c>
      <c r="G156" s="28">
        <v>500</v>
      </c>
      <c r="H156" s="30">
        <v>91.35</v>
      </c>
      <c r="I156" s="30">
        <v>112.73</v>
      </c>
      <c r="J156" s="30">
        <f t="shared" si="6"/>
        <v>56365</v>
      </c>
      <c r="K156" s="34">
        <f t="shared" si="7"/>
        <v>1.5378927965340151E-3</v>
      </c>
      <c r="L156" s="34">
        <f t="shared" si="8"/>
        <v>0.58484485869662117</v>
      </c>
    </row>
    <row r="157" spans="1:12" ht="24" customHeight="1" x14ac:dyDescent="0.2">
      <c r="A157" s="24">
        <v>153</v>
      </c>
      <c r="B157" s="24" t="s">
        <v>565</v>
      </c>
      <c r="C157" s="5" t="s">
        <v>566</v>
      </c>
      <c r="D157" s="5" t="s">
        <v>21</v>
      </c>
      <c r="E157" s="5" t="s">
        <v>567</v>
      </c>
      <c r="F157" s="6" t="s">
        <v>144</v>
      </c>
      <c r="G157" s="28">
        <v>50</v>
      </c>
      <c r="H157" s="30">
        <v>491.49</v>
      </c>
      <c r="I157" s="30">
        <v>606.54</v>
      </c>
      <c r="J157" s="30">
        <f t="shared" si="6"/>
        <v>30327</v>
      </c>
      <c r="K157" s="34">
        <f t="shared" si="7"/>
        <v>8.274580828614757E-4</v>
      </c>
      <c r="L157" s="34">
        <f t="shared" si="8"/>
        <v>0.58567231677948262</v>
      </c>
    </row>
    <row r="158" spans="1:12" ht="24" customHeight="1" x14ac:dyDescent="0.2">
      <c r="A158" s="24">
        <v>154</v>
      </c>
      <c r="B158" s="24" t="s">
        <v>769</v>
      </c>
      <c r="C158" s="5" t="s">
        <v>770</v>
      </c>
      <c r="D158" s="5" t="s">
        <v>21</v>
      </c>
      <c r="E158" s="5" t="s">
        <v>771</v>
      </c>
      <c r="F158" s="6" t="s">
        <v>144</v>
      </c>
      <c r="G158" s="28">
        <v>150</v>
      </c>
      <c r="H158" s="30">
        <v>54.94</v>
      </c>
      <c r="I158" s="30">
        <v>67.8</v>
      </c>
      <c r="J158" s="30">
        <f t="shared" si="6"/>
        <v>10170</v>
      </c>
      <c r="K158" s="34">
        <f t="shared" si="7"/>
        <v>2.7748371756854313E-4</v>
      </c>
      <c r="L158" s="34">
        <f t="shared" si="8"/>
        <v>0.58594980049705114</v>
      </c>
    </row>
    <row r="159" spans="1:12" ht="24" customHeight="1" x14ac:dyDescent="0.2">
      <c r="A159" s="24">
        <v>155</v>
      </c>
      <c r="B159" s="24" t="s">
        <v>678</v>
      </c>
      <c r="C159" s="5" t="s">
        <v>679</v>
      </c>
      <c r="D159" s="5" t="s">
        <v>21</v>
      </c>
      <c r="E159" s="5" t="s">
        <v>680</v>
      </c>
      <c r="F159" s="6" t="s">
        <v>144</v>
      </c>
      <c r="G159" s="28">
        <v>250</v>
      </c>
      <c r="H159" s="30">
        <v>63.9</v>
      </c>
      <c r="I159" s="30">
        <v>78.849999999999994</v>
      </c>
      <c r="J159" s="30">
        <f t="shared" si="6"/>
        <v>19712.5</v>
      </c>
      <c r="K159" s="34">
        <f t="shared" si="7"/>
        <v>5.3784638963322578E-4</v>
      </c>
      <c r="L159" s="34">
        <f t="shared" si="8"/>
        <v>0.58648764688668442</v>
      </c>
    </row>
    <row r="160" spans="1:12" ht="24" customHeight="1" x14ac:dyDescent="0.2">
      <c r="A160" s="24">
        <v>156</v>
      </c>
      <c r="B160" s="24" t="s">
        <v>730</v>
      </c>
      <c r="C160" s="5" t="s">
        <v>731</v>
      </c>
      <c r="D160" s="5" t="s">
        <v>21</v>
      </c>
      <c r="E160" s="5" t="s">
        <v>732</v>
      </c>
      <c r="F160" s="6" t="s">
        <v>144</v>
      </c>
      <c r="G160" s="28">
        <v>150</v>
      </c>
      <c r="H160" s="30">
        <v>75.010000000000005</v>
      </c>
      <c r="I160" s="30">
        <v>92.56</v>
      </c>
      <c r="J160" s="30">
        <f t="shared" si="6"/>
        <v>13884</v>
      </c>
      <c r="K160" s="34">
        <f t="shared" si="7"/>
        <v>3.7881847932366301E-4</v>
      </c>
      <c r="L160" s="34">
        <f t="shared" si="8"/>
        <v>0.58686646536600806</v>
      </c>
    </row>
    <row r="161" spans="1:12" ht="26.1" customHeight="1" x14ac:dyDescent="0.2">
      <c r="A161" s="24">
        <v>157</v>
      </c>
      <c r="B161" s="24" t="s">
        <v>642</v>
      </c>
      <c r="C161" s="5" t="s">
        <v>643</v>
      </c>
      <c r="D161" s="5" t="s">
        <v>21</v>
      </c>
      <c r="E161" s="5" t="s">
        <v>644</v>
      </c>
      <c r="F161" s="6" t="s">
        <v>144</v>
      </c>
      <c r="G161" s="28">
        <v>50</v>
      </c>
      <c r="H161" s="30">
        <v>363.11</v>
      </c>
      <c r="I161" s="30">
        <v>448.11</v>
      </c>
      <c r="J161" s="30">
        <f t="shared" si="6"/>
        <v>22405.5</v>
      </c>
      <c r="K161" s="34">
        <f t="shared" si="7"/>
        <v>6.1132364149282131E-4</v>
      </c>
      <c r="L161" s="34">
        <f t="shared" si="8"/>
        <v>0.58747778900750092</v>
      </c>
    </row>
    <row r="162" spans="1:12" ht="26.1" customHeight="1" x14ac:dyDescent="0.2">
      <c r="A162" s="24">
        <v>158</v>
      </c>
      <c r="B162" s="24" t="s">
        <v>721</v>
      </c>
      <c r="C162" s="5" t="s">
        <v>722</v>
      </c>
      <c r="D162" s="5" t="s">
        <v>21</v>
      </c>
      <c r="E162" s="5" t="s">
        <v>723</v>
      </c>
      <c r="F162" s="6" t="s">
        <v>86</v>
      </c>
      <c r="G162" s="28">
        <v>1000</v>
      </c>
      <c r="H162" s="30">
        <v>13.81</v>
      </c>
      <c r="I162" s="30">
        <v>17.04</v>
      </c>
      <c r="J162" s="30">
        <f t="shared" si="6"/>
        <v>17040</v>
      </c>
      <c r="K162" s="34">
        <f t="shared" si="7"/>
        <v>4.6492847073431414E-4</v>
      </c>
      <c r="L162" s="34">
        <f t="shared" si="8"/>
        <v>0.58794271747823523</v>
      </c>
    </row>
    <row r="163" spans="1:12" ht="39" customHeight="1" x14ac:dyDescent="0.2">
      <c r="A163" s="24">
        <v>159</v>
      </c>
      <c r="B163" s="24" t="s">
        <v>562</v>
      </c>
      <c r="C163" s="5" t="s">
        <v>563</v>
      </c>
      <c r="D163" s="5" t="s">
        <v>21</v>
      </c>
      <c r="E163" s="5" t="s">
        <v>564</v>
      </c>
      <c r="F163" s="6" t="s">
        <v>23</v>
      </c>
      <c r="G163" s="28">
        <v>2000</v>
      </c>
      <c r="H163" s="30">
        <v>13.81</v>
      </c>
      <c r="I163" s="30">
        <v>17.04</v>
      </c>
      <c r="J163" s="30">
        <f t="shared" si="6"/>
        <v>34080</v>
      </c>
      <c r="K163" s="34">
        <f t="shared" si="7"/>
        <v>9.2985694146862827E-4</v>
      </c>
      <c r="L163" s="34">
        <f t="shared" si="8"/>
        <v>0.58887257441970386</v>
      </c>
    </row>
    <row r="164" spans="1:12" ht="26.1" customHeight="1" x14ac:dyDescent="0.2">
      <c r="A164" s="24">
        <v>160</v>
      </c>
      <c r="B164" s="24" t="s">
        <v>303</v>
      </c>
      <c r="C164" s="5" t="s">
        <v>304</v>
      </c>
      <c r="D164" s="5" t="s">
        <v>21</v>
      </c>
      <c r="E164" s="5" t="s">
        <v>305</v>
      </c>
      <c r="F164" s="6" t="s">
        <v>23</v>
      </c>
      <c r="G164" s="28">
        <v>500</v>
      </c>
      <c r="H164" s="30">
        <v>123.44</v>
      </c>
      <c r="I164" s="30">
        <v>152.33000000000001</v>
      </c>
      <c r="J164" s="30">
        <f t="shared" si="6"/>
        <v>76165</v>
      </c>
      <c r="K164" s="34">
        <f t="shared" si="7"/>
        <v>2.0781265829506478E-3</v>
      </c>
      <c r="L164" s="34">
        <f t="shared" si="8"/>
        <v>0.59095070100265457</v>
      </c>
    </row>
    <row r="165" spans="1:12" ht="39" customHeight="1" x14ac:dyDescent="0.2">
      <c r="A165" s="24">
        <v>161</v>
      </c>
      <c r="B165" s="24" t="s">
        <v>55</v>
      </c>
      <c r="C165" s="5" t="s">
        <v>56</v>
      </c>
      <c r="D165" s="5" t="s">
        <v>21</v>
      </c>
      <c r="E165" s="5" t="s">
        <v>57</v>
      </c>
      <c r="F165" s="6" t="s">
        <v>30</v>
      </c>
      <c r="G165" s="28">
        <v>500</v>
      </c>
      <c r="H165" s="30">
        <v>1078.6600000000001</v>
      </c>
      <c r="I165" s="30">
        <v>1331.17</v>
      </c>
      <c r="J165" s="30">
        <f t="shared" si="6"/>
        <v>665585</v>
      </c>
      <c r="K165" s="34">
        <f t="shared" si="7"/>
        <v>1.8160177006672447E-2</v>
      </c>
      <c r="L165" s="34">
        <f t="shared" si="8"/>
        <v>0.60911087800932706</v>
      </c>
    </row>
    <row r="166" spans="1:12" ht="24" customHeight="1" x14ac:dyDescent="0.2">
      <c r="A166" s="24">
        <v>162</v>
      </c>
      <c r="B166" s="24" t="s">
        <v>384</v>
      </c>
      <c r="C166" s="5" t="s">
        <v>385</v>
      </c>
      <c r="D166" s="5" t="s">
        <v>21</v>
      </c>
      <c r="E166" s="5" t="s">
        <v>386</v>
      </c>
      <c r="F166" s="6" t="s">
        <v>23</v>
      </c>
      <c r="G166" s="28">
        <v>250</v>
      </c>
      <c r="H166" s="30">
        <v>177.47</v>
      </c>
      <c r="I166" s="30">
        <v>219.01</v>
      </c>
      <c r="J166" s="30">
        <f t="shared" si="6"/>
        <v>54752.5</v>
      </c>
      <c r="K166" s="34">
        <f t="shared" si="7"/>
        <v>1.4938964843826605E-3</v>
      </c>
      <c r="L166" s="34">
        <f t="shared" si="8"/>
        <v>0.61060477449370976</v>
      </c>
    </row>
    <row r="167" spans="1:12" ht="24" customHeight="1" x14ac:dyDescent="0.2">
      <c r="A167" s="24">
        <v>163</v>
      </c>
      <c r="B167" s="24" t="s">
        <v>318</v>
      </c>
      <c r="C167" s="5" t="s">
        <v>319</v>
      </c>
      <c r="D167" s="5" t="s">
        <v>21</v>
      </c>
      <c r="E167" s="5" t="s">
        <v>320</v>
      </c>
      <c r="F167" s="6" t="s">
        <v>23</v>
      </c>
      <c r="G167" s="28">
        <v>150</v>
      </c>
      <c r="H167" s="30">
        <v>409.73</v>
      </c>
      <c r="I167" s="30">
        <v>505.64</v>
      </c>
      <c r="J167" s="30">
        <f t="shared" si="6"/>
        <v>75846</v>
      </c>
      <c r="K167" s="34">
        <f t="shared" si="7"/>
        <v>2.0694228163917129E-3</v>
      </c>
      <c r="L167" s="34">
        <f t="shared" si="8"/>
        <v>0.61267419731010142</v>
      </c>
    </row>
    <row r="168" spans="1:12" ht="24" customHeight="1" x14ac:dyDescent="0.2">
      <c r="A168" s="24">
        <v>164</v>
      </c>
      <c r="B168" s="24" t="s">
        <v>221</v>
      </c>
      <c r="C168" s="5" t="s">
        <v>222</v>
      </c>
      <c r="D168" s="5" t="s">
        <v>21</v>
      </c>
      <c r="E168" s="5" t="s">
        <v>223</v>
      </c>
      <c r="F168" s="6" t="s">
        <v>23</v>
      </c>
      <c r="G168" s="28">
        <v>2000</v>
      </c>
      <c r="H168" s="30">
        <v>50.76</v>
      </c>
      <c r="I168" s="30">
        <v>62.64</v>
      </c>
      <c r="J168" s="30">
        <f t="shared" si="6"/>
        <v>125280</v>
      </c>
      <c r="K168" s="34">
        <f t="shared" si="7"/>
        <v>3.418206503145239E-3</v>
      </c>
      <c r="L168" s="34">
        <f t="shared" si="8"/>
        <v>0.6160924038132467</v>
      </c>
    </row>
    <row r="169" spans="1:12" ht="24" customHeight="1" x14ac:dyDescent="0.2">
      <c r="A169" s="24">
        <v>165</v>
      </c>
      <c r="B169" s="24" t="s">
        <v>841</v>
      </c>
      <c r="C169" s="5" t="s">
        <v>842</v>
      </c>
      <c r="D169" s="5" t="s">
        <v>21</v>
      </c>
      <c r="E169" s="5" t="s">
        <v>843</v>
      </c>
      <c r="F169" s="6" t="s">
        <v>144</v>
      </c>
      <c r="G169" s="28">
        <v>100</v>
      </c>
      <c r="H169" s="30">
        <v>36.979999999999997</v>
      </c>
      <c r="I169" s="30">
        <v>45.63</v>
      </c>
      <c r="J169" s="30">
        <f t="shared" si="6"/>
        <v>4563</v>
      </c>
      <c r="K169" s="34">
        <f t="shared" si="7"/>
        <v>1.2449933168783307E-4</v>
      </c>
      <c r="L169" s="34">
        <f t="shared" si="8"/>
        <v>0.61621690314493449</v>
      </c>
    </row>
    <row r="170" spans="1:12" ht="26.1" customHeight="1" x14ac:dyDescent="0.2">
      <c r="A170" s="24">
        <v>166</v>
      </c>
      <c r="B170" s="24" t="s">
        <v>648</v>
      </c>
      <c r="C170" s="5" t="s">
        <v>649</v>
      </c>
      <c r="D170" s="5" t="s">
        <v>21</v>
      </c>
      <c r="E170" s="5" t="s">
        <v>650</v>
      </c>
      <c r="F170" s="6" t="s">
        <v>23</v>
      </c>
      <c r="G170" s="28">
        <v>50</v>
      </c>
      <c r="H170" s="30">
        <v>332.57</v>
      </c>
      <c r="I170" s="30">
        <v>410.42</v>
      </c>
      <c r="J170" s="30">
        <f t="shared" si="6"/>
        <v>20521</v>
      </c>
      <c r="K170" s="34">
        <f t="shared" si="7"/>
        <v>5.5990593591190491E-4</v>
      </c>
      <c r="L170" s="34">
        <f t="shared" si="8"/>
        <v>0.61677680908084642</v>
      </c>
    </row>
    <row r="171" spans="1:12" ht="26.1" customHeight="1" x14ac:dyDescent="0.2">
      <c r="A171" s="24">
        <v>167</v>
      </c>
      <c r="B171" s="24" t="s">
        <v>847</v>
      </c>
      <c r="C171" s="5" t="s">
        <v>848</v>
      </c>
      <c r="D171" s="5" t="s">
        <v>21</v>
      </c>
      <c r="E171" s="5" t="s">
        <v>849</v>
      </c>
      <c r="F171" s="6" t="s">
        <v>144</v>
      </c>
      <c r="G171" s="28">
        <v>200</v>
      </c>
      <c r="H171" s="30">
        <v>19.52</v>
      </c>
      <c r="I171" s="30">
        <v>24.08</v>
      </c>
      <c r="J171" s="30">
        <f t="shared" si="6"/>
        <v>4816</v>
      </c>
      <c r="K171" s="34">
        <f t="shared" si="7"/>
        <v>1.3140231895871225E-4</v>
      </c>
      <c r="L171" s="34">
        <f t="shared" si="8"/>
        <v>0.61690821139980512</v>
      </c>
    </row>
    <row r="172" spans="1:12" ht="24" customHeight="1" x14ac:dyDescent="0.2">
      <c r="A172" s="24">
        <v>168</v>
      </c>
      <c r="B172" s="24" t="s">
        <v>787</v>
      </c>
      <c r="C172" s="5" t="s">
        <v>788</v>
      </c>
      <c r="D172" s="5" t="s">
        <v>21</v>
      </c>
      <c r="E172" s="5" t="s">
        <v>789</v>
      </c>
      <c r="F172" s="6" t="s">
        <v>144</v>
      </c>
      <c r="G172" s="28">
        <v>200</v>
      </c>
      <c r="H172" s="30">
        <v>32.64</v>
      </c>
      <c r="I172" s="30">
        <v>40.28</v>
      </c>
      <c r="J172" s="30">
        <f t="shared" si="6"/>
        <v>8056</v>
      </c>
      <c r="K172" s="34">
        <f t="shared" si="7"/>
        <v>2.1980421128143396E-4</v>
      </c>
      <c r="L172" s="34">
        <f t="shared" si="8"/>
        <v>0.61712801561108654</v>
      </c>
    </row>
    <row r="173" spans="1:12" ht="24" customHeight="1" x14ac:dyDescent="0.2">
      <c r="A173" s="24">
        <v>169</v>
      </c>
      <c r="B173" s="24" t="s">
        <v>865</v>
      </c>
      <c r="C173" s="5" t="s">
        <v>866</v>
      </c>
      <c r="D173" s="5" t="s">
        <v>21</v>
      </c>
      <c r="E173" s="5" t="s">
        <v>867</v>
      </c>
      <c r="F173" s="6" t="s">
        <v>144</v>
      </c>
      <c r="G173" s="28">
        <v>200</v>
      </c>
      <c r="H173" s="30">
        <v>16.16</v>
      </c>
      <c r="I173" s="30">
        <v>19.940000000000001</v>
      </c>
      <c r="J173" s="30">
        <f t="shared" si="6"/>
        <v>3988.0000000000005</v>
      </c>
      <c r="K173" s="34">
        <f t="shared" si="7"/>
        <v>1.0881072425401673E-4</v>
      </c>
      <c r="L173" s="34">
        <f t="shared" si="8"/>
        <v>0.6172368263353406</v>
      </c>
    </row>
    <row r="174" spans="1:12" ht="24" customHeight="1" x14ac:dyDescent="0.2">
      <c r="A174" s="24">
        <v>170</v>
      </c>
      <c r="B174" s="24" t="s">
        <v>808</v>
      </c>
      <c r="C174" s="5" t="s">
        <v>809</v>
      </c>
      <c r="D174" s="5" t="s">
        <v>21</v>
      </c>
      <c r="E174" s="5" t="s">
        <v>810</v>
      </c>
      <c r="F174" s="6" t="s">
        <v>23</v>
      </c>
      <c r="G174" s="28">
        <v>25</v>
      </c>
      <c r="H174" s="30">
        <v>215.52</v>
      </c>
      <c r="I174" s="30">
        <v>265.97000000000003</v>
      </c>
      <c r="J174" s="30">
        <f t="shared" si="6"/>
        <v>6649.2500000000009</v>
      </c>
      <c r="K174" s="34">
        <f t="shared" si="7"/>
        <v>1.8142169213791894E-4</v>
      </c>
      <c r="L174" s="34">
        <f t="shared" si="8"/>
        <v>0.61741824802747858</v>
      </c>
    </row>
    <row r="175" spans="1:12" ht="24" customHeight="1" x14ac:dyDescent="0.2">
      <c r="A175" s="24">
        <v>171</v>
      </c>
      <c r="B175" s="24" t="s">
        <v>264</v>
      </c>
      <c r="C175" s="5" t="s">
        <v>265</v>
      </c>
      <c r="D175" s="5" t="s">
        <v>21</v>
      </c>
      <c r="E175" s="5" t="s">
        <v>266</v>
      </c>
      <c r="F175" s="6" t="s">
        <v>23</v>
      </c>
      <c r="G175" s="28">
        <v>5000</v>
      </c>
      <c r="H175" s="30">
        <v>14.43</v>
      </c>
      <c r="I175" s="30">
        <v>17.8</v>
      </c>
      <c r="J175" s="30">
        <f t="shared" si="6"/>
        <v>89000</v>
      </c>
      <c r="K175" s="34">
        <f t="shared" si="7"/>
        <v>2.4283235854080962E-3</v>
      </c>
      <c r="L175" s="34">
        <f t="shared" si="8"/>
        <v>0.6198465716128867</v>
      </c>
    </row>
    <row r="176" spans="1:12" ht="39" customHeight="1" x14ac:dyDescent="0.2">
      <c r="A176" s="24">
        <v>172</v>
      </c>
      <c r="B176" s="24" t="s">
        <v>120</v>
      </c>
      <c r="C176" s="5" t="s">
        <v>121</v>
      </c>
      <c r="D176" s="5" t="s">
        <v>21</v>
      </c>
      <c r="E176" s="5" t="s">
        <v>122</v>
      </c>
      <c r="F176" s="6" t="s">
        <v>23</v>
      </c>
      <c r="G176" s="28">
        <v>150</v>
      </c>
      <c r="H176" s="30">
        <v>1502.25</v>
      </c>
      <c r="I176" s="30">
        <v>1853.92</v>
      </c>
      <c r="J176" s="30">
        <f t="shared" si="6"/>
        <v>278088</v>
      </c>
      <c r="K176" s="34">
        <f t="shared" si="7"/>
        <v>7.5875016766176031E-3</v>
      </c>
      <c r="L176" s="34">
        <f t="shared" si="8"/>
        <v>0.62743407328950429</v>
      </c>
    </row>
    <row r="177" spans="1:12" ht="24" customHeight="1" x14ac:dyDescent="0.2">
      <c r="A177" s="24">
        <v>173</v>
      </c>
      <c r="B177" s="24" t="s">
        <v>163</v>
      </c>
      <c r="C177" s="5" t="s">
        <v>164</v>
      </c>
      <c r="D177" s="5" t="s">
        <v>21</v>
      </c>
      <c r="E177" s="5" t="s">
        <v>165</v>
      </c>
      <c r="F177" s="6" t="s">
        <v>144</v>
      </c>
      <c r="G177" s="28">
        <v>250</v>
      </c>
      <c r="H177" s="30">
        <v>651.71</v>
      </c>
      <c r="I177" s="30">
        <v>804.27</v>
      </c>
      <c r="J177" s="30">
        <f t="shared" si="6"/>
        <v>201067.5</v>
      </c>
      <c r="K177" s="34">
        <f t="shared" si="7"/>
        <v>5.4860331742589028E-3</v>
      </c>
      <c r="L177" s="34">
        <f t="shared" si="8"/>
        <v>0.63292010646376318</v>
      </c>
    </row>
    <row r="178" spans="1:12" ht="24" customHeight="1" x14ac:dyDescent="0.2">
      <c r="A178" s="24">
        <v>174</v>
      </c>
      <c r="B178" s="24" t="s">
        <v>178</v>
      </c>
      <c r="C178" s="5" t="s">
        <v>179</v>
      </c>
      <c r="D178" s="5" t="s">
        <v>21</v>
      </c>
      <c r="E178" s="5" t="s">
        <v>180</v>
      </c>
      <c r="F178" s="6" t="s">
        <v>144</v>
      </c>
      <c r="G178" s="28">
        <v>200</v>
      </c>
      <c r="H178" s="30">
        <v>675.3</v>
      </c>
      <c r="I178" s="30">
        <v>833.38</v>
      </c>
      <c r="J178" s="30">
        <f t="shared" si="6"/>
        <v>166676</v>
      </c>
      <c r="K178" s="34">
        <f t="shared" si="7"/>
        <v>4.5476771002413464E-3</v>
      </c>
      <c r="L178" s="34">
        <f t="shared" si="8"/>
        <v>0.63746778356400458</v>
      </c>
    </row>
    <row r="179" spans="1:12" ht="26.1" customHeight="1" x14ac:dyDescent="0.2">
      <c r="A179" s="24">
        <v>175</v>
      </c>
      <c r="B179" s="24" t="s">
        <v>166</v>
      </c>
      <c r="C179" s="5" t="s">
        <v>167</v>
      </c>
      <c r="D179" s="5" t="s">
        <v>21</v>
      </c>
      <c r="E179" s="5" t="s">
        <v>168</v>
      </c>
      <c r="F179" s="6" t="s">
        <v>144</v>
      </c>
      <c r="G179" s="28">
        <v>250</v>
      </c>
      <c r="H179" s="30">
        <v>619.95000000000005</v>
      </c>
      <c r="I179" s="30">
        <v>765.08</v>
      </c>
      <c r="J179" s="30">
        <f t="shared" si="6"/>
        <v>191270</v>
      </c>
      <c r="K179" s="34">
        <f t="shared" si="7"/>
        <v>5.2187129458540066E-3</v>
      </c>
      <c r="L179" s="34">
        <f t="shared" si="8"/>
        <v>0.64268649650985854</v>
      </c>
    </row>
    <row r="180" spans="1:12" ht="26.1" customHeight="1" x14ac:dyDescent="0.2">
      <c r="A180" s="24">
        <v>176</v>
      </c>
      <c r="B180" s="24" t="s">
        <v>141</v>
      </c>
      <c r="C180" s="5" t="s">
        <v>142</v>
      </c>
      <c r="D180" s="5" t="s">
        <v>21</v>
      </c>
      <c r="E180" s="5" t="s">
        <v>143</v>
      </c>
      <c r="F180" s="6" t="s">
        <v>144</v>
      </c>
      <c r="G180" s="28">
        <v>250</v>
      </c>
      <c r="H180" s="30">
        <v>807.12</v>
      </c>
      <c r="I180" s="30">
        <v>996.06</v>
      </c>
      <c r="J180" s="30">
        <f t="shared" si="6"/>
        <v>249015</v>
      </c>
      <c r="K180" s="34">
        <f t="shared" si="7"/>
        <v>6.7942584002291806E-3</v>
      </c>
      <c r="L180" s="34">
        <f t="shared" si="8"/>
        <v>0.64948075491008772</v>
      </c>
    </row>
    <row r="181" spans="1:12" ht="26.1" customHeight="1" x14ac:dyDescent="0.2">
      <c r="A181" s="24">
        <v>177</v>
      </c>
      <c r="B181" s="24" t="s">
        <v>68</v>
      </c>
      <c r="C181" s="5" t="s">
        <v>69</v>
      </c>
      <c r="D181" s="5" t="s">
        <v>21</v>
      </c>
      <c r="E181" s="5" t="s">
        <v>70</v>
      </c>
      <c r="F181" s="6" t="s">
        <v>23</v>
      </c>
      <c r="G181" s="28">
        <v>400</v>
      </c>
      <c r="H181" s="30">
        <v>957.51</v>
      </c>
      <c r="I181" s="30">
        <v>1181.6600000000001</v>
      </c>
      <c r="J181" s="30">
        <f t="shared" si="6"/>
        <v>472664.00000000006</v>
      </c>
      <c r="K181" s="34">
        <f t="shared" si="7"/>
        <v>1.2896417294082387E-2</v>
      </c>
      <c r="L181" s="34">
        <f t="shared" si="8"/>
        <v>0.66237717220417014</v>
      </c>
    </row>
    <row r="182" spans="1:12" ht="26.1" customHeight="1" x14ac:dyDescent="0.2">
      <c r="A182" s="24">
        <v>178</v>
      </c>
      <c r="B182" s="24" t="s">
        <v>65</v>
      </c>
      <c r="C182" s="5" t="s">
        <v>66</v>
      </c>
      <c r="D182" s="5" t="s">
        <v>21</v>
      </c>
      <c r="E182" s="5" t="s">
        <v>67</v>
      </c>
      <c r="F182" s="6" t="s">
        <v>23</v>
      </c>
      <c r="G182" s="28">
        <v>500</v>
      </c>
      <c r="H182" s="30">
        <v>823.28</v>
      </c>
      <c r="I182" s="30">
        <v>1016</v>
      </c>
      <c r="J182" s="30">
        <f t="shared" si="6"/>
        <v>508000</v>
      </c>
      <c r="K182" s="34">
        <f t="shared" si="7"/>
        <v>1.3860543611093403E-2</v>
      </c>
      <c r="L182" s="34">
        <f t="shared" si="8"/>
        <v>0.6762377158152636</v>
      </c>
    </row>
    <row r="183" spans="1:12" ht="26.1" customHeight="1" x14ac:dyDescent="0.2">
      <c r="A183" s="24">
        <v>179</v>
      </c>
      <c r="B183" s="24" t="s">
        <v>624</v>
      </c>
      <c r="C183" s="5" t="s">
        <v>625</v>
      </c>
      <c r="D183" s="5" t="s">
        <v>21</v>
      </c>
      <c r="E183" s="5" t="s">
        <v>626</v>
      </c>
      <c r="F183" s="6" t="s">
        <v>144</v>
      </c>
      <c r="G183" s="28">
        <v>10</v>
      </c>
      <c r="H183" s="30">
        <v>1849.36</v>
      </c>
      <c r="I183" s="30">
        <v>2282.29</v>
      </c>
      <c r="J183" s="30">
        <f t="shared" si="6"/>
        <v>22822.9</v>
      </c>
      <c r="K183" s="34">
        <f t="shared" si="7"/>
        <v>6.2271220626303864E-4</v>
      </c>
      <c r="L183" s="34">
        <f t="shared" si="8"/>
        <v>0.67686042802152668</v>
      </c>
    </row>
    <row r="184" spans="1:12" ht="24" customHeight="1" x14ac:dyDescent="0.2">
      <c r="A184" s="24">
        <v>180</v>
      </c>
      <c r="B184" s="24" t="s">
        <v>442</v>
      </c>
      <c r="C184" s="5" t="s">
        <v>443</v>
      </c>
      <c r="D184" s="5" t="s">
        <v>21</v>
      </c>
      <c r="E184" s="5" t="s">
        <v>444</v>
      </c>
      <c r="F184" s="6" t="s">
        <v>144</v>
      </c>
      <c r="G184" s="28">
        <v>50</v>
      </c>
      <c r="H184" s="30">
        <v>716.65</v>
      </c>
      <c r="I184" s="30">
        <v>884.41</v>
      </c>
      <c r="J184" s="30">
        <f t="shared" si="6"/>
        <v>44220.5</v>
      </c>
      <c r="K184" s="34">
        <f t="shared" si="7"/>
        <v>1.2065357652644799E-3</v>
      </c>
      <c r="L184" s="34">
        <f t="shared" si="8"/>
        <v>0.67806696378679121</v>
      </c>
    </row>
    <row r="185" spans="1:12" ht="24" customHeight="1" x14ac:dyDescent="0.2">
      <c r="A185" s="24">
        <v>181</v>
      </c>
      <c r="B185" s="24" t="s">
        <v>538</v>
      </c>
      <c r="C185" s="5" t="s">
        <v>539</v>
      </c>
      <c r="D185" s="5" t="s">
        <v>21</v>
      </c>
      <c r="E185" s="5" t="s">
        <v>540</v>
      </c>
      <c r="F185" s="6" t="s">
        <v>23</v>
      </c>
      <c r="G185" s="28">
        <v>1000</v>
      </c>
      <c r="H185" s="30">
        <v>28.28</v>
      </c>
      <c r="I185" s="30">
        <v>34.9</v>
      </c>
      <c r="J185" s="30">
        <f t="shared" si="6"/>
        <v>34900</v>
      </c>
      <c r="K185" s="34">
        <f t="shared" si="7"/>
        <v>9.5223025989598373E-4</v>
      </c>
      <c r="L185" s="34">
        <f t="shared" si="8"/>
        <v>0.6790191940466872</v>
      </c>
    </row>
    <row r="186" spans="1:12" ht="26.1" customHeight="1" x14ac:dyDescent="0.2">
      <c r="A186" s="24">
        <v>182</v>
      </c>
      <c r="B186" s="24" t="s">
        <v>838</v>
      </c>
      <c r="C186" s="5" t="s">
        <v>839</v>
      </c>
      <c r="D186" s="5" t="s">
        <v>21</v>
      </c>
      <c r="E186" s="5" t="s">
        <v>840</v>
      </c>
      <c r="F186" s="6" t="s">
        <v>23</v>
      </c>
      <c r="G186" s="28">
        <v>1500</v>
      </c>
      <c r="H186" s="30">
        <v>2.85</v>
      </c>
      <c r="I186" s="30">
        <v>3.51</v>
      </c>
      <c r="J186" s="30">
        <f t="shared" si="6"/>
        <v>5265</v>
      </c>
      <c r="K186" s="34">
        <f t="shared" si="7"/>
        <v>1.4365307502442278E-4</v>
      </c>
      <c r="L186" s="34">
        <f t="shared" si="8"/>
        <v>0.6791628471217116</v>
      </c>
    </row>
    <row r="187" spans="1:12" ht="26.1" customHeight="1" x14ac:dyDescent="0.2">
      <c r="A187" s="24">
        <v>183</v>
      </c>
      <c r="B187" s="24" t="s">
        <v>463</v>
      </c>
      <c r="C187" s="5" t="s">
        <v>464</v>
      </c>
      <c r="D187" s="5" t="s">
        <v>21</v>
      </c>
      <c r="E187" s="5" t="s">
        <v>465</v>
      </c>
      <c r="F187" s="6" t="s">
        <v>144</v>
      </c>
      <c r="G187" s="28">
        <v>50</v>
      </c>
      <c r="H187" s="30">
        <v>575.66999999999996</v>
      </c>
      <c r="I187" s="30">
        <v>710.43</v>
      </c>
      <c r="J187" s="30">
        <f t="shared" si="6"/>
        <v>35521.5</v>
      </c>
      <c r="K187" s="34">
        <f t="shared" si="7"/>
        <v>9.6918759819183921E-4</v>
      </c>
      <c r="L187" s="34">
        <f t="shared" si="8"/>
        <v>0.68013203471990347</v>
      </c>
    </row>
    <row r="188" spans="1:12" ht="26.1" customHeight="1" x14ac:dyDescent="0.2">
      <c r="A188" s="24">
        <v>184</v>
      </c>
      <c r="B188" s="24" t="s">
        <v>587</v>
      </c>
      <c r="C188" s="5" t="s">
        <v>588</v>
      </c>
      <c r="D188" s="5" t="s">
        <v>21</v>
      </c>
      <c r="E188" s="5" t="s">
        <v>589</v>
      </c>
      <c r="F188" s="6" t="s">
        <v>144</v>
      </c>
      <c r="G188" s="28">
        <v>25</v>
      </c>
      <c r="H188" s="30">
        <v>853.71</v>
      </c>
      <c r="I188" s="30">
        <v>1053.56</v>
      </c>
      <c r="J188" s="30">
        <f t="shared" si="6"/>
        <v>26339</v>
      </c>
      <c r="K188" s="34">
        <f t="shared" si="7"/>
        <v>7.1864735860745893E-4</v>
      </c>
      <c r="L188" s="34">
        <f t="shared" si="8"/>
        <v>0.68085068207851096</v>
      </c>
    </row>
    <row r="189" spans="1:12" ht="24" customHeight="1" x14ac:dyDescent="0.2">
      <c r="A189" s="24">
        <v>185</v>
      </c>
      <c r="B189" s="24" t="s">
        <v>282</v>
      </c>
      <c r="C189" s="5" t="s">
        <v>283</v>
      </c>
      <c r="D189" s="5" t="s">
        <v>21</v>
      </c>
      <c r="E189" s="5" t="s">
        <v>284</v>
      </c>
      <c r="F189" s="6" t="s">
        <v>144</v>
      </c>
      <c r="G189" s="28">
        <v>100</v>
      </c>
      <c r="H189" s="30">
        <v>648.35</v>
      </c>
      <c r="I189" s="30">
        <v>800.12</v>
      </c>
      <c r="J189" s="30">
        <f t="shared" si="6"/>
        <v>80012</v>
      </c>
      <c r="K189" s="34">
        <f t="shared" si="7"/>
        <v>2.1830901878165461E-3</v>
      </c>
      <c r="L189" s="34">
        <f t="shared" si="8"/>
        <v>0.68303377226632755</v>
      </c>
    </row>
    <row r="190" spans="1:12" ht="26.1" customHeight="1" x14ac:dyDescent="0.2">
      <c r="A190" s="24">
        <v>186</v>
      </c>
      <c r="B190" s="24" t="s">
        <v>844</v>
      </c>
      <c r="C190" s="5" t="s">
        <v>845</v>
      </c>
      <c r="D190" s="5" t="s">
        <v>21</v>
      </c>
      <c r="E190" s="5" t="s">
        <v>846</v>
      </c>
      <c r="F190" s="6" t="s">
        <v>144</v>
      </c>
      <c r="G190" s="28">
        <v>25</v>
      </c>
      <c r="H190" s="30">
        <v>159.44999999999999</v>
      </c>
      <c r="I190" s="30">
        <v>196.77</v>
      </c>
      <c r="J190" s="30">
        <f t="shared" si="6"/>
        <v>4919.25</v>
      </c>
      <c r="K190" s="34">
        <f t="shared" si="7"/>
        <v>1.3421944716313232E-4</v>
      </c>
      <c r="L190" s="34">
        <f t="shared" si="8"/>
        <v>0.68316799171349074</v>
      </c>
    </row>
    <row r="191" spans="1:12" ht="39" customHeight="1" x14ac:dyDescent="0.2">
      <c r="A191" s="24">
        <v>187</v>
      </c>
      <c r="B191" s="24" t="s">
        <v>814</v>
      </c>
      <c r="C191" s="5" t="s">
        <v>815</v>
      </c>
      <c r="D191" s="5" t="s">
        <v>21</v>
      </c>
      <c r="E191" s="5" t="s">
        <v>816</v>
      </c>
      <c r="F191" s="6" t="s">
        <v>144</v>
      </c>
      <c r="G191" s="28">
        <v>10</v>
      </c>
      <c r="H191" s="30">
        <v>487.09</v>
      </c>
      <c r="I191" s="30">
        <v>601.11</v>
      </c>
      <c r="J191" s="30">
        <f t="shared" si="6"/>
        <v>6011.1</v>
      </c>
      <c r="K191" s="34">
        <f t="shared" si="7"/>
        <v>1.6401006633984952E-4</v>
      </c>
      <c r="L191" s="34">
        <f t="shared" si="8"/>
        <v>0.68333200177983056</v>
      </c>
    </row>
    <row r="192" spans="1:12" ht="26.1" customHeight="1" x14ac:dyDescent="0.2">
      <c r="A192" s="24">
        <v>188</v>
      </c>
      <c r="B192" s="24" t="s">
        <v>715</v>
      </c>
      <c r="C192" s="5" t="s">
        <v>716</v>
      </c>
      <c r="D192" s="5" t="s">
        <v>21</v>
      </c>
      <c r="E192" s="5" t="s">
        <v>717</v>
      </c>
      <c r="F192" s="6" t="s">
        <v>144</v>
      </c>
      <c r="G192" s="28">
        <v>150</v>
      </c>
      <c r="H192" s="30">
        <v>88.76</v>
      </c>
      <c r="I192" s="30">
        <v>109.53</v>
      </c>
      <c r="J192" s="30">
        <f t="shared" si="6"/>
        <v>16429.5</v>
      </c>
      <c r="K192" s="34">
        <f t="shared" si="7"/>
        <v>4.4827126231980133E-4</v>
      </c>
      <c r="L192" s="34">
        <f t="shared" si="8"/>
        <v>0.68378027304215039</v>
      </c>
    </row>
    <row r="193" spans="1:12" ht="26.1" customHeight="1" x14ac:dyDescent="0.2">
      <c r="A193" s="24">
        <v>189</v>
      </c>
      <c r="B193" s="24" t="s">
        <v>633</v>
      </c>
      <c r="C193" s="5" t="s">
        <v>634</v>
      </c>
      <c r="D193" s="5" t="s">
        <v>21</v>
      </c>
      <c r="E193" s="5" t="s">
        <v>635</v>
      </c>
      <c r="F193" s="6" t="s">
        <v>30</v>
      </c>
      <c r="G193" s="28">
        <v>2500</v>
      </c>
      <c r="H193" s="30">
        <v>7.56</v>
      </c>
      <c r="I193" s="30">
        <v>9.32</v>
      </c>
      <c r="J193" s="30">
        <f t="shared" si="6"/>
        <v>23300</v>
      </c>
      <c r="K193" s="34">
        <f t="shared" si="7"/>
        <v>6.3572965775290609E-4</v>
      </c>
      <c r="L193" s="34">
        <f t="shared" si="8"/>
        <v>0.68441600269990333</v>
      </c>
    </row>
    <row r="194" spans="1:12" ht="26.1" customHeight="1" x14ac:dyDescent="0.2">
      <c r="A194" s="24">
        <v>190</v>
      </c>
      <c r="B194" s="24" t="s">
        <v>505</v>
      </c>
      <c r="C194" s="5" t="s">
        <v>506</v>
      </c>
      <c r="D194" s="5" t="s">
        <v>21</v>
      </c>
      <c r="E194" s="5" t="s">
        <v>507</v>
      </c>
      <c r="F194" s="6" t="s">
        <v>30</v>
      </c>
      <c r="G194" s="28">
        <v>1500</v>
      </c>
      <c r="H194" s="30">
        <v>21.18</v>
      </c>
      <c r="I194" s="30">
        <v>26.13</v>
      </c>
      <c r="J194" s="30">
        <f t="shared" si="6"/>
        <v>39195</v>
      </c>
      <c r="K194" s="34">
        <f t="shared" si="7"/>
        <v>1.069417336292925E-3</v>
      </c>
      <c r="L194" s="34">
        <f t="shared" si="8"/>
        <v>0.68548542003619628</v>
      </c>
    </row>
    <row r="195" spans="1:12" ht="26.1" customHeight="1" x14ac:dyDescent="0.2">
      <c r="A195" s="24">
        <v>191</v>
      </c>
      <c r="B195" s="24" t="s">
        <v>87</v>
      </c>
      <c r="C195" s="5" t="s">
        <v>88</v>
      </c>
      <c r="D195" s="5" t="s">
        <v>21</v>
      </c>
      <c r="E195" s="5" t="s">
        <v>89</v>
      </c>
      <c r="F195" s="6" t="s">
        <v>23</v>
      </c>
      <c r="G195" s="28">
        <v>25000</v>
      </c>
      <c r="H195" s="30">
        <v>14.54</v>
      </c>
      <c r="I195" s="30">
        <v>17.940000000000001</v>
      </c>
      <c r="J195" s="30">
        <f t="shared" si="6"/>
        <v>448500.00000000006</v>
      </c>
      <c r="K195" s="34">
        <f t="shared" si="7"/>
        <v>1.2237113798376756E-2</v>
      </c>
      <c r="L195" s="34">
        <f t="shared" si="8"/>
        <v>0.69772253383457306</v>
      </c>
    </row>
    <row r="196" spans="1:12" ht="26.1" customHeight="1" x14ac:dyDescent="0.2">
      <c r="A196" s="24">
        <v>192</v>
      </c>
      <c r="B196" s="24" t="s">
        <v>529</v>
      </c>
      <c r="C196" s="5" t="s">
        <v>530</v>
      </c>
      <c r="D196" s="5" t="s">
        <v>21</v>
      </c>
      <c r="E196" s="5" t="s">
        <v>531</v>
      </c>
      <c r="F196" s="6" t="s">
        <v>23</v>
      </c>
      <c r="G196" s="28">
        <v>1500</v>
      </c>
      <c r="H196" s="30">
        <v>20.02</v>
      </c>
      <c r="I196" s="30">
        <v>24.7</v>
      </c>
      <c r="J196" s="30">
        <f t="shared" si="6"/>
        <v>37050</v>
      </c>
      <c r="K196" s="34">
        <f t="shared" si="7"/>
        <v>1.0108920094311232E-3</v>
      </c>
      <c r="L196" s="34">
        <f t="shared" si="8"/>
        <v>0.69873342584400422</v>
      </c>
    </row>
    <row r="197" spans="1:12" ht="26.1" customHeight="1" x14ac:dyDescent="0.2">
      <c r="A197" s="24">
        <v>193</v>
      </c>
      <c r="B197" s="24" t="s">
        <v>856</v>
      </c>
      <c r="C197" s="5" t="s">
        <v>857</v>
      </c>
      <c r="D197" s="5" t="s">
        <v>21</v>
      </c>
      <c r="E197" s="5" t="s">
        <v>858</v>
      </c>
      <c r="F197" s="6" t="s">
        <v>144</v>
      </c>
      <c r="G197" s="28">
        <v>50</v>
      </c>
      <c r="H197" s="30">
        <v>80.23</v>
      </c>
      <c r="I197" s="30">
        <v>99.01</v>
      </c>
      <c r="J197" s="30">
        <f t="shared" ref="J197:J260" si="9">G197*I197</f>
        <v>4950.5</v>
      </c>
      <c r="K197" s="34">
        <f t="shared" ref="K197:K260" si="10">J197/$I$298</f>
        <v>1.3507208887149192E-4</v>
      </c>
      <c r="L197" s="34">
        <f t="shared" si="8"/>
        <v>0.69886849793287575</v>
      </c>
    </row>
    <row r="198" spans="1:12" ht="26.1" customHeight="1" x14ac:dyDescent="0.2">
      <c r="A198" s="24">
        <v>194</v>
      </c>
      <c r="B198" s="24" t="s">
        <v>748</v>
      </c>
      <c r="C198" s="5" t="s">
        <v>749</v>
      </c>
      <c r="D198" s="5" t="s">
        <v>21</v>
      </c>
      <c r="E198" s="5" t="s">
        <v>750</v>
      </c>
      <c r="F198" s="6" t="s">
        <v>23</v>
      </c>
      <c r="G198" s="28">
        <v>1500</v>
      </c>
      <c r="H198" s="30">
        <v>7.54</v>
      </c>
      <c r="I198" s="30">
        <v>9.3000000000000007</v>
      </c>
      <c r="J198" s="30">
        <f t="shared" si="9"/>
        <v>13950.000000000002</v>
      </c>
      <c r="K198" s="34">
        <f t="shared" si="10"/>
        <v>3.8061925861171848E-4</v>
      </c>
      <c r="L198" s="34">
        <f t="shared" si="8"/>
        <v>0.69924911719148752</v>
      </c>
    </row>
    <row r="199" spans="1:12" ht="26.1" customHeight="1" x14ac:dyDescent="0.2">
      <c r="A199" s="24">
        <v>195</v>
      </c>
      <c r="B199" s="24" t="s">
        <v>568</v>
      </c>
      <c r="C199" s="5" t="s">
        <v>569</v>
      </c>
      <c r="D199" s="5" t="s">
        <v>21</v>
      </c>
      <c r="E199" s="5" t="s">
        <v>570</v>
      </c>
      <c r="F199" s="6" t="s">
        <v>23</v>
      </c>
      <c r="G199" s="28">
        <v>500</v>
      </c>
      <c r="H199" s="30">
        <v>54.79</v>
      </c>
      <c r="I199" s="30">
        <v>67.61</v>
      </c>
      <c r="J199" s="30">
        <f t="shared" si="9"/>
        <v>33805</v>
      </c>
      <c r="K199" s="34">
        <f t="shared" si="10"/>
        <v>9.2235369443506392E-4</v>
      </c>
      <c r="L199" s="34">
        <f t="shared" ref="L199:L262" si="11">L198+K199</f>
        <v>0.70017147088592258</v>
      </c>
    </row>
    <row r="200" spans="1:12" ht="26.1" customHeight="1" x14ac:dyDescent="0.2">
      <c r="A200" s="24">
        <v>196</v>
      </c>
      <c r="B200" s="24" t="s">
        <v>409</v>
      </c>
      <c r="C200" s="5" t="s">
        <v>410</v>
      </c>
      <c r="D200" s="5" t="s">
        <v>21</v>
      </c>
      <c r="E200" s="5" t="s">
        <v>411</v>
      </c>
      <c r="F200" s="6" t="s">
        <v>144</v>
      </c>
      <c r="G200" s="28">
        <v>300</v>
      </c>
      <c r="H200" s="30">
        <v>120.78</v>
      </c>
      <c r="I200" s="30">
        <v>149.05000000000001</v>
      </c>
      <c r="J200" s="30">
        <f t="shared" si="9"/>
        <v>44715</v>
      </c>
      <c r="K200" s="34">
        <f t="shared" si="10"/>
        <v>1.220027967657562E-3</v>
      </c>
      <c r="L200" s="34">
        <f t="shared" si="11"/>
        <v>0.7013914988535801</v>
      </c>
    </row>
    <row r="201" spans="1:12" ht="24" customHeight="1" x14ac:dyDescent="0.2">
      <c r="A201" s="24">
        <v>197</v>
      </c>
      <c r="B201" s="24" t="s">
        <v>672</v>
      </c>
      <c r="C201" s="5" t="s">
        <v>673</v>
      </c>
      <c r="D201" s="5" t="s">
        <v>21</v>
      </c>
      <c r="E201" s="5" t="s">
        <v>674</v>
      </c>
      <c r="F201" s="6" t="s">
        <v>144</v>
      </c>
      <c r="G201" s="28">
        <v>150</v>
      </c>
      <c r="H201" s="30">
        <v>110.95</v>
      </c>
      <c r="I201" s="30">
        <v>136.91999999999999</v>
      </c>
      <c r="J201" s="30">
        <f t="shared" si="9"/>
        <v>20537.999999999996</v>
      </c>
      <c r="K201" s="34">
        <f t="shared" si="10"/>
        <v>5.6036977300125243E-4</v>
      </c>
      <c r="L201" s="34">
        <f t="shared" si="11"/>
        <v>0.70195186862658132</v>
      </c>
    </row>
    <row r="202" spans="1:12" ht="24" customHeight="1" x14ac:dyDescent="0.2">
      <c r="A202" s="24">
        <v>198</v>
      </c>
      <c r="B202" s="24" t="s">
        <v>666</v>
      </c>
      <c r="C202" s="5" t="s">
        <v>667</v>
      </c>
      <c r="D202" s="5" t="s">
        <v>21</v>
      </c>
      <c r="E202" s="5" t="s">
        <v>668</v>
      </c>
      <c r="F202" s="6" t="s">
        <v>144</v>
      </c>
      <c r="G202" s="28">
        <v>150</v>
      </c>
      <c r="H202" s="30">
        <v>121.44</v>
      </c>
      <c r="I202" s="30">
        <v>149.86000000000001</v>
      </c>
      <c r="J202" s="30">
        <f t="shared" si="9"/>
        <v>22479.000000000004</v>
      </c>
      <c r="K202" s="34">
        <f t="shared" si="10"/>
        <v>6.1332905479088322E-4</v>
      </c>
      <c r="L202" s="34">
        <f t="shared" si="11"/>
        <v>0.70256519768137216</v>
      </c>
    </row>
    <row r="203" spans="1:12" ht="24" customHeight="1" x14ac:dyDescent="0.2">
      <c r="A203" s="24">
        <v>199</v>
      </c>
      <c r="B203" s="24" t="s">
        <v>184</v>
      </c>
      <c r="C203" s="5" t="s">
        <v>185</v>
      </c>
      <c r="D203" s="5" t="s">
        <v>21</v>
      </c>
      <c r="E203" s="5" t="s">
        <v>186</v>
      </c>
      <c r="F203" s="6" t="s">
        <v>23</v>
      </c>
      <c r="G203" s="28">
        <v>4000</v>
      </c>
      <c r="H203" s="30">
        <v>36.659999999999997</v>
      </c>
      <c r="I203" s="30">
        <v>45.24</v>
      </c>
      <c r="J203" s="30">
        <f t="shared" si="9"/>
        <v>180960</v>
      </c>
      <c r="K203" s="34">
        <f t="shared" si="10"/>
        <v>4.937409393432012E-3</v>
      </c>
      <c r="L203" s="34">
        <f t="shared" si="11"/>
        <v>0.70750260707480417</v>
      </c>
    </row>
    <row r="204" spans="1:12" ht="26.1" customHeight="1" x14ac:dyDescent="0.2">
      <c r="A204" s="24">
        <v>200</v>
      </c>
      <c r="B204" s="24" t="s">
        <v>832</v>
      </c>
      <c r="C204" s="5" t="s">
        <v>833</v>
      </c>
      <c r="D204" s="5" t="s">
        <v>21</v>
      </c>
      <c r="E204" s="5" t="s">
        <v>834</v>
      </c>
      <c r="F204" s="6" t="s">
        <v>23</v>
      </c>
      <c r="G204" s="28">
        <v>250</v>
      </c>
      <c r="H204" s="30">
        <v>17.8</v>
      </c>
      <c r="I204" s="30">
        <v>21.96</v>
      </c>
      <c r="J204" s="30">
        <f t="shared" si="9"/>
        <v>5490</v>
      </c>
      <c r="K204" s="34">
        <f t="shared" si="10"/>
        <v>1.4979209532461178E-4</v>
      </c>
      <c r="L204" s="34">
        <f t="shared" si="11"/>
        <v>0.70765239917012879</v>
      </c>
    </row>
    <row r="205" spans="1:12" ht="26.1" customHeight="1" x14ac:dyDescent="0.2">
      <c r="A205" s="24">
        <v>201</v>
      </c>
      <c r="B205" s="24" t="s">
        <v>709</v>
      </c>
      <c r="C205" s="5" t="s">
        <v>710</v>
      </c>
      <c r="D205" s="5" t="s">
        <v>21</v>
      </c>
      <c r="E205" s="5" t="s">
        <v>711</v>
      </c>
      <c r="F205" s="6" t="s">
        <v>144</v>
      </c>
      <c r="G205" s="28">
        <v>175</v>
      </c>
      <c r="H205" s="30">
        <v>83.74</v>
      </c>
      <c r="I205" s="30">
        <v>103.34</v>
      </c>
      <c r="J205" s="30">
        <f t="shared" si="9"/>
        <v>18084.5</v>
      </c>
      <c r="K205" s="34">
        <f t="shared" si="10"/>
        <v>4.9342716719452488E-4</v>
      </c>
      <c r="L205" s="34">
        <f t="shared" si="11"/>
        <v>0.70814582633732326</v>
      </c>
    </row>
    <row r="206" spans="1:12" ht="26.1" customHeight="1" x14ac:dyDescent="0.2">
      <c r="A206" s="24">
        <v>202</v>
      </c>
      <c r="B206" s="24" t="s">
        <v>357</v>
      </c>
      <c r="C206" s="5" t="s">
        <v>358</v>
      </c>
      <c r="D206" s="5" t="s">
        <v>21</v>
      </c>
      <c r="E206" s="5" t="s">
        <v>359</v>
      </c>
      <c r="F206" s="6" t="s">
        <v>144</v>
      </c>
      <c r="G206" s="28">
        <v>2500</v>
      </c>
      <c r="H206" s="30">
        <v>22.32</v>
      </c>
      <c r="I206" s="30">
        <v>27.54</v>
      </c>
      <c r="J206" s="30">
        <f t="shared" si="9"/>
        <v>68850</v>
      </c>
      <c r="K206" s="34">
        <f t="shared" si="10"/>
        <v>1.8785402118578361E-3</v>
      </c>
      <c r="L206" s="34">
        <f t="shared" si="11"/>
        <v>0.71002436654918111</v>
      </c>
    </row>
    <row r="207" spans="1:12" ht="24" customHeight="1" x14ac:dyDescent="0.2">
      <c r="A207" s="24">
        <v>203</v>
      </c>
      <c r="B207" s="24" t="s">
        <v>793</v>
      </c>
      <c r="C207" s="5" t="s">
        <v>794</v>
      </c>
      <c r="D207" s="5" t="s">
        <v>21</v>
      </c>
      <c r="E207" s="5" t="s">
        <v>795</v>
      </c>
      <c r="F207" s="6" t="s">
        <v>144</v>
      </c>
      <c r="G207" s="28">
        <v>25</v>
      </c>
      <c r="H207" s="30">
        <v>279.14999999999998</v>
      </c>
      <c r="I207" s="30">
        <v>344.49</v>
      </c>
      <c r="J207" s="30">
        <f t="shared" si="9"/>
        <v>8612.25</v>
      </c>
      <c r="K207" s="34">
        <f t="shared" si="10"/>
        <v>2.3498123369023455E-4</v>
      </c>
      <c r="L207" s="34">
        <f t="shared" si="11"/>
        <v>0.71025934778287136</v>
      </c>
    </row>
    <row r="208" spans="1:12" ht="26.1" customHeight="1" x14ac:dyDescent="0.2">
      <c r="A208" s="24">
        <v>204</v>
      </c>
      <c r="B208" s="24" t="s">
        <v>874</v>
      </c>
      <c r="C208" s="5" t="s">
        <v>875</v>
      </c>
      <c r="D208" s="5" t="s">
        <v>21</v>
      </c>
      <c r="E208" s="5" t="s">
        <v>876</v>
      </c>
      <c r="F208" s="6" t="s">
        <v>144</v>
      </c>
      <c r="G208" s="28">
        <v>25</v>
      </c>
      <c r="H208" s="30">
        <v>111.66</v>
      </c>
      <c r="I208" s="30">
        <v>137.79</v>
      </c>
      <c r="J208" s="30">
        <f t="shared" si="9"/>
        <v>3444.75</v>
      </c>
      <c r="K208" s="34">
        <f t="shared" si="10"/>
        <v>9.3988400795893702E-5</v>
      </c>
      <c r="L208" s="34">
        <f t="shared" si="11"/>
        <v>0.71035333618366725</v>
      </c>
    </row>
    <row r="209" spans="1:12" ht="26.1" customHeight="1" x14ac:dyDescent="0.2">
      <c r="A209" s="24">
        <v>205</v>
      </c>
      <c r="B209" s="24" t="s">
        <v>675</v>
      </c>
      <c r="C209" s="5" t="s">
        <v>676</v>
      </c>
      <c r="D209" s="5" t="s">
        <v>21</v>
      </c>
      <c r="E209" s="5" t="s">
        <v>677</v>
      </c>
      <c r="F209" s="6" t="s">
        <v>86</v>
      </c>
      <c r="G209" s="28">
        <v>3500</v>
      </c>
      <c r="H209" s="30">
        <v>5.22</v>
      </c>
      <c r="I209" s="30">
        <v>6.44</v>
      </c>
      <c r="J209" s="30">
        <f t="shared" si="9"/>
        <v>22540</v>
      </c>
      <c r="K209" s="34">
        <f t="shared" si="10"/>
        <v>6.1499341140560098E-4</v>
      </c>
      <c r="L209" s="34">
        <f t="shared" si="11"/>
        <v>0.71096832959507283</v>
      </c>
    </row>
    <row r="210" spans="1:12" ht="24" customHeight="1" x14ac:dyDescent="0.2">
      <c r="A210" s="24">
        <v>206</v>
      </c>
      <c r="B210" s="24" t="s">
        <v>618</v>
      </c>
      <c r="C210" s="5" t="s">
        <v>619</v>
      </c>
      <c r="D210" s="5" t="s">
        <v>21</v>
      </c>
      <c r="E210" s="5" t="s">
        <v>620</v>
      </c>
      <c r="F210" s="6" t="s">
        <v>144</v>
      </c>
      <c r="G210" s="28">
        <v>1000</v>
      </c>
      <c r="H210" s="30">
        <v>22.23</v>
      </c>
      <c r="I210" s="30">
        <v>27.43</v>
      </c>
      <c r="J210" s="30">
        <f t="shared" si="9"/>
        <v>27430</v>
      </c>
      <c r="K210" s="34">
        <f t="shared" si="10"/>
        <v>7.4841478592970877E-4</v>
      </c>
      <c r="L210" s="34">
        <f t="shared" si="11"/>
        <v>0.71171674438100252</v>
      </c>
    </row>
    <row r="211" spans="1:12" ht="24" customHeight="1" x14ac:dyDescent="0.2">
      <c r="A211" s="24">
        <v>207</v>
      </c>
      <c r="B211" s="24" t="s">
        <v>796</v>
      </c>
      <c r="C211" s="5" t="s">
        <v>797</v>
      </c>
      <c r="D211" s="5" t="s">
        <v>21</v>
      </c>
      <c r="E211" s="5" t="s">
        <v>798</v>
      </c>
      <c r="F211" s="6" t="s">
        <v>86</v>
      </c>
      <c r="G211" s="28">
        <v>2000</v>
      </c>
      <c r="H211" s="30">
        <v>3.4</v>
      </c>
      <c r="I211" s="30">
        <v>4.1900000000000004</v>
      </c>
      <c r="J211" s="30">
        <f t="shared" si="9"/>
        <v>8380</v>
      </c>
      <c r="K211" s="34">
        <f t="shared" si="10"/>
        <v>2.2864440051370615E-4</v>
      </c>
      <c r="L211" s="34">
        <f t="shared" si="11"/>
        <v>0.71194538878151625</v>
      </c>
    </row>
    <row r="212" spans="1:12" ht="39" customHeight="1" x14ac:dyDescent="0.2">
      <c r="A212" s="24">
        <v>208</v>
      </c>
      <c r="B212" s="24" t="s">
        <v>700</v>
      </c>
      <c r="C212" s="5" t="s">
        <v>701</v>
      </c>
      <c r="D212" s="5" t="s">
        <v>21</v>
      </c>
      <c r="E212" s="5" t="s">
        <v>702</v>
      </c>
      <c r="F212" s="6" t="s">
        <v>86</v>
      </c>
      <c r="G212" s="28">
        <v>2500</v>
      </c>
      <c r="H212" s="30">
        <v>6.69</v>
      </c>
      <c r="I212" s="30">
        <v>8.25</v>
      </c>
      <c r="J212" s="30">
        <f t="shared" si="9"/>
        <v>20625</v>
      </c>
      <c r="K212" s="34">
        <f t="shared" si="10"/>
        <v>5.6274352751732571E-4</v>
      </c>
      <c r="L212" s="34">
        <f t="shared" si="11"/>
        <v>0.71250813230903354</v>
      </c>
    </row>
    <row r="213" spans="1:12" ht="26.1" customHeight="1" x14ac:dyDescent="0.2">
      <c r="A213" s="24">
        <v>209</v>
      </c>
      <c r="B213" s="24" t="s">
        <v>775</v>
      </c>
      <c r="C213" s="5" t="s">
        <v>776</v>
      </c>
      <c r="D213" s="5" t="s">
        <v>21</v>
      </c>
      <c r="E213" s="5" t="s">
        <v>777</v>
      </c>
      <c r="F213" s="6" t="s">
        <v>86</v>
      </c>
      <c r="G213" s="28">
        <v>2500</v>
      </c>
      <c r="H213" s="30">
        <v>3.34</v>
      </c>
      <c r="I213" s="30">
        <v>4.12</v>
      </c>
      <c r="J213" s="30">
        <f t="shared" si="9"/>
        <v>10300</v>
      </c>
      <c r="K213" s="34">
        <f t="shared" si="10"/>
        <v>2.8103070707531902E-4</v>
      </c>
      <c r="L213" s="34">
        <f t="shared" si="11"/>
        <v>0.71278916301610884</v>
      </c>
    </row>
    <row r="214" spans="1:12" ht="39" customHeight="1" x14ac:dyDescent="0.2">
      <c r="A214" s="24">
        <v>210</v>
      </c>
      <c r="B214" s="24" t="s">
        <v>853</v>
      </c>
      <c r="C214" s="5" t="s">
        <v>854</v>
      </c>
      <c r="D214" s="5" t="s">
        <v>21</v>
      </c>
      <c r="E214" s="5" t="s">
        <v>855</v>
      </c>
      <c r="F214" s="6" t="s">
        <v>144</v>
      </c>
      <c r="G214" s="28">
        <v>300</v>
      </c>
      <c r="H214" s="30">
        <v>13.95</v>
      </c>
      <c r="I214" s="30">
        <v>17.21</v>
      </c>
      <c r="J214" s="30">
        <f t="shared" si="9"/>
        <v>5163</v>
      </c>
      <c r="K214" s="34">
        <f t="shared" si="10"/>
        <v>1.4087005248833708E-4</v>
      </c>
      <c r="L214" s="34">
        <f t="shared" si="11"/>
        <v>0.71293003306859715</v>
      </c>
    </row>
    <row r="215" spans="1:12" ht="26.1" customHeight="1" x14ac:dyDescent="0.2">
      <c r="A215" s="24">
        <v>211</v>
      </c>
      <c r="B215" s="24" t="s">
        <v>421</v>
      </c>
      <c r="C215" s="5" t="s">
        <v>422</v>
      </c>
      <c r="D215" s="5" t="s">
        <v>21</v>
      </c>
      <c r="E215" s="5" t="s">
        <v>423</v>
      </c>
      <c r="F215" s="6" t="s">
        <v>144</v>
      </c>
      <c r="G215" s="28">
        <v>10000</v>
      </c>
      <c r="H215" s="30">
        <v>4.54</v>
      </c>
      <c r="I215" s="30">
        <v>5.6</v>
      </c>
      <c r="J215" s="30">
        <f t="shared" si="9"/>
        <v>56000</v>
      </c>
      <c r="K215" s="34">
        <f t="shared" si="10"/>
        <v>1.5279339413803751E-3</v>
      </c>
      <c r="L215" s="34">
        <f t="shared" si="11"/>
        <v>0.71445796700997755</v>
      </c>
    </row>
    <row r="216" spans="1:12" ht="26.1" customHeight="1" x14ac:dyDescent="0.2">
      <c r="A216" s="24">
        <v>212</v>
      </c>
      <c r="B216" s="24" t="s">
        <v>484</v>
      </c>
      <c r="C216" s="5" t="s">
        <v>485</v>
      </c>
      <c r="D216" s="5" t="s">
        <v>21</v>
      </c>
      <c r="E216" s="5" t="s">
        <v>486</v>
      </c>
      <c r="F216" s="6" t="s">
        <v>23</v>
      </c>
      <c r="G216" s="28">
        <v>5000</v>
      </c>
      <c r="H216" s="30">
        <v>6.99</v>
      </c>
      <c r="I216" s="30">
        <v>8.6199999999999992</v>
      </c>
      <c r="J216" s="30">
        <f t="shared" si="9"/>
        <v>43099.999999999993</v>
      </c>
      <c r="K216" s="34">
        <f t="shared" si="10"/>
        <v>1.1759634441695385E-3</v>
      </c>
      <c r="L216" s="34">
        <f t="shared" si="11"/>
        <v>0.71563393045414714</v>
      </c>
    </row>
    <row r="217" spans="1:12" ht="39" customHeight="1" x14ac:dyDescent="0.2">
      <c r="A217" s="24">
        <v>213</v>
      </c>
      <c r="B217" s="24" t="s">
        <v>886</v>
      </c>
      <c r="C217" s="5" t="s">
        <v>887</v>
      </c>
      <c r="D217" s="5" t="s">
        <v>21</v>
      </c>
      <c r="E217" s="5" t="s">
        <v>888</v>
      </c>
      <c r="F217" s="6" t="s">
        <v>144</v>
      </c>
      <c r="G217" s="28">
        <v>5</v>
      </c>
      <c r="H217" s="30">
        <v>285.5</v>
      </c>
      <c r="I217" s="30">
        <v>352.33</v>
      </c>
      <c r="J217" s="30">
        <f t="shared" si="9"/>
        <v>1761.6499999999999</v>
      </c>
      <c r="K217" s="34">
        <f t="shared" si="10"/>
        <v>4.8065800497013173E-5</v>
      </c>
      <c r="L217" s="34">
        <f t="shared" si="11"/>
        <v>0.71568199625464413</v>
      </c>
    </row>
    <row r="218" spans="1:12" ht="26.1" customHeight="1" x14ac:dyDescent="0.2">
      <c r="A218" s="24">
        <v>214</v>
      </c>
      <c r="B218" s="24" t="s">
        <v>829</v>
      </c>
      <c r="C218" s="5" t="s">
        <v>830</v>
      </c>
      <c r="D218" s="5" t="s">
        <v>21</v>
      </c>
      <c r="E218" s="5" t="s">
        <v>831</v>
      </c>
      <c r="F218" s="6" t="s">
        <v>144</v>
      </c>
      <c r="G218" s="28">
        <v>15</v>
      </c>
      <c r="H218" s="30">
        <v>285.5</v>
      </c>
      <c r="I218" s="30">
        <v>352.33</v>
      </c>
      <c r="J218" s="30">
        <f t="shared" si="9"/>
        <v>5284.95</v>
      </c>
      <c r="K218" s="34">
        <f t="shared" si="10"/>
        <v>1.4419740149103951E-4</v>
      </c>
      <c r="L218" s="34">
        <f t="shared" si="11"/>
        <v>0.7158261936561352</v>
      </c>
    </row>
    <row r="219" spans="1:12" ht="26.1" customHeight="1" x14ac:dyDescent="0.2">
      <c r="A219" s="24">
        <v>215</v>
      </c>
      <c r="B219" s="24" t="s">
        <v>850</v>
      </c>
      <c r="C219" s="5" t="s">
        <v>851</v>
      </c>
      <c r="D219" s="5" t="s">
        <v>21</v>
      </c>
      <c r="E219" s="5" t="s">
        <v>852</v>
      </c>
      <c r="F219" s="6" t="s">
        <v>144</v>
      </c>
      <c r="G219" s="28">
        <v>25</v>
      </c>
      <c r="H219" s="30">
        <v>167.49</v>
      </c>
      <c r="I219" s="30">
        <v>206.69</v>
      </c>
      <c r="J219" s="30">
        <f t="shared" si="9"/>
        <v>5167.25</v>
      </c>
      <c r="K219" s="34">
        <f t="shared" si="10"/>
        <v>1.4098601176067399E-4</v>
      </c>
      <c r="L219" s="34">
        <f t="shared" si="11"/>
        <v>0.71596717966789591</v>
      </c>
    </row>
    <row r="220" spans="1:12" ht="24" customHeight="1" x14ac:dyDescent="0.2">
      <c r="A220" s="24">
        <v>216</v>
      </c>
      <c r="B220" s="24" t="s">
        <v>261</v>
      </c>
      <c r="C220" s="5" t="s">
        <v>262</v>
      </c>
      <c r="D220" s="5" t="s">
        <v>21</v>
      </c>
      <c r="E220" s="5" t="s">
        <v>263</v>
      </c>
      <c r="F220" s="6" t="s">
        <v>86</v>
      </c>
      <c r="G220" s="28">
        <v>3000</v>
      </c>
      <c r="H220" s="30">
        <v>27.91</v>
      </c>
      <c r="I220" s="30">
        <v>34.44</v>
      </c>
      <c r="J220" s="30">
        <f t="shared" si="9"/>
        <v>103320</v>
      </c>
      <c r="K220" s="34">
        <f t="shared" si="10"/>
        <v>2.819038121846792E-3</v>
      </c>
      <c r="L220" s="34">
        <f t="shared" si="11"/>
        <v>0.71878621778974272</v>
      </c>
    </row>
    <row r="221" spans="1:12" ht="26.1" customHeight="1" x14ac:dyDescent="0.2">
      <c r="A221" s="24">
        <v>217</v>
      </c>
      <c r="B221" s="24" t="s">
        <v>218</v>
      </c>
      <c r="C221" s="5" t="s">
        <v>219</v>
      </c>
      <c r="D221" s="5" t="s">
        <v>21</v>
      </c>
      <c r="E221" s="5" t="s">
        <v>220</v>
      </c>
      <c r="F221" s="6" t="s">
        <v>86</v>
      </c>
      <c r="G221" s="28">
        <v>8000</v>
      </c>
      <c r="H221" s="30">
        <v>13.95</v>
      </c>
      <c r="I221" s="30">
        <v>17.21</v>
      </c>
      <c r="J221" s="30">
        <f t="shared" si="9"/>
        <v>137680</v>
      </c>
      <c r="K221" s="34">
        <f t="shared" si="10"/>
        <v>3.7565347330223223E-3</v>
      </c>
      <c r="L221" s="34">
        <f t="shared" si="11"/>
        <v>0.72254275252276501</v>
      </c>
    </row>
    <row r="222" spans="1:12" ht="26.1" customHeight="1" x14ac:dyDescent="0.2">
      <c r="A222" s="24">
        <v>218</v>
      </c>
      <c r="B222" s="24" t="s">
        <v>553</v>
      </c>
      <c r="C222" s="5" t="s">
        <v>554</v>
      </c>
      <c r="D222" s="5" t="s">
        <v>21</v>
      </c>
      <c r="E222" s="5" t="s">
        <v>555</v>
      </c>
      <c r="F222" s="6" t="s">
        <v>86</v>
      </c>
      <c r="G222" s="28">
        <v>500</v>
      </c>
      <c r="H222" s="30">
        <v>55.83</v>
      </c>
      <c r="I222" s="30">
        <v>68.89</v>
      </c>
      <c r="J222" s="30">
        <f t="shared" si="9"/>
        <v>34445</v>
      </c>
      <c r="K222" s="34">
        <f t="shared" si="10"/>
        <v>9.3981579662226825E-4</v>
      </c>
      <c r="L222" s="34">
        <f t="shared" si="11"/>
        <v>0.72348256831938729</v>
      </c>
    </row>
    <row r="223" spans="1:12" ht="26.1" customHeight="1" x14ac:dyDescent="0.2">
      <c r="A223" s="24">
        <v>219</v>
      </c>
      <c r="B223" s="24" t="s">
        <v>584</v>
      </c>
      <c r="C223" s="5" t="s">
        <v>585</v>
      </c>
      <c r="D223" s="5" t="s">
        <v>21</v>
      </c>
      <c r="E223" s="5" t="s">
        <v>586</v>
      </c>
      <c r="F223" s="6" t="s">
        <v>86</v>
      </c>
      <c r="G223" s="28">
        <v>3000</v>
      </c>
      <c r="H223" s="30">
        <v>9.08</v>
      </c>
      <c r="I223" s="30">
        <v>11.2</v>
      </c>
      <c r="J223" s="30">
        <f t="shared" si="9"/>
        <v>33600</v>
      </c>
      <c r="K223" s="34">
        <f t="shared" si="10"/>
        <v>9.1676036482822511E-4</v>
      </c>
      <c r="L223" s="34">
        <f t="shared" si="11"/>
        <v>0.72439932868421553</v>
      </c>
    </row>
    <row r="224" spans="1:12" ht="51.95" customHeight="1" x14ac:dyDescent="0.2">
      <c r="A224" s="24">
        <v>220</v>
      </c>
      <c r="B224" s="24" t="s">
        <v>526</v>
      </c>
      <c r="C224" s="5" t="s">
        <v>527</v>
      </c>
      <c r="D224" s="5" t="s">
        <v>21</v>
      </c>
      <c r="E224" s="5" t="s">
        <v>528</v>
      </c>
      <c r="F224" s="6" t="s">
        <v>86</v>
      </c>
      <c r="G224" s="28">
        <v>500</v>
      </c>
      <c r="H224" s="30">
        <v>56.31</v>
      </c>
      <c r="I224" s="30">
        <v>69.489999999999995</v>
      </c>
      <c r="J224" s="30">
        <f t="shared" si="9"/>
        <v>34745</v>
      </c>
      <c r="K224" s="34">
        <f t="shared" si="10"/>
        <v>9.4800115702252028E-4</v>
      </c>
      <c r="L224" s="34">
        <f t="shared" si="11"/>
        <v>0.72534732984123806</v>
      </c>
    </row>
    <row r="225" spans="1:12" ht="26.1" customHeight="1" x14ac:dyDescent="0.2">
      <c r="A225" s="24">
        <v>221</v>
      </c>
      <c r="B225" s="24" t="s">
        <v>493</v>
      </c>
      <c r="C225" s="5" t="s">
        <v>494</v>
      </c>
      <c r="D225" s="5" t="s">
        <v>21</v>
      </c>
      <c r="E225" s="5" t="s">
        <v>495</v>
      </c>
      <c r="F225" s="6" t="s">
        <v>144</v>
      </c>
      <c r="G225" s="28">
        <v>250</v>
      </c>
      <c r="H225" s="30">
        <v>121.71</v>
      </c>
      <c r="I225" s="30">
        <v>150.19999999999999</v>
      </c>
      <c r="J225" s="30">
        <f t="shared" si="9"/>
        <v>37550</v>
      </c>
      <c r="K225" s="34">
        <f t="shared" si="10"/>
        <v>1.0245342767648765E-3</v>
      </c>
      <c r="L225" s="34">
        <f t="shared" si="11"/>
        <v>0.72637186411800292</v>
      </c>
    </row>
    <row r="226" spans="1:12" ht="24" customHeight="1" x14ac:dyDescent="0.2">
      <c r="A226" s="24">
        <v>222</v>
      </c>
      <c r="B226" s="24" t="s">
        <v>654</v>
      </c>
      <c r="C226" s="5" t="s">
        <v>655</v>
      </c>
      <c r="D226" s="5" t="s">
        <v>21</v>
      </c>
      <c r="E226" s="5" t="s">
        <v>656</v>
      </c>
      <c r="F226" s="6" t="s">
        <v>23</v>
      </c>
      <c r="G226" s="28">
        <v>350</v>
      </c>
      <c r="H226" s="30">
        <v>50.49</v>
      </c>
      <c r="I226" s="30">
        <v>62.3</v>
      </c>
      <c r="J226" s="30">
        <f t="shared" si="9"/>
        <v>21805</v>
      </c>
      <c r="K226" s="34">
        <f t="shared" si="10"/>
        <v>5.9493927842498354E-4</v>
      </c>
      <c r="L226" s="34">
        <f t="shared" si="11"/>
        <v>0.72696680339642794</v>
      </c>
    </row>
    <row r="227" spans="1:12" ht="24" customHeight="1" x14ac:dyDescent="0.2">
      <c r="A227" s="24">
        <v>223</v>
      </c>
      <c r="B227" s="24" t="s">
        <v>724</v>
      </c>
      <c r="C227" s="5" t="s">
        <v>725</v>
      </c>
      <c r="D227" s="5" t="s">
        <v>21</v>
      </c>
      <c r="E227" s="5" t="s">
        <v>726</v>
      </c>
      <c r="F227" s="6" t="s">
        <v>23</v>
      </c>
      <c r="G227" s="28">
        <v>250</v>
      </c>
      <c r="H227" s="30">
        <v>45.71</v>
      </c>
      <c r="I227" s="30">
        <v>56.41</v>
      </c>
      <c r="J227" s="30">
        <f t="shared" si="9"/>
        <v>14102.5</v>
      </c>
      <c r="K227" s="34">
        <f t="shared" si="10"/>
        <v>3.8478015014851324E-4</v>
      </c>
      <c r="L227" s="34">
        <f t="shared" si="11"/>
        <v>0.72735158354657647</v>
      </c>
    </row>
    <row r="228" spans="1:12" ht="26.1" customHeight="1" x14ac:dyDescent="0.2">
      <c r="A228" s="24">
        <v>224</v>
      </c>
      <c r="B228" s="24" t="s">
        <v>499</v>
      </c>
      <c r="C228" s="5" t="s">
        <v>500</v>
      </c>
      <c r="D228" s="5" t="s">
        <v>21</v>
      </c>
      <c r="E228" s="5" t="s">
        <v>501</v>
      </c>
      <c r="F228" s="6" t="s">
        <v>144</v>
      </c>
      <c r="G228" s="28">
        <v>25</v>
      </c>
      <c r="H228" s="30">
        <v>1125.8900000000001</v>
      </c>
      <c r="I228" s="30">
        <v>1389.46</v>
      </c>
      <c r="J228" s="30">
        <f t="shared" si="9"/>
        <v>34736.5</v>
      </c>
      <c r="K228" s="34">
        <f t="shared" si="10"/>
        <v>9.4776923847784641E-4</v>
      </c>
      <c r="L228" s="34">
        <f t="shared" si="11"/>
        <v>0.72829935278505431</v>
      </c>
    </row>
    <row r="229" spans="1:12" ht="26.1" customHeight="1" x14ac:dyDescent="0.2">
      <c r="A229" s="24">
        <v>225</v>
      </c>
      <c r="B229" s="24" t="s">
        <v>363</v>
      </c>
      <c r="C229" s="5" t="s">
        <v>364</v>
      </c>
      <c r="D229" s="5" t="s">
        <v>21</v>
      </c>
      <c r="E229" s="5" t="s">
        <v>365</v>
      </c>
      <c r="F229" s="6" t="s">
        <v>144</v>
      </c>
      <c r="G229" s="28">
        <v>15</v>
      </c>
      <c r="H229" s="30">
        <v>3094.48</v>
      </c>
      <c r="I229" s="30">
        <v>3818.89</v>
      </c>
      <c r="J229" s="30">
        <f t="shared" si="9"/>
        <v>57283.35</v>
      </c>
      <c r="K229" s="34">
        <f t="shared" si="10"/>
        <v>1.5629495489459199E-3</v>
      </c>
      <c r="L229" s="34">
        <f t="shared" si="11"/>
        <v>0.72986230233400018</v>
      </c>
    </row>
    <row r="230" spans="1:12" ht="26.1" customHeight="1" x14ac:dyDescent="0.2">
      <c r="A230" s="24">
        <v>226</v>
      </c>
      <c r="B230" s="24" t="s">
        <v>351</v>
      </c>
      <c r="C230" s="5" t="s">
        <v>352</v>
      </c>
      <c r="D230" s="5" t="s">
        <v>21</v>
      </c>
      <c r="E230" s="5" t="s">
        <v>353</v>
      </c>
      <c r="F230" s="6" t="s">
        <v>144</v>
      </c>
      <c r="G230" s="28">
        <v>50</v>
      </c>
      <c r="H230" s="30">
        <v>1004.11</v>
      </c>
      <c r="I230" s="30">
        <v>1239.17</v>
      </c>
      <c r="J230" s="30">
        <f t="shared" si="9"/>
        <v>61958.5</v>
      </c>
      <c r="K230" s="34">
        <f t="shared" si="10"/>
        <v>1.6905088411967137E-3</v>
      </c>
      <c r="L230" s="34">
        <f t="shared" si="11"/>
        <v>0.73155281117519688</v>
      </c>
    </row>
    <row r="231" spans="1:12" ht="26.1" customHeight="1" x14ac:dyDescent="0.2">
      <c r="A231" s="24">
        <v>227</v>
      </c>
      <c r="B231" s="24" t="s">
        <v>603</v>
      </c>
      <c r="C231" s="5" t="s">
        <v>604</v>
      </c>
      <c r="D231" s="5" t="s">
        <v>21</v>
      </c>
      <c r="E231" s="5" t="s">
        <v>605</v>
      </c>
      <c r="F231" s="6" t="s">
        <v>144</v>
      </c>
      <c r="G231" s="28">
        <v>500</v>
      </c>
      <c r="H231" s="30">
        <v>49.68</v>
      </c>
      <c r="I231" s="30">
        <v>61.31</v>
      </c>
      <c r="J231" s="30">
        <f t="shared" si="9"/>
        <v>30655</v>
      </c>
      <c r="K231" s="34">
        <f t="shared" si="10"/>
        <v>8.3640741023241786E-4</v>
      </c>
      <c r="L231" s="34">
        <f t="shared" si="11"/>
        <v>0.73238921858542927</v>
      </c>
    </row>
    <row r="232" spans="1:12" ht="24" customHeight="1" x14ac:dyDescent="0.2">
      <c r="A232" s="24">
        <v>228</v>
      </c>
      <c r="B232" s="24" t="s">
        <v>892</v>
      </c>
      <c r="C232" s="5" t="s">
        <v>893</v>
      </c>
      <c r="D232" s="5" t="s">
        <v>21</v>
      </c>
      <c r="E232" s="5" t="s">
        <v>894</v>
      </c>
      <c r="F232" s="6" t="s">
        <v>144</v>
      </c>
      <c r="G232" s="28">
        <v>10</v>
      </c>
      <c r="H232" s="30">
        <v>105.51</v>
      </c>
      <c r="I232" s="30">
        <v>130.19999999999999</v>
      </c>
      <c r="J232" s="30">
        <f t="shared" si="9"/>
        <v>1302</v>
      </c>
      <c r="K232" s="34">
        <f t="shared" si="10"/>
        <v>3.5524464137093722E-5</v>
      </c>
      <c r="L232" s="34">
        <f t="shared" si="11"/>
        <v>0.7324247430495664</v>
      </c>
    </row>
    <row r="233" spans="1:12" ht="26.1" customHeight="1" x14ac:dyDescent="0.2">
      <c r="A233" s="24">
        <v>229</v>
      </c>
      <c r="B233" s="24" t="s">
        <v>802</v>
      </c>
      <c r="C233" s="5" t="s">
        <v>803</v>
      </c>
      <c r="D233" s="5" t="s">
        <v>21</v>
      </c>
      <c r="E233" s="5" t="s">
        <v>804</v>
      </c>
      <c r="F233" s="6" t="s">
        <v>23</v>
      </c>
      <c r="G233" s="28">
        <v>300</v>
      </c>
      <c r="H233" s="30">
        <v>22.11</v>
      </c>
      <c r="I233" s="30">
        <v>27.28</v>
      </c>
      <c r="J233" s="30">
        <f t="shared" si="9"/>
        <v>8184</v>
      </c>
      <c r="K233" s="34">
        <f t="shared" si="10"/>
        <v>2.2329663171887483E-4</v>
      </c>
      <c r="L233" s="34">
        <f t="shared" si="11"/>
        <v>0.73264803968128522</v>
      </c>
    </row>
    <row r="234" spans="1:12" ht="24" customHeight="1" x14ac:dyDescent="0.2">
      <c r="A234" s="24">
        <v>230</v>
      </c>
      <c r="B234" s="24" t="s">
        <v>718</v>
      </c>
      <c r="C234" s="5" t="s">
        <v>719</v>
      </c>
      <c r="D234" s="5" t="s">
        <v>21</v>
      </c>
      <c r="E234" s="5" t="s">
        <v>720</v>
      </c>
      <c r="F234" s="6" t="s">
        <v>23</v>
      </c>
      <c r="G234" s="28">
        <v>3000</v>
      </c>
      <c r="H234" s="30">
        <v>4.78</v>
      </c>
      <c r="I234" s="30">
        <v>5.89</v>
      </c>
      <c r="J234" s="30">
        <f t="shared" si="9"/>
        <v>17670</v>
      </c>
      <c r="K234" s="34">
        <f t="shared" si="10"/>
        <v>4.8211772757484337E-4</v>
      </c>
      <c r="L234" s="34">
        <f t="shared" si="11"/>
        <v>0.73313015740886012</v>
      </c>
    </row>
    <row r="235" spans="1:12" ht="26.1" customHeight="1" x14ac:dyDescent="0.2">
      <c r="A235" s="24">
        <v>231</v>
      </c>
      <c r="B235" s="24" t="s">
        <v>736</v>
      </c>
      <c r="C235" s="5" t="s">
        <v>737</v>
      </c>
      <c r="D235" s="5" t="s">
        <v>21</v>
      </c>
      <c r="E235" s="5" t="s">
        <v>738</v>
      </c>
      <c r="F235" s="6" t="s">
        <v>23</v>
      </c>
      <c r="G235" s="28">
        <v>250</v>
      </c>
      <c r="H235" s="30">
        <v>50.35</v>
      </c>
      <c r="I235" s="30">
        <v>62.13</v>
      </c>
      <c r="J235" s="30">
        <f t="shared" si="9"/>
        <v>15532.5</v>
      </c>
      <c r="K235" s="34">
        <f t="shared" si="10"/>
        <v>4.237970347230478E-4</v>
      </c>
      <c r="L235" s="34">
        <f t="shared" si="11"/>
        <v>0.73355395444358318</v>
      </c>
    </row>
    <row r="236" spans="1:12" ht="26.1" customHeight="1" x14ac:dyDescent="0.2">
      <c r="A236" s="24">
        <v>232</v>
      </c>
      <c r="B236" s="24" t="s">
        <v>805</v>
      </c>
      <c r="C236" s="5" t="s">
        <v>806</v>
      </c>
      <c r="D236" s="5" t="s">
        <v>21</v>
      </c>
      <c r="E236" s="5" t="s">
        <v>807</v>
      </c>
      <c r="F236" s="6" t="s">
        <v>144</v>
      </c>
      <c r="G236" s="28">
        <v>250</v>
      </c>
      <c r="H236" s="30">
        <v>25.17</v>
      </c>
      <c r="I236" s="30">
        <v>31.06</v>
      </c>
      <c r="J236" s="30">
        <f t="shared" si="9"/>
        <v>7765</v>
      </c>
      <c r="K236" s="34">
        <f t="shared" si="10"/>
        <v>2.1186441169318952E-4</v>
      </c>
      <c r="L236" s="34">
        <f t="shared" si="11"/>
        <v>0.73376581885527636</v>
      </c>
    </row>
    <row r="237" spans="1:12" ht="24" customHeight="1" x14ac:dyDescent="0.2">
      <c r="A237" s="24">
        <v>233</v>
      </c>
      <c r="B237" s="24" t="s">
        <v>544</v>
      </c>
      <c r="C237" s="5" t="s">
        <v>545</v>
      </c>
      <c r="D237" s="5" t="s">
        <v>21</v>
      </c>
      <c r="E237" s="5" t="s">
        <v>546</v>
      </c>
      <c r="F237" s="6" t="s">
        <v>144</v>
      </c>
      <c r="G237" s="28">
        <v>1000</v>
      </c>
      <c r="H237" s="30">
        <v>29.38</v>
      </c>
      <c r="I237" s="30">
        <v>36.25</v>
      </c>
      <c r="J237" s="30">
        <f t="shared" si="9"/>
        <v>36250</v>
      </c>
      <c r="K237" s="34">
        <f t="shared" si="10"/>
        <v>9.8906438169711793E-4</v>
      </c>
      <c r="L237" s="34">
        <f t="shared" si="11"/>
        <v>0.73475488323697347</v>
      </c>
    </row>
    <row r="238" spans="1:12" ht="26.1" customHeight="1" x14ac:dyDescent="0.2">
      <c r="A238" s="24">
        <v>234</v>
      </c>
      <c r="B238" s="24" t="s">
        <v>457</v>
      </c>
      <c r="C238" s="5" t="s">
        <v>458</v>
      </c>
      <c r="D238" s="5" t="s">
        <v>21</v>
      </c>
      <c r="E238" s="5" t="s">
        <v>459</v>
      </c>
      <c r="F238" s="6" t="s">
        <v>23</v>
      </c>
      <c r="G238" s="28">
        <v>5000</v>
      </c>
      <c r="H238" s="30">
        <v>7.54</v>
      </c>
      <c r="I238" s="30">
        <v>9.3000000000000007</v>
      </c>
      <c r="J238" s="30">
        <f t="shared" si="9"/>
        <v>46500</v>
      </c>
      <c r="K238" s="34">
        <f t="shared" si="10"/>
        <v>1.2687308620390615E-3</v>
      </c>
      <c r="L238" s="34">
        <f t="shared" si="11"/>
        <v>0.73602361409901251</v>
      </c>
    </row>
    <row r="239" spans="1:12" ht="26.1" customHeight="1" x14ac:dyDescent="0.2">
      <c r="A239" s="24">
        <v>235</v>
      </c>
      <c r="B239" s="24" t="s">
        <v>478</v>
      </c>
      <c r="C239" s="5" t="s">
        <v>479</v>
      </c>
      <c r="D239" s="5" t="s">
        <v>21</v>
      </c>
      <c r="E239" s="5" t="s">
        <v>480</v>
      </c>
      <c r="F239" s="6" t="s">
        <v>23</v>
      </c>
      <c r="G239" s="28">
        <v>1000</v>
      </c>
      <c r="H239" s="30">
        <v>35.229999999999997</v>
      </c>
      <c r="I239" s="30">
        <v>43.47</v>
      </c>
      <c r="J239" s="30">
        <f t="shared" si="9"/>
        <v>43470</v>
      </c>
      <c r="K239" s="34">
        <f t="shared" si="10"/>
        <v>1.1860587219965162E-3</v>
      </c>
      <c r="L239" s="34">
        <f t="shared" si="11"/>
        <v>0.73720967282100902</v>
      </c>
    </row>
    <row r="240" spans="1:12" ht="24" customHeight="1" x14ac:dyDescent="0.2">
      <c r="A240" s="24">
        <v>236</v>
      </c>
      <c r="B240" s="24" t="s">
        <v>835</v>
      </c>
      <c r="C240" s="5" t="s">
        <v>836</v>
      </c>
      <c r="D240" s="5" t="s">
        <v>21</v>
      </c>
      <c r="E240" s="5" t="s">
        <v>837</v>
      </c>
      <c r="F240" s="6" t="s">
        <v>86</v>
      </c>
      <c r="G240" s="28">
        <v>3000</v>
      </c>
      <c r="H240" s="30">
        <v>1.5</v>
      </c>
      <c r="I240" s="30">
        <v>1.85</v>
      </c>
      <c r="J240" s="30">
        <f t="shared" si="9"/>
        <v>5550</v>
      </c>
      <c r="K240" s="34">
        <f t="shared" si="10"/>
        <v>1.5142916740466217E-4</v>
      </c>
      <c r="L240" s="34">
        <f t="shared" si="11"/>
        <v>0.73736110198841365</v>
      </c>
    </row>
    <row r="241" spans="1:12" ht="39" customHeight="1" x14ac:dyDescent="0.2">
      <c r="A241" s="24">
        <v>237</v>
      </c>
      <c r="B241" s="24" t="s">
        <v>706</v>
      </c>
      <c r="C241" s="5" t="s">
        <v>707</v>
      </c>
      <c r="D241" s="5" t="s">
        <v>21</v>
      </c>
      <c r="E241" s="5" t="s">
        <v>708</v>
      </c>
      <c r="F241" s="6" t="s">
        <v>86</v>
      </c>
      <c r="G241" s="28">
        <v>3000</v>
      </c>
      <c r="H241" s="30">
        <v>5.03</v>
      </c>
      <c r="I241" s="30">
        <v>6.2</v>
      </c>
      <c r="J241" s="30">
        <f t="shared" si="9"/>
        <v>18600</v>
      </c>
      <c r="K241" s="34">
        <f t="shared" si="10"/>
        <v>5.0749234481562463E-4</v>
      </c>
      <c r="L241" s="34">
        <f t="shared" si="11"/>
        <v>0.73786859433322927</v>
      </c>
    </row>
    <row r="242" spans="1:12" ht="26.1" customHeight="1" x14ac:dyDescent="0.2">
      <c r="A242" s="24">
        <v>238</v>
      </c>
      <c r="B242" s="24" t="s">
        <v>859</v>
      </c>
      <c r="C242" s="5" t="s">
        <v>860</v>
      </c>
      <c r="D242" s="5" t="s">
        <v>21</v>
      </c>
      <c r="E242" s="5" t="s">
        <v>861</v>
      </c>
      <c r="F242" s="6" t="s">
        <v>144</v>
      </c>
      <c r="G242" s="28">
        <v>300</v>
      </c>
      <c r="H242" s="30">
        <v>13.24</v>
      </c>
      <c r="I242" s="30">
        <v>16.329999999999998</v>
      </c>
      <c r="J242" s="30">
        <f t="shared" si="9"/>
        <v>4898.9999999999991</v>
      </c>
      <c r="K242" s="34">
        <f t="shared" si="10"/>
        <v>1.3366693533611529E-4</v>
      </c>
      <c r="L242" s="34">
        <f t="shared" si="11"/>
        <v>0.73800226126856538</v>
      </c>
    </row>
    <row r="243" spans="1:12" ht="51.95" customHeight="1" x14ac:dyDescent="0.2">
      <c r="A243" s="24">
        <v>239</v>
      </c>
      <c r="B243" s="24" t="s">
        <v>366</v>
      </c>
      <c r="C243" s="5" t="s">
        <v>367</v>
      </c>
      <c r="D243" s="5" t="s">
        <v>21</v>
      </c>
      <c r="E243" s="5" t="s">
        <v>368</v>
      </c>
      <c r="F243" s="6" t="s">
        <v>23</v>
      </c>
      <c r="G243" s="28">
        <v>3000</v>
      </c>
      <c r="H243" s="30">
        <v>18.16</v>
      </c>
      <c r="I243" s="30">
        <v>22.41</v>
      </c>
      <c r="J243" s="30">
        <f t="shared" si="9"/>
        <v>67230</v>
      </c>
      <c r="K243" s="34">
        <f t="shared" si="10"/>
        <v>1.8343392656964754E-3</v>
      </c>
      <c r="L243" s="34">
        <f t="shared" si="11"/>
        <v>0.73983660053426181</v>
      </c>
    </row>
    <row r="244" spans="1:12" ht="24" customHeight="1" x14ac:dyDescent="0.2">
      <c r="A244" s="24">
        <v>240</v>
      </c>
      <c r="B244" s="24" t="s">
        <v>255</v>
      </c>
      <c r="C244" s="5" t="s">
        <v>256</v>
      </c>
      <c r="D244" s="5" t="s">
        <v>21</v>
      </c>
      <c r="E244" s="5" t="s">
        <v>257</v>
      </c>
      <c r="F244" s="6" t="s">
        <v>23</v>
      </c>
      <c r="G244" s="28">
        <v>10000</v>
      </c>
      <c r="H244" s="30">
        <v>9.08</v>
      </c>
      <c r="I244" s="30">
        <v>11.2</v>
      </c>
      <c r="J244" s="30">
        <f t="shared" si="9"/>
        <v>112000</v>
      </c>
      <c r="K244" s="34">
        <f t="shared" si="10"/>
        <v>3.0558678827607502E-3</v>
      </c>
      <c r="L244" s="34">
        <f t="shared" si="11"/>
        <v>0.74289246841702261</v>
      </c>
    </row>
    <row r="245" spans="1:12" ht="26.1" customHeight="1" x14ac:dyDescent="0.2">
      <c r="A245" s="24">
        <v>241</v>
      </c>
      <c r="B245" s="24" t="s">
        <v>877</v>
      </c>
      <c r="C245" s="5" t="s">
        <v>878</v>
      </c>
      <c r="D245" s="5" t="s">
        <v>21</v>
      </c>
      <c r="E245" s="5" t="s">
        <v>879</v>
      </c>
      <c r="F245" s="6" t="s">
        <v>144</v>
      </c>
      <c r="G245" s="28">
        <v>300</v>
      </c>
      <c r="H245" s="30">
        <v>8.61</v>
      </c>
      <c r="I245" s="30">
        <v>10.62</v>
      </c>
      <c r="J245" s="30">
        <f t="shared" si="9"/>
        <v>3185.9999999999995</v>
      </c>
      <c r="K245" s="34">
        <f t="shared" si="10"/>
        <v>8.6928527450676334E-5</v>
      </c>
      <c r="L245" s="34">
        <f t="shared" si="11"/>
        <v>0.74297939694447324</v>
      </c>
    </row>
    <row r="246" spans="1:12" ht="26.1" customHeight="1" x14ac:dyDescent="0.2">
      <c r="A246" s="24">
        <v>242</v>
      </c>
      <c r="B246" s="24" t="s">
        <v>826</v>
      </c>
      <c r="C246" s="5" t="s">
        <v>827</v>
      </c>
      <c r="D246" s="5" t="s">
        <v>21</v>
      </c>
      <c r="E246" s="5" t="s">
        <v>828</v>
      </c>
      <c r="F246" s="6" t="s">
        <v>23</v>
      </c>
      <c r="G246" s="28">
        <v>300</v>
      </c>
      <c r="H246" s="30">
        <v>16.559999999999999</v>
      </c>
      <c r="I246" s="30">
        <v>20.43</v>
      </c>
      <c r="J246" s="30">
        <f t="shared" si="9"/>
        <v>6129</v>
      </c>
      <c r="K246" s="34">
        <f t="shared" si="10"/>
        <v>1.6722691297714855E-4</v>
      </c>
      <c r="L246" s="34">
        <f t="shared" si="11"/>
        <v>0.74314662385745034</v>
      </c>
    </row>
    <row r="247" spans="1:12" ht="24" customHeight="1" x14ac:dyDescent="0.2">
      <c r="A247" s="24">
        <v>243</v>
      </c>
      <c r="B247" s="24" t="s">
        <v>258</v>
      </c>
      <c r="C247" s="5" t="s">
        <v>259</v>
      </c>
      <c r="D247" s="5" t="s">
        <v>21</v>
      </c>
      <c r="E247" s="5" t="s">
        <v>260</v>
      </c>
      <c r="F247" s="6" t="s">
        <v>23</v>
      </c>
      <c r="G247" s="28">
        <v>4000</v>
      </c>
      <c r="H247" s="30">
        <v>21.92</v>
      </c>
      <c r="I247" s="30">
        <v>27.05</v>
      </c>
      <c r="J247" s="30">
        <f t="shared" si="9"/>
        <v>108200</v>
      </c>
      <c r="K247" s="34">
        <f t="shared" si="10"/>
        <v>2.9521866510242249E-3</v>
      </c>
      <c r="L247" s="34">
        <f t="shared" si="11"/>
        <v>0.7460988105084746</v>
      </c>
    </row>
    <row r="248" spans="1:12" ht="24" customHeight="1" x14ac:dyDescent="0.2">
      <c r="A248" s="24">
        <v>244</v>
      </c>
      <c r="B248" s="24" t="s">
        <v>535</v>
      </c>
      <c r="C248" s="5" t="s">
        <v>536</v>
      </c>
      <c r="D248" s="5" t="s">
        <v>21</v>
      </c>
      <c r="E248" s="5" t="s">
        <v>537</v>
      </c>
      <c r="F248" s="6" t="s">
        <v>23</v>
      </c>
      <c r="G248" s="28">
        <v>250</v>
      </c>
      <c r="H248" s="30">
        <v>108.01</v>
      </c>
      <c r="I248" s="30">
        <v>133.29</v>
      </c>
      <c r="J248" s="30">
        <f t="shared" si="9"/>
        <v>33322.5</v>
      </c>
      <c r="K248" s="34">
        <f t="shared" si="10"/>
        <v>9.0918890645799201E-4</v>
      </c>
      <c r="L248" s="34">
        <f t="shared" si="11"/>
        <v>0.74700799941493257</v>
      </c>
    </row>
    <row r="249" spans="1:12" ht="26.1" customHeight="1" x14ac:dyDescent="0.2">
      <c r="A249" s="24">
        <v>245</v>
      </c>
      <c r="B249" s="24" t="s">
        <v>129</v>
      </c>
      <c r="C249" s="5" t="s">
        <v>130</v>
      </c>
      <c r="D249" s="5" t="s">
        <v>21</v>
      </c>
      <c r="E249" s="5" t="s">
        <v>131</v>
      </c>
      <c r="F249" s="6" t="s">
        <v>23</v>
      </c>
      <c r="G249" s="28">
        <v>2000</v>
      </c>
      <c r="H249" s="30">
        <v>98.87</v>
      </c>
      <c r="I249" s="30">
        <v>122.01</v>
      </c>
      <c r="J249" s="30">
        <f t="shared" si="9"/>
        <v>244020</v>
      </c>
      <c r="K249" s="34">
        <f t="shared" si="10"/>
        <v>6.6579721495649844E-3</v>
      </c>
      <c r="L249" s="34">
        <f t="shared" si="11"/>
        <v>0.75366597156449755</v>
      </c>
    </row>
    <row r="250" spans="1:12" ht="26.1" customHeight="1" x14ac:dyDescent="0.2">
      <c r="A250" s="24">
        <v>246</v>
      </c>
      <c r="B250" s="24" t="s">
        <v>99</v>
      </c>
      <c r="C250" s="5" t="s">
        <v>100</v>
      </c>
      <c r="D250" s="5" t="s">
        <v>21</v>
      </c>
      <c r="E250" s="5" t="s">
        <v>101</v>
      </c>
      <c r="F250" s="6" t="s">
        <v>23</v>
      </c>
      <c r="G250" s="28">
        <v>2000</v>
      </c>
      <c r="H250" s="30">
        <v>149.87</v>
      </c>
      <c r="I250" s="30">
        <v>184.95</v>
      </c>
      <c r="J250" s="30">
        <f t="shared" si="9"/>
        <v>369900</v>
      </c>
      <c r="K250" s="34">
        <f t="shared" si="10"/>
        <v>1.0092549373510729E-2</v>
      </c>
      <c r="L250" s="34">
        <f t="shared" si="11"/>
        <v>0.76375852093800822</v>
      </c>
    </row>
    <row r="251" spans="1:12" ht="26.1" customHeight="1" x14ac:dyDescent="0.2">
      <c r="A251" s="24">
        <v>247</v>
      </c>
      <c r="B251" s="24" t="s">
        <v>145</v>
      </c>
      <c r="C251" s="5" t="s">
        <v>146</v>
      </c>
      <c r="D251" s="5" t="s">
        <v>21</v>
      </c>
      <c r="E251" s="5" t="s">
        <v>147</v>
      </c>
      <c r="F251" s="6" t="s">
        <v>23</v>
      </c>
      <c r="G251" s="28">
        <v>1500</v>
      </c>
      <c r="H251" s="30">
        <v>142.32</v>
      </c>
      <c r="I251" s="30">
        <v>175.63</v>
      </c>
      <c r="J251" s="30">
        <f t="shared" si="9"/>
        <v>263445</v>
      </c>
      <c r="K251" s="34">
        <f t="shared" si="10"/>
        <v>7.1879742354813026E-3</v>
      </c>
      <c r="L251" s="34">
        <f t="shared" si="11"/>
        <v>0.77094649517348957</v>
      </c>
    </row>
    <row r="252" spans="1:12" ht="24" customHeight="1" x14ac:dyDescent="0.2">
      <c r="A252" s="24">
        <v>248</v>
      </c>
      <c r="B252" s="24" t="s">
        <v>181</v>
      </c>
      <c r="C252" s="5" t="s">
        <v>182</v>
      </c>
      <c r="D252" s="5" t="s">
        <v>21</v>
      </c>
      <c r="E252" s="5" t="s">
        <v>183</v>
      </c>
      <c r="F252" s="6" t="s">
        <v>23</v>
      </c>
      <c r="G252" s="28">
        <v>500</v>
      </c>
      <c r="H252" s="30">
        <v>274.08999999999997</v>
      </c>
      <c r="I252" s="30">
        <v>338.25</v>
      </c>
      <c r="J252" s="30">
        <f t="shared" si="9"/>
        <v>169125</v>
      </c>
      <c r="K252" s="34">
        <f t="shared" si="10"/>
        <v>4.61449692564207E-3</v>
      </c>
      <c r="L252" s="34">
        <f t="shared" si="11"/>
        <v>0.77556099209913165</v>
      </c>
    </row>
    <row r="253" spans="1:12" ht="26.1" customHeight="1" x14ac:dyDescent="0.2">
      <c r="A253" s="24">
        <v>249</v>
      </c>
      <c r="B253" s="24" t="s">
        <v>811</v>
      </c>
      <c r="C253" s="5" t="s">
        <v>812</v>
      </c>
      <c r="D253" s="5" t="s">
        <v>21</v>
      </c>
      <c r="E253" s="5" t="s">
        <v>813</v>
      </c>
      <c r="F253" s="6" t="s">
        <v>86</v>
      </c>
      <c r="G253" s="28">
        <v>750</v>
      </c>
      <c r="H253" s="30">
        <v>6.88</v>
      </c>
      <c r="I253" s="30">
        <v>8.49</v>
      </c>
      <c r="J253" s="30">
        <f t="shared" si="9"/>
        <v>6367.5</v>
      </c>
      <c r="K253" s="34">
        <f t="shared" si="10"/>
        <v>1.7373427449534891E-4</v>
      </c>
      <c r="L253" s="34">
        <f t="shared" si="11"/>
        <v>0.77573472637362695</v>
      </c>
    </row>
    <row r="254" spans="1:12" ht="24" customHeight="1" x14ac:dyDescent="0.2">
      <c r="A254" s="24">
        <v>250</v>
      </c>
      <c r="B254" s="24" t="s">
        <v>688</v>
      </c>
      <c r="C254" s="5" t="s">
        <v>689</v>
      </c>
      <c r="D254" s="5" t="s">
        <v>21</v>
      </c>
      <c r="E254" s="5" t="s">
        <v>690</v>
      </c>
      <c r="F254" s="6" t="s">
        <v>86</v>
      </c>
      <c r="G254" s="28">
        <v>500</v>
      </c>
      <c r="H254" s="30">
        <v>31.25</v>
      </c>
      <c r="I254" s="30">
        <v>38.56</v>
      </c>
      <c r="J254" s="30">
        <f t="shared" si="9"/>
        <v>19280</v>
      </c>
      <c r="K254" s="34">
        <f t="shared" si="10"/>
        <v>5.2604582838952911E-4</v>
      </c>
      <c r="L254" s="34">
        <f t="shared" si="11"/>
        <v>0.7762607722020165</v>
      </c>
    </row>
    <row r="255" spans="1:12" ht="24" customHeight="1" x14ac:dyDescent="0.2">
      <c r="A255" s="24">
        <v>251</v>
      </c>
      <c r="B255" s="24" t="s">
        <v>745</v>
      </c>
      <c r="C255" s="5" t="s">
        <v>746</v>
      </c>
      <c r="D255" s="5" t="s">
        <v>21</v>
      </c>
      <c r="E255" s="5" t="s">
        <v>747</v>
      </c>
      <c r="F255" s="6" t="s">
        <v>86</v>
      </c>
      <c r="G255" s="28">
        <v>350</v>
      </c>
      <c r="H255" s="30">
        <v>29.94</v>
      </c>
      <c r="I255" s="30">
        <v>36.94</v>
      </c>
      <c r="J255" s="30">
        <f t="shared" si="9"/>
        <v>12929</v>
      </c>
      <c r="K255" s="34">
        <f t="shared" si="10"/>
        <v>3.5276174871619412E-4</v>
      </c>
      <c r="L255" s="34">
        <f t="shared" si="11"/>
        <v>0.77661353395073274</v>
      </c>
    </row>
    <row r="256" spans="1:12" ht="26.1" customHeight="1" x14ac:dyDescent="0.2">
      <c r="A256" s="24">
        <v>252</v>
      </c>
      <c r="B256" s="24" t="s">
        <v>766</v>
      </c>
      <c r="C256" s="5" t="s">
        <v>767</v>
      </c>
      <c r="D256" s="5" t="s">
        <v>21</v>
      </c>
      <c r="E256" s="5" t="s">
        <v>768</v>
      </c>
      <c r="F256" s="6" t="s">
        <v>144</v>
      </c>
      <c r="G256" s="28">
        <v>150</v>
      </c>
      <c r="H256" s="30">
        <v>52.11</v>
      </c>
      <c r="I256" s="30">
        <v>64.3</v>
      </c>
      <c r="J256" s="30">
        <f t="shared" si="9"/>
        <v>9645</v>
      </c>
      <c r="K256" s="34">
        <f t="shared" si="10"/>
        <v>2.631593368681021E-4</v>
      </c>
      <c r="L256" s="34">
        <f t="shared" si="11"/>
        <v>0.77687669328760089</v>
      </c>
    </row>
    <row r="257" spans="1:12" ht="26.1" customHeight="1" x14ac:dyDescent="0.2">
      <c r="A257" s="24">
        <v>253</v>
      </c>
      <c r="B257" s="24" t="s">
        <v>757</v>
      </c>
      <c r="C257" s="5" t="s">
        <v>758</v>
      </c>
      <c r="D257" s="5" t="s">
        <v>21</v>
      </c>
      <c r="E257" s="5" t="s">
        <v>759</v>
      </c>
      <c r="F257" s="6" t="s">
        <v>144</v>
      </c>
      <c r="G257" s="28">
        <v>50</v>
      </c>
      <c r="H257" s="30">
        <v>174.92</v>
      </c>
      <c r="I257" s="30">
        <v>215.86</v>
      </c>
      <c r="J257" s="30">
        <f t="shared" si="9"/>
        <v>10793</v>
      </c>
      <c r="K257" s="34">
        <f t="shared" si="10"/>
        <v>2.9448198266639978E-4</v>
      </c>
      <c r="L257" s="34">
        <f t="shared" si="11"/>
        <v>0.77717117527026724</v>
      </c>
    </row>
    <row r="258" spans="1:12" ht="26.1" customHeight="1" x14ac:dyDescent="0.2">
      <c r="A258" s="24">
        <v>254</v>
      </c>
      <c r="B258" s="24" t="s">
        <v>778</v>
      </c>
      <c r="C258" s="5" t="s">
        <v>779</v>
      </c>
      <c r="D258" s="5" t="s">
        <v>21</v>
      </c>
      <c r="E258" s="5" t="s">
        <v>780</v>
      </c>
      <c r="F258" s="6" t="s">
        <v>144</v>
      </c>
      <c r="G258" s="28">
        <v>250</v>
      </c>
      <c r="H258" s="30">
        <v>31.51</v>
      </c>
      <c r="I258" s="30">
        <v>38.880000000000003</v>
      </c>
      <c r="J258" s="30">
        <f t="shared" si="9"/>
        <v>9720</v>
      </c>
      <c r="K258" s="34">
        <f t="shared" si="10"/>
        <v>2.6520567696816508E-4</v>
      </c>
      <c r="L258" s="34">
        <f t="shared" si="11"/>
        <v>0.77743638094723544</v>
      </c>
    </row>
    <row r="259" spans="1:12" ht="26.1" customHeight="1" x14ac:dyDescent="0.2">
      <c r="A259" s="24">
        <v>255</v>
      </c>
      <c r="B259" s="24" t="s">
        <v>862</v>
      </c>
      <c r="C259" s="5" t="s">
        <v>863</v>
      </c>
      <c r="D259" s="5" t="s">
        <v>21</v>
      </c>
      <c r="E259" s="5" t="s">
        <v>864</v>
      </c>
      <c r="F259" s="6" t="s">
        <v>144</v>
      </c>
      <c r="G259" s="28">
        <v>100</v>
      </c>
      <c r="H259" s="30">
        <v>38.86</v>
      </c>
      <c r="I259" s="30">
        <v>47.95</v>
      </c>
      <c r="J259" s="30">
        <f t="shared" si="9"/>
        <v>4795</v>
      </c>
      <c r="K259" s="34">
        <f t="shared" si="10"/>
        <v>1.3082934373069463E-4</v>
      </c>
      <c r="L259" s="34">
        <f t="shared" si="11"/>
        <v>0.77756721029096609</v>
      </c>
    </row>
    <row r="260" spans="1:12" ht="24" customHeight="1" x14ac:dyDescent="0.2">
      <c r="A260" s="24">
        <v>256</v>
      </c>
      <c r="B260" s="24" t="s">
        <v>889</v>
      </c>
      <c r="C260" s="5" t="s">
        <v>890</v>
      </c>
      <c r="D260" s="5" t="s">
        <v>21</v>
      </c>
      <c r="E260" s="5" t="s">
        <v>891</v>
      </c>
      <c r="F260" s="6" t="s">
        <v>144</v>
      </c>
      <c r="G260" s="28">
        <v>30</v>
      </c>
      <c r="H260" s="30">
        <v>49.47</v>
      </c>
      <c r="I260" s="30">
        <v>61.05</v>
      </c>
      <c r="J260" s="30">
        <f t="shared" si="9"/>
        <v>1831.5</v>
      </c>
      <c r="K260" s="34">
        <f t="shared" si="10"/>
        <v>4.9971625243538516E-5</v>
      </c>
      <c r="L260" s="34">
        <f t="shared" si="11"/>
        <v>0.77761718191620965</v>
      </c>
    </row>
    <row r="261" spans="1:12" ht="26.1" customHeight="1" x14ac:dyDescent="0.2">
      <c r="A261" s="24">
        <v>257</v>
      </c>
      <c r="B261" s="24" t="s">
        <v>390</v>
      </c>
      <c r="C261" s="5" t="s">
        <v>391</v>
      </c>
      <c r="D261" s="5" t="s">
        <v>21</v>
      </c>
      <c r="E261" s="5" t="s">
        <v>392</v>
      </c>
      <c r="F261" s="6" t="s">
        <v>144</v>
      </c>
      <c r="G261" s="28">
        <v>50</v>
      </c>
      <c r="H261" s="30">
        <v>884.52</v>
      </c>
      <c r="I261" s="30">
        <v>1091.58</v>
      </c>
      <c r="J261" s="30">
        <f t="shared" ref="J261:J324" si="12">G261*I261</f>
        <v>54579</v>
      </c>
      <c r="K261" s="34">
        <f t="shared" ref="K261:K324" si="13">J261/$I$298</f>
        <v>1.4891626176178482E-3</v>
      </c>
      <c r="L261" s="34">
        <f t="shared" si="11"/>
        <v>0.77910634453382754</v>
      </c>
    </row>
    <row r="262" spans="1:12" ht="26.1" customHeight="1" x14ac:dyDescent="0.2">
      <c r="A262" s="24">
        <v>258</v>
      </c>
      <c r="B262" s="24" t="s">
        <v>276</v>
      </c>
      <c r="C262" s="5" t="s">
        <v>277</v>
      </c>
      <c r="D262" s="5" t="s">
        <v>21</v>
      </c>
      <c r="E262" s="5" t="s">
        <v>278</v>
      </c>
      <c r="F262" s="6" t="s">
        <v>23</v>
      </c>
      <c r="G262" s="28">
        <v>500</v>
      </c>
      <c r="H262" s="30">
        <v>134.49</v>
      </c>
      <c r="I262" s="30">
        <v>165.97</v>
      </c>
      <c r="J262" s="30">
        <f t="shared" si="12"/>
        <v>82985</v>
      </c>
      <c r="K262" s="34">
        <f t="shared" si="13"/>
        <v>2.2642071093830433E-3</v>
      </c>
      <c r="L262" s="34">
        <f t="shared" si="11"/>
        <v>0.78137055164321056</v>
      </c>
    </row>
    <row r="263" spans="1:12" ht="24" customHeight="1" x14ac:dyDescent="0.2">
      <c r="A263" s="24">
        <v>259</v>
      </c>
      <c r="B263" s="24" t="s">
        <v>396</v>
      </c>
      <c r="C263" s="5" t="s">
        <v>397</v>
      </c>
      <c r="D263" s="5" t="s">
        <v>21</v>
      </c>
      <c r="E263" s="5" t="s">
        <v>398</v>
      </c>
      <c r="F263" s="6" t="s">
        <v>399</v>
      </c>
      <c r="G263" s="28">
        <v>1000</v>
      </c>
      <c r="H263" s="30">
        <v>47.47</v>
      </c>
      <c r="I263" s="30">
        <v>58.58</v>
      </c>
      <c r="J263" s="30">
        <f t="shared" si="12"/>
        <v>58580</v>
      </c>
      <c r="K263" s="34">
        <f t="shared" si="13"/>
        <v>1.5983280408225424E-3</v>
      </c>
      <c r="L263" s="34">
        <f t="shared" ref="L263:L294" si="14">L262+K263</f>
        <v>0.78296887968403306</v>
      </c>
    </row>
    <row r="264" spans="1:12" ht="26.1" customHeight="1" x14ac:dyDescent="0.2">
      <c r="A264" s="24">
        <v>260</v>
      </c>
      <c r="B264" s="24" t="s">
        <v>460</v>
      </c>
      <c r="C264" s="5" t="s">
        <v>461</v>
      </c>
      <c r="D264" s="5" t="s">
        <v>21</v>
      </c>
      <c r="E264" s="5" t="s">
        <v>462</v>
      </c>
      <c r="F264" s="6" t="s">
        <v>30</v>
      </c>
      <c r="G264" s="28">
        <v>1000</v>
      </c>
      <c r="H264" s="30">
        <v>30.67</v>
      </c>
      <c r="I264" s="30">
        <v>37.840000000000003</v>
      </c>
      <c r="J264" s="30">
        <f t="shared" si="12"/>
        <v>37840</v>
      </c>
      <c r="K264" s="34">
        <f t="shared" si="13"/>
        <v>1.0324467918184535E-3</v>
      </c>
      <c r="L264" s="34">
        <f t="shared" si="14"/>
        <v>0.78400132647585152</v>
      </c>
    </row>
    <row r="265" spans="1:12" ht="51.95" customHeight="1" x14ac:dyDescent="0.2">
      <c r="A265" s="24">
        <v>261</v>
      </c>
      <c r="B265" s="24" t="s">
        <v>117</v>
      </c>
      <c r="C265" s="5" t="s">
        <v>118</v>
      </c>
      <c r="D265" s="5" t="s">
        <v>21</v>
      </c>
      <c r="E265" s="5" t="s">
        <v>119</v>
      </c>
      <c r="F265" s="6" t="s">
        <v>23</v>
      </c>
      <c r="G265" s="28">
        <v>5000</v>
      </c>
      <c r="H265" s="30">
        <v>48.95</v>
      </c>
      <c r="I265" s="30">
        <v>60.4</v>
      </c>
      <c r="J265" s="30">
        <f t="shared" si="12"/>
        <v>302000</v>
      </c>
      <c r="K265" s="34">
        <f t="shared" si="13"/>
        <v>8.2399294695870238E-3</v>
      </c>
      <c r="L265" s="34">
        <f t="shared" si="14"/>
        <v>0.79224125594543859</v>
      </c>
    </row>
    <row r="266" spans="1:12" ht="24" customHeight="1" x14ac:dyDescent="0.2">
      <c r="A266" s="24">
        <v>262</v>
      </c>
      <c r="B266" s="24" t="s">
        <v>157</v>
      </c>
      <c r="C266" s="5" t="s">
        <v>158</v>
      </c>
      <c r="D266" s="5" t="s">
        <v>21</v>
      </c>
      <c r="E266" s="5" t="s">
        <v>159</v>
      </c>
      <c r="F266" s="6" t="s">
        <v>23</v>
      </c>
      <c r="G266" s="28">
        <v>1200</v>
      </c>
      <c r="H266" s="30">
        <v>159.55000000000001</v>
      </c>
      <c r="I266" s="30">
        <v>196.9</v>
      </c>
      <c r="J266" s="30">
        <f t="shared" si="12"/>
        <v>236280</v>
      </c>
      <c r="K266" s="34">
        <f t="shared" si="13"/>
        <v>6.446789851238483E-3</v>
      </c>
      <c r="L266" s="34">
        <f t="shared" si="14"/>
        <v>0.79868804579667707</v>
      </c>
    </row>
    <row r="267" spans="1:12" ht="26.1" customHeight="1" x14ac:dyDescent="0.2">
      <c r="A267" s="24">
        <v>263</v>
      </c>
      <c r="B267" s="24" t="s">
        <v>37</v>
      </c>
      <c r="C267" s="5" t="s">
        <v>38</v>
      </c>
      <c r="D267" s="5" t="s">
        <v>21</v>
      </c>
      <c r="E267" s="5" t="s">
        <v>39</v>
      </c>
      <c r="F267" s="6" t="s">
        <v>23</v>
      </c>
      <c r="G267" s="28">
        <v>5000</v>
      </c>
      <c r="H267" s="30">
        <v>186.53</v>
      </c>
      <c r="I267" s="30">
        <v>230.19</v>
      </c>
      <c r="J267" s="30">
        <f t="shared" si="12"/>
        <v>1150950</v>
      </c>
      <c r="K267" s="34">
        <f t="shared" si="13"/>
        <v>3.1403135175566838E-2</v>
      </c>
      <c r="L267" s="34">
        <f t="shared" si="14"/>
        <v>0.83009118097224388</v>
      </c>
    </row>
    <row r="268" spans="1:12" ht="26.1" customHeight="1" x14ac:dyDescent="0.2">
      <c r="A268" s="24">
        <v>264</v>
      </c>
      <c r="B268" s="24" t="s">
        <v>24</v>
      </c>
      <c r="C268" s="5" t="s">
        <v>25</v>
      </c>
      <c r="D268" s="5" t="s">
        <v>21</v>
      </c>
      <c r="E268" s="5" t="s">
        <v>26</v>
      </c>
      <c r="F268" s="6" t="s">
        <v>23</v>
      </c>
      <c r="G268" s="28">
        <v>8000</v>
      </c>
      <c r="H268" s="30">
        <v>148.99</v>
      </c>
      <c r="I268" s="30">
        <v>183.86</v>
      </c>
      <c r="J268" s="30">
        <f t="shared" si="12"/>
        <v>1470880</v>
      </c>
      <c r="K268" s="34">
        <f t="shared" si="13"/>
        <v>4.0132276351742255E-2</v>
      </c>
      <c r="L268" s="34">
        <f t="shared" si="14"/>
        <v>0.87022345732398609</v>
      </c>
    </row>
    <row r="269" spans="1:12" ht="26.1" customHeight="1" x14ac:dyDescent="0.2">
      <c r="A269" s="24">
        <v>265</v>
      </c>
      <c r="B269" s="24" t="s">
        <v>34</v>
      </c>
      <c r="C269" s="5" t="s">
        <v>35</v>
      </c>
      <c r="D269" s="5" t="s">
        <v>21</v>
      </c>
      <c r="E269" s="5" t="s">
        <v>36</v>
      </c>
      <c r="F269" s="6" t="s">
        <v>23</v>
      </c>
      <c r="G269" s="28">
        <v>30000</v>
      </c>
      <c r="H269" s="30">
        <v>35.76</v>
      </c>
      <c r="I269" s="30">
        <v>44.13</v>
      </c>
      <c r="J269" s="30">
        <f t="shared" si="12"/>
        <v>1323900</v>
      </c>
      <c r="K269" s="34">
        <f t="shared" si="13"/>
        <v>3.6121995446312116E-2</v>
      </c>
      <c r="L269" s="34">
        <f t="shared" si="14"/>
        <v>0.90634545277029821</v>
      </c>
    </row>
    <row r="270" spans="1:12" ht="26.1" customHeight="1" x14ac:dyDescent="0.2">
      <c r="A270" s="24">
        <v>266</v>
      </c>
      <c r="B270" s="24" t="s">
        <v>19</v>
      </c>
      <c r="C270" s="5" t="s">
        <v>20</v>
      </c>
      <c r="D270" s="5" t="s">
        <v>21</v>
      </c>
      <c r="E270" s="5" t="s">
        <v>22</v>
      </c>
      <c r="F270" s="6" t="s">
        <v>23</v>
      </c>
      <c r="G270" s="28">
        <v>40000</v>
      </c>
      <c r="H270" s="30">
        <v>31.9</v>
      </c>
      <c r="I270" s="30">
        <v>39.36</v>
      </c>
      <c r="J270" s="30">
        <f t="shared" si="12"/>
        <v>1574400</v>
      </c>
      <c r="K270" s="34">
        <f t="shared" si="13"/>
        <v>4.2956771380522549E-2</v>
      </c>
      <c r="L270" s="34">
        <f t="shared" si="14"/>
        <v>0.94930222415082077</v>
      </c>
    </row>
    <row r="271" spans="1:12" ht="24" customHeight="1" x14ac:dyDescent="0.2">
      <c r="A271" s="24">
        <v>267</v>
      </c>
      <c r="B271" s="24" t="s">
        <v>412</v>
      </c>
      <c r="C271" s="5" t="s">
        <v>413</v>
      </c>
      <c r="D271" s="5" t="s">
        <v>21</v>
      </c>
      <c r="E271" s="5" t="s">
        <v>414</v>
      </c>
      <c r="F271" s="6" t="s">
        <v>193</v>
      </c>
      <c r="G271" s="28">
        <v>1500</v>
      </c>
      <c r="H271" s="30">
        <v>29.17</v>
      </c>
      <c r="I271" s="30">
        <v>35.99</v>
      </c>
      <c r="J271" s="30">
        <f t="shared" si="12"/>
        <v>53985</v>
      </c>
      <c r="K271" s="34">
        <f t="shared" si="13"/>
        <v>1.472955604025349E-3</v>
      </c>
      <c r="L271" s="34">
        <f t="shared" si="14"/>
        <v>0.95077517975484616</v>
      </c>
    </row>
    <row r="272" spans="1:12" ht="39" customHeight="1" x14ac:dyDescent="0.2">
      <c r="A272" s="24">
        <v>268</v>
      </c>
      <c r="B272" s="24" t="s">
        <v>348</v>
      </c>
      <c r="C272" s="5" t="s">
        <v>349</v>
      </c>
      <c r="D272" s="5" t="s">
        <v>21</v>
      </c>
      <c r="E272" s="5" t="s">
        <v>350</v>
      </c>
      <c r="F272" s="6" t="s">
        <v>193</v>
      </c>
      <c r="G272" s="28">
        <v>1500</v>
      </c>
      <c r="H272" s="30">
        <v>30.66</v>
      </c>
      <c r="I272" s="30">
        <v>37.83</v>
      </c>
      <c r="J272" s="30">
        <f t="shared" si="12"/>
        <v>56745</v>
      </c>
      <c r="K272" s="34">
        <f t="shared" si="13"/>
        <v>1.5482609197076675E-3</v>
      </c>
      <c r="L272" s="34">
        <f t="shared" si="14"/>
        <v>0.95232344067455388</v>
      </c>
    </row>
    <row r="273" spans="1:12" ht="26.1" customHeight="1" x14ac:dyDescent="0.2">
      <c r="A273" s="24">
        <v>269</v>
      </c>
      <c r="B273" s="24" t="s">
        <v>784</v>
      </c>
      <c r="C273" s="5" t="s">
        <v>785</v>
      </c>
      <c r="D273" s="5" t="s">
        <v>21</v>
      </c>
      <c r="E273" s="5" t="s">
        <v>786</v>
      </c>
      <c r="F273" s="6" t="s">
        <v>193</v>
      </c>
      <c r="G273" s="28">
        <v>150</v>
      </c>
      <c r="H273" s="30">
        <v>43.41</v>
      </c>
      <c r="I273" s="30">
        <v>53.57</v>
      </c>
      <c r="J273" s="30">
        <f t="shared" si="12"/>
        <v>8035.5</v>
      </c>
      <c r="K273" s="34">
        <f t="shared" si="13"/>
        <v>2.1924487832075006E-4</v>
      </c>
      <c r="L273" s="34">
        <f t="shared" si="14"/>
        <v>0.95254268555287458</v>
      </c>
    </row>
    <row r="274" spans="1:12" ht="26.1" customHeight="1" x14ac:dyDescent="0.2">
      <c r="A274" s="24">
        <v>270</v>
      </c>
      <c r="B274" s="24" t="s">
        <v>871</v>
      </c>
      <c r="C274" s="5" t="s">
        <v>872</v>
      </c>
      <c r="D274" s="5" t="s">
        <v>21</v>
      </c>
      <c r="E274" s="5" t="s">
        <v>873</v>
      </c>
      <c r="F274" s="6" t="s">
        <v>144</v>
      </c>
      <c r="G274" s="28">
        <v>50</v>
      </c>
      <c r="H274" s="30">
        <v>51.83</v>
      </c>
      <c r="I274" s="30">
        <v>63.96</v>
      </c>
      <c r="J274" s="30">
        <f t="shared" si="12"/>
        <v>3198</v>
      </c>
      <c r="K274" s="34">
        <f t="shared" si="13"/>
        <v>8.7255941866686427E-5</v>
      </c>
      <c r="L274" s="34">
        <f t="shared" si="14"/>
        <v>0.95262994149474123</v>
      </c>
    </row>
    <row r="275" spans="1:12" ht="26.1" customHeight="1" x14ac:dyDescent="0.2">
      <c r="A275" s="24">
        <v>271</v>
      </c>
      <c r="B275" s="24" t="s">
        <v>571</v>
      </c>
      <c r="C275" s="5" t="s">
        <v>572</v>
      </c>
      <c r="D275" s="5" t="s">
        <v>21</v>
      </c>
      <c r="E275" s="5" t="s">
        <v>573</v>
      </c>
      <c r="F275" s="6" t="s">
        <v>574</v>
      </c>
      <c r="G275" s="28">
        <v>150</v>
      </c>
      <c r="H275" s="30">
        <v>150.76</v>
      </c>
      <c r="I275" s="30">
        <v>186.05</v>
      </c>
      <c r="J275" s="30">
        <f t="shared" si="12"/>
        <v>27907.5</v>
      </c>
      <c r="K275" s="34">
        <f t="shared" si="13"/>
        <v>7.6144315123344319E-4</v>
      </c>
      <c r="L275" s="34">
        <f t="shared" si="14"/>
        <v>0.95339138464597473</v>
      </c>
    </row>
    <row r="276" spans="1:12" ht="24" customHeight="1" x14ac:dyDescent="0.2">
      <c r="A276" s="24">
        <v>272</v>
      </c>
      <c r="B276" s="24" t="s">
        <v>288</v>
      </c>
      <c r="C276" s="5" t="s">
        <v>289</v>
      </c>
      <c r="D276" s="5" t="s">
        <v>21</v>
      </c>
      <c r="E276" s="5" t="s">
        <v>290</v>
      </c>
      <c r="F276" s="6" t="s">
        <v>144</v>
      </c>
      <c r="G276" s="28">
        <v>300</v>
      </c>
      <c r="H276" s="30">
        <v>217.03</v>
      </c>
      <c r="I276" s="30">
        <v>267.83</v>
      </c>
      <c r="J276" s="30">
        <f t="shared" si="12"/>
        <v>80349</v>
      </c>
      <c r="K276" s="34">
        <f t="shared" si="13"/>
        <v>2.1922850759994957E-3</v>
      </c>
      <c r="L276" s="34">
        <f t="shared" si="14"/>
        <v>0.95558366972197417</v>
      </c>
    </row>
    <row r="277" spans="1:12" ht="26.1" customHeight="1" x14ac:dyDescent="0.2">
      <c r="A277" s="24">
        <v>273</v>
      </c>
      <c r="B277" s="24" t="s">
        <v>230</v>
      </c>
      <c r="C277" s="5" t="s">
        <v>231</v>
      </c>
      <c r="D277" s="5" t="s">
        <v>21</v>
      </c>
      <c r="E277" s="5" t="s">
        <v>232</v>
      </c>
      <c r="F277" s="6" t="s">
        <v>144</v>
      </c>
      <c r="G277" s="28">
        <v>150</v>
      </c>
      <c r="H277" s="30">
        <v>638.15</v>
      </c>
      <c r="I277" s="30">
        <v>787.54</v>
      </c>
      <c r="J277" s="30">
        <f t="shared" si="12"/>
        <v>118131</v>
      </c>
      <c r="K277" s="34">
        <f t="shared" si="13"/>
        <v>3.2231493648072337E-3</v>
      </c>
      <c r="L277" s="34">
        <f t="shared" si="14"/>
        <v>0.95880681908678145</v>
      </c>
    </row>
    <row r="278" spans="1:12" ht="26.1" customHeight="1" x14ac:dyDescent="0.2">
      <c r="A278" s="24">
        <v>274</v>
      </c>
      <c r="B278" s="24" t="s">
        <v>203</v>
      </c>
      <c r="C278" s="5" t="s">
        <v>204</v>
      </c>
      <c r="D278" s="5" t="s">
        <v>21</v>
      </c>
      <c r="E278" s="5" t="s">
        <v>205</v>
      </c>
      <c r="F278" s="6" t="s">
        <v>144</v>
      </c>
      <c r="G278" s="28">
        <v>200</v>
      </c>
      <c r="H278" s="30">
        <v>645.13</v>
      </c>
      <c r="I278" s="30">
        <v>796.15</v>
      </c>
      <c r="J278" s="30">
        <f t="shared" si="12"/>
        <v>159230</v>
      </c>
      <c r="K278" s="34">
        <f t="shared" si="13"/>
        <v>4.3445164551070914E-3</v>
      </c>
      <c r="L278" s="34">
        <f t="shared" si="14"/>
        <v>0.96315133554188859</v>
      </c>
    </row>
    <row r="279" spans="1:12" ht="24" customHeight="1" x14ac:dyDescent="0.2">
      <c r="A279" s="24">
        <v>275</v>
      </c>
      <c r="B279" s="24" t="s">
        <v>403</v>
      </c>
      <c r="C279" s="5" t="s">
        <v>404</v>
      </c>
      <c r="D279" s="5" t="s">
        <v>21</v>
      </c>
      <c r="E279" s="5" t="s">
        <v>405</v>
      </c>
      <c r="F279" s="6" t="s">
        <v>86</v>
      </c>
      <c r="G279" s="28">
        <v>250</v>
      </c>
      <c r="H279" s="30">
        <v>150.54</v>
      </c>
      <c r="I279" s="30">
        <v>185.78</v>
      </c>
      <c r="J279" s="30">
        <f t="shared" si="12"/>
        <v>46445</v>
      </c>
      <c r="K279" s="34">
        <f t="shared" si="13"/>
        <v>1.2672302126323486E-3</v>
      </c>
      <c r="L279" s="34">
        <f t="shared" si="14"/>
        <v>0.9644185657545209</v>
      </c>
    </row>
    <row r="280" spans="1:12" s="15" customFormat="1" ht="24" customHeight="1" x14ac:dyDescent="0.2">
      <c r="A280" s="24">
        <v>276</v>
      </c>
      <c r="B280" s="24" t="s">
        <v>242</v>
      </c>
      <c r="C280" s="5" t="s">
        <v>243</v>
      </c>
      <c r="D280" s="5" t="s">
        <v>21</v>
      </c>
      <c r="E280" s="5" t="s">
        <v>244</v>
      </c>
      <c r="F280" s="6" t="s">
        <v>86</v>
      </c>
      <c r="G280" s="28">
        <v>500</v>
      </c>
      <c r="H280" s="30">
        <v>167.64</v>
      </c>
      <c r="I280" s="30">
        <v>206.88</v>
      </c>
      <c r="J280" s="30">
        <f t="shared" si="12"/>
        <v>103440</v>
      </c>
      <c r="K280" s="34">
        <f t="shared" si="13"/>
        <v>2.8223122660068927E-3</v>
      </c>
      <c r="L280" s="34"/>
    </row>
    <row r="281" spans="1:12" s="15" customFormat="1" ht="24" customHeight="1" x14ac:dyDescent="0.2">
      <c r="A281" s="24">
        <v>277</v>
      </c>
      <c r="B281" s="24" t="s">
        <v>114</v>
      </c>
      <c r="C281" s="5" t="s">
        <v>115</v>
      </c>
      <c r="D281" s="5" t="s">
        <v>21</v>
      </c>
      <c r="E281" s="5" t="s">
        <v>116</v>
      </c>
      <c r="F281" s="6" t="s">
        <v>86</v>
      </c>
      <c r="G281" s="28">
        <v>2500</v>
      </c>
      <c r="H281" s="30">
        <v>117.49</v>
      </c>
      <c r="I281" s="30">
        <v>144.99</v>
      </c>
      <c r="J281" s="30">
        <f t="shared" si="12"/>
        <v>362475</v>
      </c>
      <c r="K281" s="34">
        <f t="shared" si="13"/>
        <v>9.8899617036044898E-3</v>
      </c>
      <c r="L281" s="34"/>
    </row>
    <row r="282" spans="1:12" s="15" customFormat="1" ht="24" customHeight="1" x14ac:dyDescent="0.2">
      <c r="A282" s="24">
        <v>278</v>
      </c>
      <c r="B282" s="24" t="s">
        <v>345</v>
      </c>
      <c r="C282" s="5" t="s">
        <v>346</v>
      </c>
      <c r="D282" s="5" t="s">
        <v>21</v>
      </c>
      <c r="E282" s="5" t="s">
        <v>347</v>
      </c>
      <c r="F282" s="6" t="s">
        <v>86</v>
      </c>
      <c r="G282" s="28">
        <v>1000</v>
      </c>
      <c r="H282" s="30">
        <v>55.43</v>
      </c>
      <c r="I282" s="30">
        <v>68.400000000000006</v>
      </c>
      <c r="J282" s="30">
        <f t="shared" si="12"/>
        <v>68400</v>
      </c>
      <c r="K282" s="34">
        <f t="shared" si="13"/>
        <v>1.8662621712574581E-3</v>
      </c>
      <c r="L282" s="34"/>
    </row>
    <row r="283" spans="1:12" ht="26.1" customHeight="1" x14ac:dyDescent="0.2">
      <c r="A283" s="24">
        <v>279</v>
      </c>
      <c r="B283" s="24" t="s">
        <v>681</v>
      </c>
      <c r="C283" s="5" t="s">
        <v>682</v>
      </c>
      <c r="D283" s="5" t="s">
        <v>21</v>
      </c>
      <c r="E283" s="5" t="s">
        <v>683</v>
      </c>
      <c r="F283" s="6" t="s">
        <v>86</v>
      </c>
      <c r="G283" s="28">
        <v>500</v>
      </c>
      <c r="H283" s="30">
        <v>33.83</v>
      </c>
      <c r="I283" s="30">
        <v>41.74</v>
      </c>
      <c r="J283" s="30">
        <f t="shared" si="12"/>
        <v>20870</v>
      </c>
      <c r="K283" s="34">
        <f t="shared" si="13"/>
        <v>5.6942823851086478E-4</v>
      </c>
      <c r="L283" s="34" t="e">
        <f>#REF!+K283</f>
        <v>#REF!</v>
      </c>
    </row>
    <row r="284" spans="1:12" ht="39" customHeight="1" x14ac:dyDescent="0.2">
      <c r="A284" s="24">
        <v>280</v>
      </c>
      <c r="B284" s="24" t="s">
        <v>369</v>
      </c>
      <c r="C284" s="5" t="s">
        <v>370</v>
      </c>
      <c r="D284" s="5" t="s">
        <v>21</v>
      </c>
      <c r="E284" s="5" t="s">
        <v>371</v>
      </c>
      <c r="F284" s="6" t="s">
        <v>86</v>
      </c>
      <c r="G284" s="28">
        <v>1000</v>
      </c>
      <c r="H284" s="30">
        <v>50.6</v>
      </c>
      <c r="I284" s="30">
        <v>62.44</v>
      </c>
      <c r="J284" s="30">
        <f t="shared" si="12"/>
        <v>62440</v>
      </c>
      <c r="K284" s="34">
        <f t="shared" si="13"/>
        <v>1.7036463446391183E-3</v>
      </c>
      <c r="L284" s="34" t="e">
        <f t="shared" si="14"/>
        <v>#REF!</v>
      </c>
    </row>
    <row r="285" spans="1:12" ht="26.1" customHeight="1" x14ac:dyDescent="0.2">
      <c r="A285" s="24">
        <v>281</v>
      </c>
      <c r="B285" s="24" t="s">
        <v>430</v>
      </c>
      <c r="C285" s="5" t="s">
        <v>431</v>
      </c>
      <c r="D285" s="5" t="s">
        <v>21</v>
      </c>
      <c r="E285" s="5" t="s">
        <v>432</v>
      </c>
      <c r="F285" s="6" t="s">
        <v>86</v>
      </c>
      <c r="G285" s="28">
        <v>500</v>
      </c>
      <c r="H285" s="30">
        <v>79.2</v>
      </c>
      <c r="I285" s="30">
        <v>97.74</v>
      </c>
      <c r="J285" s="30">
        <f t="shared" si="12"/>
        <v>48870</v>
      </c>
      <c r="K285" s="34">
        <f t="shared" si="13"/>
        <v>1.3333952092010523E-3</v>
      </c>
      <c r="L285" s="34" t="e">
        <f t="shared" si="14"/>
        <v>#REF!</v>
      </c>
    </row>
    <row r="286" spans="1:12" ht="24" customHeight="1" x14ac:dyDescent="0.2">
      <c r="A286" s="24">
        <v>282</v>
      </c>
      <c r="B286" s="24" t="s">
        <v>559</v>
      </c>
      <c r="C286" s="5" t="s">
        <v>560</v>
      </c>
      <c r="D286" s="5" t="s">
        <v>21</v>
      </c>
      <c r="E286" s="5" t="s">
        <v>561</v>
      </c>
      <c r="F286" s="6" t="s">
        <v>86</v>
      </c>
      <c r="G286" s="28">
        <v>300</v>
      </c>
      <c r="H286" s="30">
        <v>82.29</v>
      </c>
      <c r="I286" s="30">
        <v>101.55</v>
      </c>
      <c r="J286" s="30">
        <f t="shared" si="12"/>
        <v>30465</v>
      </c>
      <c r="K286" s="34">
        <f t="shared" si="13"/>
        <v>8.3122334864559153E-4</v>
      </c>
      <c r="L286" s="34" t="e">
        <f t="shared" si="14"/>
        <v>#REF!</v>
      </c>
    </row>
    <row r="287" spans="1:12" ht="24" customHeight="1" x14ac:dyDescent="0.2">
      <c r="A287" s="24">
        <v>283</v>
      </c>
      <c r="B287" s="24" t="s">
        <v>108</v>
      </c>
      <c r="C287" s="5" t="s">
        <v>109</v>
      </c>
      <c r="D287" s="5" t="s">
        <v>21</v>
      </c>
      <c r="E287" s="5" t="s">
        <v>110</v>
      </c>
      <c r="F287" s="6" t="s">
        <v>86</v>
      </c>
      <c r="G287" s="28">
        <v>1000</v>
      </c>
      <c r="H287" s="30">
        <v>260.29000000000002</v>
      </c>
      <c r="I287" s="30">
        <v>321.22000000000003</v>
      </c>
      <c r="J287" s="30">
        <f t="shared" si="12"/>
        <v>321220</v>
      </c>
      <c r="K287" s="34">
        <f t="shared" si="13"/>
        <v>8.7643382258965011E-3</v>
      </c>
      <c r="L287" s="34" t="e">
        <f t="shared" si="14"/>
        <v>#REF!</v>
      </c>
    </row>
    <row r="288" spans="1:12" ht="26.1" customHeight="1" x14ac:dyDescent="0.2">
      <c r="A288" s="24">
        <v>284</v>
      </c>
      <c r="B288" s="24" t="s">
        <v>327</v>
      </c>
      <c r="C288" s="5" t="s">
        <v>328</v>
      </c>
      <c r="D288" s="5" t="s">
        <v>21</v>
      </c>
      <c r="E288" s="5" t="s">
        <v>329</v>
      </c>
      <c r="F288" s="6" t="s">
        <v>144</v>
      </c>
      <c r="G288" s="28">
        <v>100</v>
      </c>
      <c r="H288" s="30">
        <v>521.45000000000005</v>
      </c>
      <c r="I288" s="30">
        <v>643.52</v>
      </c>
      <c r="J288" s="30">
        <f t="shared" si="12"/>
        <v>64352</v>
      </c>
      <c r="K288" s="34">
        <f t="shared" si="13"/>
        <v>1.755814374923391E-3</v>
      </c>
      <c r="L288" s="34" t="e">
        <f t="shared" si="14"/>
        <v>#REF!</v>
      </c>
    </row>
    <row r="289" spans="1:12" ht="26.1" customHeight="1" x14ac:dyDescent="0.2">
      <c r="A289" s="24">
        <v>285</v>
      </c>
      <c r="B289" s="24" t="s">
        <v>393</v>
      </c>
      <c r="C289" s="5" t="s">
        <v>394</v>
      </c>
      <c r="D289" s="5" t="s">
        <v>21</v>
      </c>
      <c r="E289" s="5" t="s">
        <v>395</v>
      </c>
      <c r="F289" s="6" t="s">
        <v>144</v>
      </c>
      <c r="G289" s="28">
        <v>100</v>
      </c>
      <c r="H289" s="30">
        <v>367.33</v>
      </c>
      <c r="I289" s="30">
        <v>453.32</v>
      </c>
      <c r="J289" s="30">
        <f t="shared" si="12"/>
        <v>45332</v>
      </c>
      <c r="K289" s="34">
        <f t="shared" si="13"/>
        <v>1.2368625255474136E-3</v>
      </c>
      <c r="L289" s="34" t="e">
        <f t="shared" si="14"/>
        <v>#REF!</v>
      </c>
    </row>
    <row r="290" spans="1:12" ht="24" customHeight="1" x14ac:dyDescent="0.2">
      <c r="A290" s="24">
        <v>286</v>
      </c>
      <c r="B290" s="24" t="s">
        <v>312</v>
      </c>
      <c r="C290" s="5" t="s">
        <v>313</v>
      </c>
      <c r="D290" s="5" t="s">
        <v>21</v>
      </c>
      <c r="E290" s="5" t="s">
        <v>314</v>
      </c>
      <c r="F290" s="6" t="s">
        <v>144</v>
      </c>
      <c r="G290" s="28">
        <v>100</v>
      </c>
      <c r="H290" s="30">
        <v>590.63</v>
      </c>
      <c r="I290" s="30">
        <v>728.89</v>
      </c>
      <c r="J290" s="30">
        <f t="shared" si="12"/>
        <v>72889</v>
      </c>
      <c r="K290" s="34">
        <f t="shared" si="13"/>
        <v>1.9887424473798957E-3</v>
      </c>
      <c r="L290" s="34" t="e">
        <f t="shared" si="14"/>
        <v>#REF!</v>
      </c>
    </row>
    <row r="291" spans="1:12" ht="39" customHeight="1" x14ac:dyDescent="0.2">
      <c r="A291" s="24">
        <v>287</v>
      </c>
      <c r="B291" s="24" t="s">
        <v>790</v>
      </c>
      <c r="C291" s="5" t="s">
        <v>791</v>
      </c>
      <c r="D291" s="5" t="s">
        <v>21</v>
      </c>
      <c r="E291" s="5" t="s">
        <v>792</v>
      </c>
      <c r="F291" s="6" t="s">
        <v>144</v>
      </c>
      <c r="G291" s="28">
        <v>50</v>
      </c>
      <c r="H291" s="30">
        <v>122.51</v>
      </c>
      <c r="I291" s="30">
        <v>151.18</v>
      </c>
      <c r="J291" s="30">
        <f t="shared" si="12"/>
        <v>7559</v>
      </c>
      <c r="K291" s="34">
        <f t="shared" si="13"/>
        <v>2.0624379755168314E-4</v>
      </c>
      <c r="L291" s="34" t="e">
        <f t="shared" si="14"/>
        <v>#REF!</v>
      </c>
    </row>
    <row r="292" spans="1:12" ht="24" customHeight="1" x14ac:dyDescent="0.2">
      <c r="A292" s="24">
        <v>288</v>
      </c>
      <c r="B292" s="24" t="s">
        <v>472</v>
      </c>
      <c r="C292" s="5" t="s">
        <v>473</v>
      </c>
      <c r="D292" s="5" t="s">
        <v>21</v>
      </c>
      <c r="E292" s="5" t="s">
        <v>474</v>
      </c>
      <c r="F292" s="6" t="s">
        <v>23</v>
      </c>
      <c r="G292" s="28">
        <v>750</v>
      </c>
      <c r="H292" s="30">
        <v>43.16</v>
      </c>
      <c r="I292" s="30">
        <v>53.26</v>
      </c>
      <c r="J292" s="30">
        <f t="shared" si="12"/>
        <v>39945</v>
      </c>
      <c r="K292" s="34">
        <f t="shared" si="13"/>
        <v>1.0898807372935551E-3</v>
      </c>
      <c r="L292" s="34" t="e">
        <f t="shared" si="14"/>
        <v>#REF!</v>
      </c>
    </row>
    <row r="293" spans="1:12" ht="24" customHeight="1" x14ac:dyDescent="0.2">
      <c r="A293" s="24">
        <v>289</v>
      </c>
      <c r="B293" s="24" t="s">
        <v>645</v>
      </c>
      <c r="C293" s="5" t="s">
        <v>646</v>
      </c>
      <c r="D293" s="5" t="s">
        <v>21</v>
      </c>
      <c r="E293" s="5" t="s">
        <v>647</v>
      </c>
      <c r="F293" s="6" t="s">
        <v>23</v>
      </c>
      <c r="G293" s="28">
        <v>100</v>
      </c>
      <c r="H293" s="30">
        <v>181.04</v>
      </c>
      <c r="I293" s="30">
        <v>223.42</v>
      </c>
      <c r="J293" s="30">
        <f t="shared" si="12"/>
        <v>22342</v>
      </c>
      <c r="K293" s="34">
        <f t="shared" si="13"/>
        <v>6.095910735414347E-4</v>
      </c>
      <c r="L293" s="34" t="e">
        <f t="shared" si="14"/>
        <v>#REF!</v>
      </c>
    </row>
    <row r="294" spans="1:12" ht="24" customHeight="1" x14ac:dyDescent="0.2">
      <c r="A294" s="24">
        <v>290</v>
      </c>
      <c r="B294" s="24" t="s">
        <v>511</v>
      </c>
      <c r="C294" s="5" t="s">
        <v>512</v>
      </c>
      <c r="D294" s="5" t="s">
        <v>21</v>
      </c>
      <c r="E294" s="5" t="s">
        <v>513</v>
      </c>
      <c r="F294" s="6" t="s">
        <v>23</v>
      </c>
      <c r="G294" s="28">
        <v>100</v>
      </c>
      <c r="H294" s="30">
        <v>271.37</v>
      </c>
      <c r="I294" s="30">
        <v>334.89</v>
      </c>
      <c r="J294" s="30">
        <f t="shared" si="12"/>
        <v>33489</v>
      </c>
      <c r="K294" s="34">
        <f t="shared" si="13"/>
        <v>9.1373178148013178E-4</v>
      </c>
      <c r="L294" s="34" t="e">
        <f t="shared" si="14"/>
        <v>#REF!</v>
      </c>
    </row>
    <row r="295" spans="1:12" x14ac:dyDescent="0.2">
      <c r="B295" s="14"/>
      <c r="C295" s="14"/>
      <c r="D295" s="14"/>
      <c r="E295" s="14"/>
      <c r="F295" s="14"/>
      <c r="G295" s="14"/>
      <c r="H295" s="31"/>
      <c r="I295" s="31"/>
      <c r="J295" s="31"/>
      <c r="K295" s="14"/>
    </row>
    <row r="296" spans="1:12" x14ac:dyDescent="0.2">
      <c r="B296" s="58"/>
      <c r="C296" s="58"/>
      <c r="D296" s="58"/>
      <c r="E296" s="13"/>
      <c r="F296" s="12"/>
      <c r="G296" s="65" t="s">
        <v>901</v>
      </c>
      <c r="H296" s="66"/>
      <c r="I296" s="59">
        <f>SUMPRODUCT((G5:G294),(H5:H294))</f>
        <v>29700711.120000001</v>
      </c>
      <c r="J296" s="58"/>
      <c r="K296" s="58"/>
    </row>
    <row r="297" spans="1:12" x14ac:dyDescent="0.2">
      <c r="B297" s="58"/>
      <c r="C297" s="58"/>
      <c r="D297" s="58"/>
      <c r="E297" s="13"/>
      <c r="F297" s="12"/>
      <c r="G297" s="65" t="s">
        <v>902</v>
      </c>
      <c r="H297" s="66"/>
      <c r="I297" s="59">
        <f>I298-I296</f>
        <v>6950088.0299999975</v>
      </c>
      <c r="J297" s="58"/>
      <c r="K297" s="58"/>
    </row>
    <row r="298" spans="1:12" x14ac:dyDescent="0.2">
      <c r="B298" s="58"/>
      <c r="C298" s="58"/>
      <c r="D298" s="58"/>
      <c r="E298" s="55">
        <f ca="1">TODAY()</f>
        <v>45931</v>
      </c>
      <c r="F298" s="12"/>
      <c r="G298" s="65" t="s">
        <v>903</v>
      </c>
      <c r="H298" s="66"/>
      <c r="I298" s="59">
        <f>SUM(J5:J294)</f>
        <v>36650799.149999999</v>
      </c>
      <c r="J298" s="58"/>
      <c r="K298" s="58"/>
    </row>
    <row r="299" spans="1:12" ht="60" customHeight="1" x14ac:dyDescent="0.2">
      <c r="B299" s="11"/>
      <c r="C299" s="11"/>
      <c r="D299" s="11"/>
      <c r="E299" s="11"/>
      <c r="F299" s="11"/>
      <c r="G299" s="11"/>
      <c r="H299" s="32"/>
      <c r="I299" s="32"/>
      <c r="J299" s="32"/>
      <c r="K299" s="11"/>
    </row>
    <row r="302" spans="1:12" x14ac:dyDescent="0.2">
      <c r="K302" s="33"/>
    </row>
    <row r="304" spans="1:12" x14ac:dyDescent="0.2">
      <c r="K304" s="35"/>
    </row>
    <row r="306" spans="13:13" x14ac:dyDescent="0.2">
      <c r="M306" s="16"/>
    </row>
  </sheetData>
  <autoFilter ref="B4:K294" xr:uid="{06C57E68-FDAE-4F78-982A-DE2B6D768968}">
    <sortState ref="B5:K294">
      <sortCondition ref="E4:E294"/>
    </sortState>
  </autoFilter>
  <mergeCells count="16">
    <mergeCell ref="B298:D298"/>
    <mergeCell ref="G298:H298"/>
    <mergeCell ref="I298:K298"/>
    <mergeCell ref="B3:K3"/>
    <mergeCell ref="B296:D296"/>
    <mergeCell ref="G296:H296"/>
    <mergeCell ref="I296:K296"/>
    <mergeCell ref="B297:D297"/>
    <mergeCell ref="G297:H297"/>
    <mergeCell ref="I297:K297"/>
    <mergeCell ref="F1:G1"/>
    <mergeCell ref="H1:I1"/>
    <mergeCell ref="J1:K1"/>
    <mergeCell ref="F2:G2"/>
    <mergeCell ref="H2:I2"/>
    <mergeCell ref="J2:K2"/>
  </mergeCells>
  <pageMargins left="0.511811024" right="0.511811024" top="0.78740157499999996" bottom="0.78740157499999996" header="0.31496062000000002" footer="0.31496062000000002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06"/>
  <sheetViews>
    <sheetView showGridLines="0" topLeftCell="A281" workbookViewId="0">
      <selection activeCell="D9" sqref="D9"/>
    </sheetView>
  </sheetViews>
  <sheetFormatPr defaultRowHeight="14.25" x14ac:dyDescent="0.2"/>
  <cols>
    <col min="1" max="1" width="4.625" style="25" bestFit="1" customWidth="1"/>
    <col min="2" max="2" width="8.5" bestFit="1" customWidth="1"/>
    <col min="3" max="3" width="10.5" bestFit="1" customWidth="1"/>
    <col min="4" max="4" width="60" bestFit="1" customWidth="1"/>
    <col min="5" max="5" width="8" bestFit="1" customWidth="1"/>
    <col min="6" max="6" width="13" style="25" bestFit="1" customWidth="1"/>
    <col min="7" max="7" width="11.5" style="33" bestFit="1" customWidth="1"/>
    <col min="8" max="8" width="13.25" style="33" bestFit="1" customWidth="1"/>
    <col min="9" max="9" width="13.875" style="33" bestFit="1" customWidth="1"/>
    <col min="10" max="10" width="13" style="25" bestFit="1" customWidth="1"/>
    <col min="11" max="11" width="15.625" style="25" bestFit="1" customWidth="1"/>
    <col min="12" max="12" width="9.5" bestFit="1" customWidth="1"/>
  </cols>
  <sheetData>
    <row r="1" spans="1:12" ht="15" x14ac:dyDescent="0.2">
      <c r="A1" s="22"/>
      <c r="B1" s="1"/>
      <c r="C1" s="1"/>
      <c r="D1" s="1" t="s">
        <v>905</v>
      </c>
      <c r="E1" s="56" t="s">
        <v>907</v>
      </c>
      <c r="F1" s="56"/>
      <c r="G1" s="63" t="s">
        <v>2</v>
      </c>
      <c r="H1" s="63"/>
      <c r="I1" s="56" t="s">
        <v>3</v>
      </c>
      <c r="J1" s="56"/>
    </row>
    <row r="2" spans="1:12" ht="80.099999999999994" customHeight="1" x14ac:dyDescent="0.2">
      <c r="A2" s="23"/>
      <c r="B2" s="10"/>
      <c r="C2" s="10"/>
      <c r="D2" s="21" t="s">
        <v>906</v>
      </c>
      <c r="E2" s="57" t="s">
        <v>5</v>
      </c>
      <c r="F2" s="57"/>
      <c r="G2" s="64" t="s">
        <v>6</v>
      </c>
      <c r="H2" s="64"/>
      <c r="I2" s="57" t="s">
        <v>7</v>
      </c>
      <c r="J2" s="57"/>
    </row>
    <row r="3" spans="1:12" ht="15" customHeight="1" x14ac:dyDescent="0.25">
      <c r="A3" s="67" t="s">
        <v>920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2" ht="30" customHeight="1" x14ac:dyDescent="0.2">
      <c r="A4" s="17" t="s">
        <v>9</v>
      </c>
      <c r="B4" s="18" t="s">
        <v>10</v>
      </c>
      <c r="C4" s="26" t="s">
        <v>909</v>
      </c>
      <c r="D4" s="17" t="s">
        <v>12</v>
      </c>
      <c r="E4" s="19" t="s">
        <v>13</v>
      </c>
      <c r="F4" s="27" t="s">
        <v>910</v>
      </c>
      <c r="G4" s="29" t="s">
        <v>911</v>
      </c>
      <c r="H4" s="29" t="s">
        <v>912</v>
      </c>
      <c r="I4" s="29" t="s">
        <v>913</v>
      </c>
      <c r="J4" s="27" t="s">
        <v>914</v>
      </c>
      <c r="K4" s="20" t="s">
        <v>915</v>
      </c>
      <c r="L4" s="54" t="s">
        <v>916</v>
      </c>
    </row>
    <row r="5" spans="1:12" ht="24" customHeight="1" x14ac:dyDescent="0.2">
      <c r="A5" s="42" t="s">
        <v>19</v>
      </c>
      <c r="B5" s="43" t="s">
        <v>20</v>
      </c>
      <c r="C5" s="43" t="s">
        <v>21</v>
      </c>
      <c r="D5" s="43" t="s">
        <v>22</v>
      </c>
      <c r="E5" s="44" t="s">
        <v>23</v>
      </c>
      <c r="F5" s="45">
        <v>40000</v>
      </c>
      <c r="G5" s="46">
        <v>31.9</v>
      </c>
      <c r="H5" s="46">
        <v>39.36</v>
      </c>
      <c r="I5" s="46">
        <f>F5*H5</f>
        <v>1574400</v>
      </c>
      <c r="J5" s="47">
        <f>I5/$H$298</f>
        <v>4.2956771380522535E-2</v>
      </c>
      <c r="K5" s="47">
        <f>J5</f>
        <v>4.2956771380522535E-2</v>
      </c>
      <c r="L5" s="68" t="s">
        <v>917</v>
      </c>
    </row>
    <row r="6" spans="1:12" ht="39" customHeight="1" x14ac:dyDescent="0.2">
      <c r="A6" s="42" t="s">
        <v>24</v>
      </c>
      <c r="B6" s="43" t="s">
        <v>25</v>
      </c>
      <c r="C6" s="43" t="s">
        <v>21</v>
      </c>
      <c r="D6" s="43" t="s">
        <v>26</v>
      </c>
      <c r="E6" s="44" t="s">
        <v>23</v>
      </c>
      <c r="F6" s="45">
        <v>8000</v>
      </c>
      <c r="G6" s="46">
        <v>148.99</v>
      </c>
      <c r="H6" s="46">
        <v>183.86</v>
      </c>
      <c r="I6" s="46">
        <f t="shared" ref="I6:I69" si="0">F6*H6</f>
        <v>1470880</v>
      </c>
      <c r="J6" s="47">
        <f t="shared" ref="J6:J69" si="1">I6/$H$298</f>
        <v>4.0132276351742248E-2</v>
      </c>
      <c r="K6" s="47">
        <f>K5+J6</f>
        <v>8.3089047732264776E-2</v>
      </c>
      <c r="L6" s="68"/>
    </row>
    <row r="7" spans="1:12" ht="24" customHeight="1" x14ac:dyDescent="0.2">
      <c r="A7" s="42" t="s">
        <v>27</v>
      </c>
      <c r="B7" s="43" t="s">
        <v>28</v>
      </c>
      <c r="C7" s="43" t="s">
        <v>21</v>
      </c>
      <c r="D7" s="43" t="s">
        <v>29</v>
      </c>
      <c r="E7" s="44" t="s">
        <v>30</v>
      </c>
      <c r="F7" s="45">
        <v>2000</v>
      </c>
      <c r="G7" s="46">
        <v>508.72</v>
      </c>
      <c r="H7" s="46">
        <v>627.80999999999995</v>
      </c>
      <c r="I7" s="46">
        <f t="shared" si="0"/>
        <v>1255620</v>
      </c>
      <c r="J7" s="47">
        <f t="shared" si="1"/>
        <v>3.4259007419214754E-2</v>
      </c>
      <c r="K7" s="47">
        <f t="shared" ref="K7:K70" si="2">K6+J7</f>
        <v>0.11734805515147953</v>
      </c>
      <c r="L7" s="68"/>
    </row>
    <row r="8" spans="1:12" ht="26.1" customHeight="1" x14ac:dyDescent="0.2">
      <c r="A8" s="42" t="s">
        <v>31</v>
      </c>
      <c r="B8" s="43" t="s">
        <v>32</v>
      </c>
      <c r="C8" s="43" t="s">
        <v>21</v>
      </c>
      <c r="D8" s="43" t="s">
        <v>33</v>
      </c>
      <c r="E8" s="44" t="s">
        <v>23</v>
      </c>
      <c r="F8" s="45">
        <v>11000</v>
      </c>
      <c r="G8" s="46">
        <v>98.26</v>
      </c>
      <c r="H8" s="46">
        <v>121.26</v>
      </c>
      <c r="I8" s="46">
        <f t="shared" si="0"/>
        <v>1333860</v>
      </c>
      <c r="J8" s="47">
        <f t="shared" si="1"/>
        <v>3.6393749411600479E-2</v>
      </c>
      <c r="K8" s="47">
        <f t="shared" si="2"/>
        <v>0.15374180456308001</v>
      </c>
      <c r="L8" s="68"/>
    </row>
    <row r="9" spans="1:12" ht="24" customHeight="1" x14ac:dyDescent="0.2">
      <c r="A9" s="42" t="s">
        <v>34</v>
      </c>
      <c r="B9" s="43" t="s">
        <v>35</v>
      </c>
      <c r="C9" s="43" t="s">
        <v>21</v>
      </c>
      <c r="D9" s="43" t="s">
        <v>36</v>
      </c>
      <c r="E9" s="44" t="s">
        <v>23</v>
      </c>
      <c r="F9" s="45">
        <v>30000</v>
      </c>
      <c r="G9" s="46">
        <v>35.76</v>
      </c>
      <c r="H9" s="46">
        <v>44.13</v>
      </c>
      <c r="I9" s="46">
        <f t="shared" si="0"/>
        <v>1323900</v>
      </c>
      <c r="J9" s="47">
        <f t="shared" si="1"/>
        <v>3.6121995446312109E-2</v>
      </c>
      <c r="K9" s="47">
        <f t="shared" si="2"/>
        <v>0.18986380000939213</v>
      </c>
      <c r="L9" s="68"/>
    </row>
    <row r="10" spans="1:12" ht="39" customHeight="1" x14ac:dyDescent="0.2">
      <c r="A10" s="42" t="s">
        <v>37</v>
      </c>
      <c r="B10" s="43" t="s">
        <v>38</v>
      </c>
      <c r="C10" s="43" t="s">
        <v>21</v>
      </c>
      <c r="D10" s="43" t="s">
        <v>39</v>
      </c>
      <c r="E10" s="44" t="s">
        <v>23</v>
      </c>
      <c r="F10" s="45">
        <v>5000</v>
      </c>
      <c r="G10" s="46">
        <v>186.53</v>
      </c>
      <c r="H10" s="46">
        <v>230.19</v>
      </c>
      <c r="I10" s="46">
        <f t="shared" si="0"/>
        <v>1150950</v>
      </c>
      <c r="J10" s="47">
        <f t="shared" si="1"/>
        <v>3.1403135175566831E-2</v>
      </c>
      <c r="K10" s="47">
        <f t="shared" si="2"/>
        <v>0.22126693518495896</v>
      </c>
      <c r="L10" s="68"/>
    </row>
    <row r="11" spans="1:12" ht="24" customHeight="1" x14ac:dyDescent="0.2">
      <c r="A11" s="42" t="s">
        <v>40</v>
      </c>
      <c r="B11" s="43" t="s">
        <v>41</v>
      </c>
      <c r="C11" s="43" t="s">
        <v>21</v>
      </c>
      <c r="D11" s="43" t="s">
        <v>42</v>
      </c>
      <c r="E11" s="44" t="s">
        <v>23</v>
      </c>
      <c r="F11" s="45">
        <v>1500</v>
      </c>
      <c r="G11" s="46">
        <v>599.6</v>
      </c>
      <c r="H11" s="46">
        <v>739.96</v>
      </c>
      <c r="I11" s="46">
        <f t="shared" si="0"/>
        <v>1109940</v>
      </c>
      <c r="J11" s="47">
        <f t="shared" si="1"/>
        <v>3.0284196408852378E-2</v>
      </c>
      <c r="K11" s="47">
        <f t="shared" si="2"/>
        <v>0.25155113159381132</v>
      </c>
      <c r="L11" s="68"/>
    </row>
    <row r="12" spans="1:12" ht="26.1" customHeight="1" x14ac:dyDescent="0.2">
      <c r="A12" s="42" t="s">
        <v>43</v>
      </c>
      <c r="B12" s="43" t="s">
        <v>44</v>
      </c>
      <c r="C12" s="43" t="s">
        <v>21</v>
      </c>
      <c r="D12" s="43" t="s">
        <v>45</v>
      </c>
      <c r="E12" s="44" t="s">
        <v>23</v>
      </c>
      <c r="F12" s="45">
        <v>20000</v>
      </c>
      <c r="G12" s="46">
        <v>38.29</v>
      </c>
      <c r="H12" s="46">
        <v>47.25</v>
      </c>
      <c r="I12" s="46">
        <f t="shared" si="0"/>
        <v>945000</v>
      </c>
      <c r="J12" s="47">
        <f t="shared" si="1"/>
        <v>2.5783885260793823E-2</v>
      </c>
      <c r="K12" s="47">
        <f t="shared" si="2"/>
        <v>0.27733501685460515</v>
      </c>
      <c r="L12" s="68"/>
    </row>
    <row r="13" spans="1:12" ht="24" customHeight="1" x14ac:dyDescent="0.2">
      <c r="A13" s="42" t="s">
        <v>46</v>
      </c>
      <c r="B13" s="43" t="s">
        <v>47</v>
      </c>
      <c r="C13" s="43" t="s">
        <v>21</v>
      </c>
      <c r="D13" s="43" t="s">
        <v>48</v>
      </c>
      <c r="E13" s="44" t="s">
        <v>23</v>
      </c>
      <c r="F13" s="45">
        <v>25000</v>
      </c>
      <c r="G13" s="46">
        <v>24.55</v>
      </c>
      <c r="H13" s="46">
        <v>30.29</v>
      </c>
      <c r="I13" s="46">
        <f t="shared" si="0"/>
        <v>757250</v>
      </c>
      <c r="J13" s="47">
        <f t="shared" si="1"/>
        <v>2.0661213876969443E-2</v>
      </c>
      <c r="K13" s="47">
        <f t="shared" si="2"/>
        <v>0.29799623073157461</v>
      </c>
      <c r="L13" s="68"/>
    </row>
    <row r="14" spans="1:12" ht="39" customHeight="1" x14ac:dyDescent="0.2">
      <c r="A14" s="42" t="s">
        <v>49</v>
      </c>
      <c r="B14" s="43" t="s">
        <v>50</v>
      </c>
      <c r="C14" s="43" t="s">
        <v>21</v>
      </c>
      <c r="D14" s="43" t="s">
        <v>51</v>
      </c>
      <c r="E14" s="44" t="s">
        <v>23</v>
      </c>
      <c r="F14" s="45">
        <v>2500</v>
      </c>
      <c r="G14" s="46">
        <v>211.16</v>
      </c>
      <c r="H14" s="46">
        <v>260.58999999999997</v>
      </c>
      <c r="I14" s="46">
        <f t="shared" si="0"/>
        <v>651474.99999999988</v>
      </c>
      <c r="J14" s="47">
        <f t="shared" si="1"/>
        <v>1.7775192222513919E-2</v>
      </c>
      <c r="K14" s="47">
        <f t="shared" si="2"/>
        <v>0.31577142295408855</v>
      </c>
      <c r="L14" s="68"/>
    </row>
    <row r="15" spans="1:12" ht="26.1" customHeight="1" x14ac:dyDescent="0.2">
      <c r="A15" s="42" t="s">
        <v>52</v>
      </c>
      <c r="B15" s="43" t="s">
        <v>53</v>
      </c>
      <c r="C15" s="43" t="s">
        <v>21</v>
      </c>
      <c r="D15" s="43" t="s">
        <v>54</v>
      </c>
      <c r="E15" s="44" t="s">
        <v>23</v>
      </c>
      <c r="F15" s="45">
        <v>3000</v>
      </c>
      <c r="G15" s="46">
        <v>207.74</v>
      </c>
      <c r="H15" s="46">
        <v>256.37</v>
      </c>
      <c r="I15" s="46">
        <f t="shared" si="0"/>
        <v>769110</v>
      </c>
      <c r="J15" s="47">
        <f t="shared" si="1"/>
        <v>2.0984808458126072E-2</v>
      </c>
      <c r="K15" s="47">
        <f t="shared" si="2"/>
        <v>0.33675623141221461</v>
      </c>
      <c r="L15" s="68"/>
    </row>
    <row r="16" spans="1:12" ht="26.1" customHeight="1" x14ac:dyDescent="0.2">
      <c r="A16" s="42" t="s">
        <v>55</v>
      </c>
      <c r="B16" s="43" t="s">
        <v>56</v>
      </c>
      <c r="C16" s="43" t="s">
        <v>21</v>
      </c>
      <c r="D16" s="43" t="s">
        <v>57</v>
      </c>
      <c r="E16" s="44" t="s">
        <v>30</v>
      </c>
      <c r="F16" s="45">
        <v>500</v>
      </c>
      <c r="G16" s="46">
        <v>1078.6600000000001</v>
      </c>
      <c r="H16" s="46">
        <v>1331.17</v>
      </c>
      <c r="I16" s="46">
        <f t="shared" si="0"/>
        <v>665585</v>
      </c>
      <c r="J16" s="47">
        <f t="shared" si="1"/>
        <v>1.8160177006672443E-2</v>
      </c>
      <c r="K16" s="47">
        <f t="shared" si="2"/>
        <v>0.35491640841888705</v>
      </c>
      <c r="L16" s="68"/>
    </row>
    <row r="17" spans="1:12" ht="26.1" customHeight="1" x14ac:dyDescent="0.2">
      <c r="A17" s="42" t="s">
        <v>58</v>
      </c>
      <c r="B17" s="43" t="s">
        <v>59</v>
      </c>
      <c r="C17" s="43" t="s">
        <v>21</v>
      </c>
      <c r="D17" s="43" t="s">
        <v>60</v>
      </c>
      <c r="E17" s="44" t="s">
        <v>23</v>
      </c>
      <c r="F17" s="45">
        <v>2500</v>
      </c>
      <c r="G17" s="46">
        <v>169.55</v>
      </c>
      <c r="H17" s="46">
        <v>209.24</v>
      </c>
      <c r="I17" s="46">
        <f t="shared" si="0"/>
        <v>523100</v>
      </c>
      <c r="J17" s="47">
        <f t="shared" si="1"/>
        <v>1.4272540084572752E-2</v>
      </c>
      <c r="K17" s="47">
        <f t="shared" si="2"/>
        <v>0.36918894850345979</v>
      </c>
      <c r="L17" s="68"/>
    </row>
    <row r="18" spans="1:12" ht="26.1" customHeight="1" x14ac:dyDescent="0.2">
      <c r="A18" s="42" t="s">
        <v>61</v>
      </c>
      <c r="B18" s="43" t="s">
        <v>62</v>
      </c>
      <c r="C18" s="43" t="s">
        <v>21</v>
      </c>
      <c r="D18" s="43" t="s">
        <v>63</v>
      </c>
      <c r="E18" s="44" t="s">
        <v>64</v>
      </c>
      <c r="F18" s="45">
        <v>15000</v>
      </c>
      <c r="G18" s="46">
        <v>28.59</v>
      </c>
      <c r="H18" s="46">
        <v>35.28</v>
      </c>
      <c r="I18" s="46">
        <f t="shared" si="0"/>
        <v>529200</v>
      </c>
      <c r="J18" s="47">
        <f t="shared" si="1"/>
        <v>1.4438975746044542E-2</v>
      </c>
      <c r="K18" s="47">
        <f t="shared" si="2"/>
        <v>0.38362792424950432</v>
      </c>
      <c r="L18" s="68"/>
    </row>
    <row r="19" spans="1:12" ht="24" customHeight="1" x14ac:dyDescent="0.2">
      <c r="A19" s="42" t="s">
        <v>65</v>
      </c>
      <c r="B19" s="43" t="s">
        <v>66</v>
      </c>
      <c r="C19" s="43" t="s">
        <v>21</v>
      </c>
      <c r="D19" s="43" t="s">
        <v>67</v>
      </c>
      <c r="E19" s="44" t="s">
        <v>23</v>
      </c>
      <c r="F19" s="45">
        <v>500</v>
      </c>
      <c r="G19" s="46">
        <v>823.28</v>
      </c>
      <c r="H19" s="46">
        <v>1016</v>
      </c>
      <c r="I19" s="46">
        <f t="shared" si="0"/>
        <v>508000</v>
      </c>
      <c r="J19" s="47">
        <f t="shared" si="1"/>
        <v>1.3860543611093399E-2</v>
      </c>
      <c r="K19" s="47">
        <f t="shared" si="2"/>
        <v>0.39748846786059772</v>
      </c>
      <c r="L19" s="68"/>
    </row>
    <row r="20" spans="1:12" ht="24" customHeight="1" x14ac:dyDescent="0.2">
      <c r="A20" s="42" t="s">
        <v>68</v>
      </c>
      <c r="B20" s="43" t="s">
        <v>69</v>
      </c>
      <c r="C20" s="43" t="s">
        <v>21</v>
      </c>
      <c r="D20" s="43" t="s">
        <v>70</v>
      </c>
      <c r="E20" s="44" t="s">
        <v>23</v>
      </c>
      <c r="F20" s="45">
        <v>400</v>
      </c>
      <c r="G20" s="46">
        <v>957.51</v>
      </c>
      <c r="H20" s="46">
        <v>1181.6600000000001</v>
      </c>
      <c r="I20" s="46">
        <f t="shared" si="0"/>
        <v>472664.00000000006</v>
      </c>
      <c r="J20" s="47">
        <f t="shared" si="1"/>
        <v>1.2896417294082385E-2</v>
      </c>
      <c r="K20" s="47">
        <f t="shared" si="2"/>
        <v>0.41038488515468008</v>
      </c>
      <c r="L20" s="68"/>
    </row>
    <row r="21" spans="1:12" ht="24" customHeight="1" x14ac:dyDescent="0.2">
      <c r="A21" s="42" t="s">
        <v>71</v>
      </c>
      <c r="B21" s="43" t="s">
        <v>72</v>
      </c>
      <c r="C21" s="43" t="s">
        <v>21</v>
      </c>
      <c r="D21" s="43" t="s">
        <v>73</v>
      </c>
      <c r="E21" s="44" t="s">
        <v>23</v>
      </c>
      <c r="F21" s="45">
        <v>250</v>
      </c>
      <c r="G21" s="46">
        <v>1499.96</v>
      </c>
      <c r="H21" s="46">
        <v>1851.1</v>
      </c>
      <c r="I21" s="46">
        <f t="shared" si="0"/>
        <v>462775</v>
      </c>
      <c r="J21" s="47">
        <f t="shared" si="1"/>
        <v>1.262660053075541E-2</v>
      </c>
      <c r="K21" s="47">
        <f t="shared" si="2"/>
        <v>0.42301148568543551</v>
      </c>
      <c r="L21" s="68"/>
    </row>
    <row r="22" spans="1:12" ht="39" customHeight="1" x14ac:dyDescent="0.2">
      <c r="A22" s="42" t="s">
        <v>74</v>
      </c>
      <c r="B22" s="43" t="s">
        <v>75</v>
      </c>
      <c r="C22" s="43" t="s">
        <v>21</v>
      </c>
      <c r="D22" s="43" t="s">
        <v>76</v>
      </c>
      <c r="E22" s="44" t="s">
        <v>23</v>
      </c>
      <c r="F22" s="45">
        <v>1500</v>
      </c>
      <c r="G22" s="46">
        <v>238.41</v>
      </c>
      <c r="H22" s="46">
        <v>294.22000000000003</v>
      </c>
      <c r="I22" s="46">
        <f t="shared" si="0"/>
        <v>441330.00000000006</v>
      </c>
      <c r="J22" s="47">
        <f t="shared" si="1"/>
        <v>1.2041483684810731E-2</v>
      </c>
      <c r="K22" s="47">
        <f t="shared" si="2"/>
        <v>0.43505296937024623</v>
      </c>
      <c r="L22" s="68"/>
    </row>
    <row r="23" spans="1:12" ht="26.1" customHeight="1" x14ac:dyDescent="0.2">
      <c r="A23" s="42" t="s">
        <v>77</v>
      </c>
      <c r="B23" s="43" t="s">
        <v>78</v>
      </c>
      <c r="C23" s="43" t="s">
        <v>21</v>
      </c>
      <c r="D23" s="43" t="s">
        <v>79</v>
      </c>
      <c r="E23" s="44" t="s">
        <v>64</v>
      </c>
      <c r="F23" s="45">
        <v>35000</v>
      </c>
      <c r="G23" s="46">
        <v>10.68</v>
      </c>
      <c r="H23" s="46">
        <v>13.18</v>
      </c>
      <c r="I23" s="46">
        <f t="shared" si="0"/>
        <v>461300</v>
      </c>
      <c r="J23" s="47">
        <f t="shared" si="1"/>
        <v>1.2586355842120837E-2</v>
      </c>
      <c r="K23" s="47">
        <f t="shared" si="2"/>
        <v>0.44763932521236705</v>
      </c>
      <c r="L23" s="68"/>
    </row>
    <row r="24" spans="1:12" ht="26.1" customHeight="1" x14ac:dyDescent="0.2">
      <c r="A24" s="42" t="s">
        <v>80</v>
      </c>
      <c r="B24" s="43" t="s">
        <v>81</v>
      </c>
      <c r="C24" s="43" t="s">
        <v>21</v>
      </c>
      <c r="D24" s="43" t="s">
        <v>82</v>
      </c>
      <c r="E24" s="44" t="s">
        <v>23</v>
      </c>
      <c r="F24" s="45">
        <v>10000</v>
      </c>
      <c r="G24" s="46">
        <v>32.14</v>
      </c>
      <c r="H24" s="46">
        <v>39.659999999999997</v>
      </c>
      <c r="I24" s="46">
        <f t="shared" si="0"/>
        <v>396599.99999999994</v>
      </c>
      <c r="J24" s="47">
        <f t="shared" si="1"/>
        <v>1.0821046449133153E-2</v>
      </c>
      <c r="K24" s="47">
        <f t="shared" si="2"/>
        <v>0.45846037166150022</v>
      </c>
      <c r="L24" s="68"/>
    </row>
    <row r="25" spans="1:12" ht="26.1" customHeight="1" x14ac:dyDescent="0.2">
      <c r="A25" s="42" t="s">
        <v>83</v>
      </c>
      <c r="B25" s="43" t="s">
        <v>84</v>
      </c>
      <c r="C25" s="43" t="s">
        <v>21</v>
      </c>
      <c r="D25" s="43" t="s">
        <v>85</v>
      </c>
      <c r="E25" s="44" t="s">
        <v>86</v>
      </c>
      <c r="F25" s="45">
        <v>350</v>
      </c>
      <c r="G25" s="46">
        <v>929.48</v>
      </c>
      <c r="H25" s="46">
        <v>1147.07</v>
      </c>
      <c r="I25" s="46">
        <f t="shared" si="0"/>
        <v>401474.5</v>
      </c>
      <c r="J25" s="47">
        <f t="shared" si="1"/>
        <v>1.0954044913369916E-2</v>
      </c>
      <c r="K25" s="47">
        <f t="shared" si="2"/>
        <v>0.46941441657487015</v>
      </c>
      <c r="L25" s="68"/>
    </row>
    <row r="26" spans="1:12" ht="24" customHeight="1" x14ac:dyDescent="0.2">
      <c r="A26" s="42" t="s">
        <v>87</v>
      </c>
      <c r="B26" s="43" t="s">
        <v>88</v>
      </c>
      <c r="C26" s="43" t="s">
        <v>21</v>
      </c>
      <c r="D26" s="43" t="s">
        <v>89</v>
      </c>
      <c r="E26" s="44" t="s">
        <v>23</v>
      </c>
      <c r="F26" s="45">
        <v>25000</v>
      </c>
      <c r="G26" s="46">
        <v>14.54</v>
      </c>
      <c r="H26" s="46">
        <v>17.940000000000001</v>
      </c>
      <c r="I26" s="46">
        <f t="shared" si="0"/>
        <v>448500.00000000006</v>
      </c>
      <c r="J26" s="47">
        <f t="shared" si="1"/>
        <v>1.2237113798376753E-2</v>
      </c>
      <c r="K26" s="47">
        <f t="shared" si="2"/>
        <v>0.48165153037324693</v>
      </c>
      <c r="L26" s="68"/>
    </row>
    <row r="27" spans="1:12" ht="26.1" customHeight="1" x14ac:dyDescent="0.2">
      <c r="A27" s="42" t="s">
        <v>90</v>
      </c>
      <c r="B27" s="43" t="s">
        <v>91</v>
      </c>
      <c r="C27" s="43" t="s">
        <v>21</v>
      </c>
      <c r="D27" s="43" t="s">
        <v>92</v>
      </c>
      <c r="E27" s="44" t="s">
        <v>23</v>
      </c>
      <c r="F27" s="45">
        <v>2500</v>
      </c>
      <c r="G27" s="46">
        <v>135.33000000000001</v>
      </c>
      <c r="H27" s="46">
        <v>167.01</v>
      </c>
      <c r="I27" s="46">
        <f t="shared" si="0"/>
        <v>417525</v>
      </c>
      <c r="J27" s="47">
        <f t="shared" si="1"/>
        <v>1.1391975337050731E-2</v>
      </c>
      <c r="K27" s="47">
        <f t="shared" si="2"/>
        <v>0.49304350571029765</v>
      </c>
      <c r="L27" s="68"/>
    </row>
    <row r="28" spans="1:12" ht="26.1" customHeight="1" x14ac:dyDescent="0.2">
      <c r="A28" s="36" t="s">
        <v>93</v>
      </c>
      <c r="B28" s="37" t="s">
        <v>94</v>
      </c>
      <c r="C28" s="37" t="s">
        <v>21</v>
      </c>
      <c r="D28" s="37" t="s">
        <v>95</v>
      </c>
      <c r="E28" s="38" t="s">
        <v>86</v>
      </c>
      <c r="F28" s="39">
        <v>2000</v>
      </c>
      <c r="G28" s="40">
        <v>161.21</v>
      </c>
      <c r="H28" s="40">
        <v>198.94</v>
      </c>
      <c r="I28" s="40">
        <f t="shared" si="0"/>
        <v>397880</v>
      </c>
      <c r="J28" s="41">
        <f t="shared" si="1"/>
        <v>1.0855970653507564E-2</v>
      </c>
      <c r="K28" s="41">
        <f t="shared" si="2"/>
        <v>0.50389947636380517</v>
      </c>
      <c r="L28" s="69" t="s">
        <v>918</v>
      </c>
    </row>
    <row r="29" spans="1:12" ht="24" customHeight="1" x14ac:dyDescent="0.2">
      <c r="A29" s="36" t="s">
        <v>96</v>
      </c>
      <c r="B29" s="37" t="s">
        <v>97</v>
      </c>
      <c r="C29" s="37" t="s">
        <v>21</v>
      </c>
      <c r="D29" s="37" t="s">
        <v>98</v>
      </c>
      <c r="E29" s="38" t="s">
        <v>23</v>
      </c>
      <c r="F29" s="39">
        <v>25000</v>
      </c>
      <c r="G29" s="40">
        <v>12.74</v>
      </c>
      <c r="H29" s="40">
        <v>15.72</v>
      </c>
      <c r="I29" s="40">
        <f t="shared" si="0"/>
        <v>393000</v>
      </c>
      <c r="J29" s="41">
        <f t="shared" si="1"/>
        <v>1.0722822124330131E-2</v>
      </c>
      <c r="K29" s="41">
        <f t="shared" si="2"/>
        <v>0.51462229848813534</v>
      </c>
      <c r="L29" s="69"/>
    </row>
    <row r="30" spans="1:12" ht="65.099999999999994" customHeight="1" x14ac:dyDescent="0.2">
      <c r="A30" s="36" t="s">
        <v>99</v>
      </c>
      <c r="B30" s="37" t="s">
        <v>100</v>
      </c>
      <c r="C30" s="37" t="s">
        <v>21</v>
      </c>
      <c r="D30" s="37" t="s">
        <v>101</v>
      </c>
      <c r="E30" s="38" t="s">
        <v>23</v>
      </c>
      <c r="F30" s="39">
        <v>2000</v>
      </c>
      <c r="G30" s="40">
        <v>149.87</v>
      </c>
      <c r="H30" s="40">
        <v>184.95</v>
      </c>
      <c r="I30" s="40">
        <f t="shared" si="0"/>
        <v>369900</v>
      </c>
      <c r="J30" s="41">
        <f t="shared" si="1"/>
        <v>1.0092549373510725E-2</v>
      </c>
      <c r="K30" s="41">
        <f t="shared" si="2"/>
        <v>0.52471484786164602</v>
      </c>
      <c r="L30" s="69"/>
    </row>
    <row r="31" spans="1:12" ht="26.1" customHeight="1" x14ac:dyDescent="0.2">
      <c r="A31" s="36" t="s">
        <v>102</v>
      </c>
      <c r="B31" s="37" t="s">
        <v>103</v>
      </c>
      <c r="C31" s="37" t="s">
        <v>21</v>
      </c>
      <c r="D31" s="37" t="s">
        <v>104</v>
      </c>
      <c r="E31" s="38" t="s">
        <v>30</v>
      </c>
      <c r="F31" s="39">
        <v>2500</v>
      </c>
      <c r="G31" s="40">
        <v>132.30000000000001</v>
      </c>
      <c r="H31" s="40">
        <v>163.27000000000001</v>
      </c>
      <c r="I31" s="40">
        <f t="shared" si="0"/>
        <v>408175</v>
      </c>
      <c r="J31" s="41">
        <f t="shared" si="1"/>
        <v>1.1136864937909545E-2</v>
      </c>
      <c r="K31" s="41">
        <f t="shared" si="2"/>
        <v>0.53585171279955557</v>
      </c>
      <c r="L31" s="69"/>
    </row>
    <row r="32" spans="1:12" ht="26.1" customHeight="1" x14ac:dyDescent="0.2">
      <c r="A32" s="36" t="s">
        <v>105</v>
      </c>
      <c r="B32" s="37" t="s">
        <v>106</v>
      </c>
      <c r="C32" s="37" t="s">
        <v>21</v>
      </c>
      <c r="D32" s="37" t="s">
        <v>107</v>
      </c>
      <c r="E32" s="38" t="s">
        <v>23</v>
      </c>
      <c r="F32" s="39">
        <v>2500</v>
      </c>
      <c r="G32" s="40">
        <v>114.92</v>
      </c>
      <c r="H32" s="40">
        <v>141.82</v>
      </c>
      <c r="I32" s="40">
        <f t="shared" si="0"/>
        <v>354550</v>
      </c>
      <c r="J32" s="41">
        <f t="shared" si="1"/>
        <v>9.6737317663644976E-3</v>
      </c>
      <c r="K32" s="41">
        <f t="shared" si="2"/>
        <v>0.54552544456592011</v>
      </c>
      <c r="L32" s="69"/>
    </row>
    <row r="33" spans="1:12" ht="26.1" customHeight="1" x14ac:dyDescent="0.2">
      <c r="A33" s="36" t="s">
        <v>108</v>
      </c>
      <c r="B33" s="37" t="s">
        <v>109</v>
      </c>
      <c r="C33" s="37" t="s">
        <v>21</v>
      </c>
      <c r="D33" s="37" t="s">
        <v>110</v>
      </c>
      <c r="E33" s="38" t="s">
        <v>86</v>
      </c>
      <c r="F33" s="39">
        <v>1000</v>
      </c>
      <c r="G33" s="40">
        <v>260.29000000000002</v>
      </c>
      <c r="H33" s="40">
        <v>321.22000000000003</v>
      </c>
      <c r="I33" s="40">
        <f t="shared" si="0"/>
        <v>321220</v>
      </c>
      <c r="J33" s="41">
        <f t="shared" si="1"/>
        <v>8.7643382258964994E-3</v>
      </c>
      <c r="K33" s="41">
        <f t="shared" si="2"/>
        <v>0.55428978279181662</v>
      </c>
      <c r="L33" s="69"/>
    </row>
    <row r="34" spans="1:12" ht="26.1" customHeight="1" x14ac:dyDescent="0.2">
      <c r="A34" s="36" t="s">
        <v>111</v>
      </c>
      <c r="B34" s="37" t="s">
        <v>112</v>
      </c>
      <c r="C34" s="37" t="s">
        <v>21</v>
      </c>
      <c r="D34" s="37" t="s">
        <v>113</v>
      </c>
      <c r="E34" s="38" t="s">
        <v>23</v>
      </c>
      <c r="F34" s="39">
        <v>2500</v>
      </c>
      <c r="G34" s="40">
        <v>119.94</v>
      </c>
      <c r="H34" s="40">
        <v>148.01</v>
      </c>
      <c r="I34" s="40">
        <f t="shared" si="0"/>
        <v>370025</v>
      </c>
      <c r="J34" s="41">
        <f t="shared" si="1"/>
        <v>1.0095959940344163E-2</v>
      </c>
      <c r="K34" s="41">
        <f t="shared" si="2"/>
        <v>0.5643857427321608</v>
      </c>
      <c r="L34" s="69"/>
    </row>
    <row r="35" spans="1:12" ht="39" customHeight="1" x14ac:dyDescent="0.2">
      <c r="A35" s="36" t="s">
        <v>114</v>
      </c>
      <c r="B35" s="37" t="s">
        <v>115</v>
      </c>
      <c r="C35" s="37" t="s">
        <v>21</v>
      </c>
      <c r="D35" s="37" t="s">
        <v>116</v>
      </c>
      <c r="E35" s="38" t="s">
        <v>86</v>
      </c>
      <c r="F35" s="39">
        <v>2500</v>
      </c>
      <c r="G35" s="40">
        <v>117.49</v>
      </c>
      <c r="H35" s="40">
        <v>144.99</v>
      </c>
      <c r="I35" s="40">
        <f t="shared" si="0"/>
        <v>362475</v>
      </c>
      <c r="J35" s="41">
        <f t="shared" si="1"/>
        <v>9.8899617036044881E-3</v>
      </c>
      <c r="K35" s="41">
        <f t="shared" si="2"/>
        <v>0.57427570443576526</v>
      </c>
      <c r="L35" s="69"/>
    </row>
    <row r="36" spans="1:12" ht="26.1" customHeight="1" x14ac:dyDescent="0.2">
      <c r="A36" s="36" t="s">
        <v>117</v>
      </c>
      <c r="B36" s="37" t="s">
        <v>118</v>
      </c>
      <c r="C36" s="37" t="s">
        <v>21</v>
      </c>
      <c r="D36" s="37" t="s">
        <v>119</v>
      </c>
      <c r="E36" s="38" t="s">
        <v>23</v>
      </c>
      <c r="F36" s="39">
        <v>5000</v>
      </c>
      <c r="G36" s="40">
        <v>48.95</v>
      </c>
      <c r="H36" s="40">
        <v>60.4</v>
      </c>
      <c r="I36" s="40">
        <f t="shared" si="0"/>
        <v>302000</v>
      </c>
      <c r="J36" s="41">
        <f t="shared" si="1"/>
        <v>8.239929469587022E-3</v>
      </c>
      <c r="K36" s="41">
        <f t="shared" si="2"/>
        <v>0.58251563390535233</v>
      </c>
      <c r="L36" s="69"/>
    </row>
    <row r="37" spans="1:12" ht="26.1" customHeight="1" x14ac:dyDescent="0.2">
      <c r="A37" s="36" t="s">
        <v>120</v>
      </c>
      <c r="B37" s="37" t="s">
        <v>121</v>
      </c>
      <c r="C37" s="37" t="s">
        <v>21</v>
      </c>
      <c r="D37" s="37" t="s">
        <v>122</v>
      </c>
      <c r="E37" s="38" t="s">
        <v>23</v>
      </c>
      <c r="F37" s="39">
        <v>150</v>
      </c>
      <c r="G37" s="40">
        <v>1502.25</v>
      </c>
      <c r="H37" s="40">
        <v>1853.92</v>
      </c>
      <c r="I37" s="40">
        <f t="shared" si="0"/>
        <v>278088</v>
      </c>
      <c r="J37" s="41">
        <f t="shared" si="1"/>
        <v>7.5875016766176013E-3</v>
      </c>
      <c r="K37" s="41">
        <f t="shared" si="2"/>
        <v>0.59010313558196992</v>
      </c>
      <c r="L37" s="69"/>
    </row>
    <row r="38" spans="1:12" ht="24" customHeight="1" x14ac:dyDescent="0.2">
      <c r="A38" s="36" t="s">
        <v>123</v>
      </c>
      <c r="B38" s="37" t="s">
        <v>124</v>
      </c>
      <c r="C38" s="37" t="s">
        <v>21</v>
      </c>
      <c r="D38" s="37" t="s">
        <v>125</v>
      </c>
      <c r="E38" s="38" t="s">
        <v>30</v>
      </c>
      <c r="F38" s="39">
        <v>500</v>
      </c>
      <c r="G38" s="40">
        <v>439.11</v>
      </c>
      <c r="H38" s="40">
        <v>541.9</v>
      </c>
      <c r="I38" s="40">
        <f t="shared" si="0"/>
        <v>270950</v>
      </c>
      <c r="J38" s="41">
        <f t="shared" si="1"/>
        <v>7.3927446681609386E-3</v>
      </c>
      <c r="K38" s="41">
        <f t="shared" si="2"/>
        <v>0.5974958802501309</v>
      </c>
      <c r="L38" s="69"/>
    </row>
    <row r="39" spans="1:12" ht="26.1" customHeight="1" x14ac:dyDescent="0.2">
      <c r="A39" s="36" t="s">
        <v>126</v>
      </c>
      <c r="B39" s="37" t="s">
        <v>127</v>
      </c>
      <c r="C39" s="37" t="s">
        <v>21</v>
      </c>
      <c r="D39" s="37" t="s">
        <v>128</v>
      </c>
      <c r="E39" s="38" t="s">
        <v>30</v>
      </c>
      <c r="F39" s="39">
        <v>500</v>
      </c>
      <c r="G39" s="40">
        <v>425.54</v>
      </c>
      <c r="H39" s="40">
        <v>525.15</v>
      </c>
      <c r="I39" s="40">
        <f t="shared" si="0"/>
        <v>262575</v>
      </c>
      <c r="J39" s="41">
        <f t="shared" si="1"/>
        <v>7.1642366903205698E-3</v>
      </c>
      <c r="K39" s="41">
        <f t="shared" si="2"/>
        <v>0.60466011694045152</v>
      </c>
      <c r="L39" s="69"/>
    </row>
    <row r="40" spans="1:12" ht="39" customHeight="1" x14ac:dyDescent="0.2">
      <c r="A40" s="36" t="s">
        <v>129</v>
      </c>
      <c r="B40" s="37" t="s">
        <v>130</v>
      </c>
      <c r="C40" s="37" t="s">
        <v>21</v>
      </c>
      <c r="D40" s="37" t="s">
        <v>131</v>
      </c>
      <c r="E40" s="38" t="s">
        <v>23</v>
      </c>
      <c r="F40" s="39">
        <v>2000</v>
      </c>
      <c r="G40" s="40">
        <v>98.87</v>
      </c>
      <c r="H40" s="40">
        <v>122.01</v>
      </c>
      <c r="I40" s="40">
        <f t="shared" si="0"/>
        <v>244020</v>
      </c>
      <c r="J40" s="41">
        <f t="shared" si="1"/>
        <v>6.6579721495649835E-3</v>
      </c>
      <c r="K40" s="41">
        <f t="shared" si="2"/>
        <v>0.6113180890900165</v>
      </c>
      <c r="L40" s="69"/>
    </row>
    <row r="41" spans="1:12" ht="24" customHeight="1" x14ac:dyDescent="0.2">
      <c r="A41" s="36" t="s">
        <v>132</v>
      </c>
      <c r="B41" s="37" t="s">
        <v>133</v>
      </c>
      <c r="C41" s="37" t="s">
        <v>21</v>
      </c>
      <c r="D41" s="37" t="s">
        <v>134</v>
      </c>
      <c r="E41" s="38" t="s">
        <v>23</v>
      </c>
      <c r="F41" s="39">
        <v>250</v>
      </c>
      <c r="G41" s="40">
        <v>921.66</v>
      </c>
      <c r="H41" s="40">
        <v>1137.42</v>
      </c>
      <c r="I41" s="40">
        <f t="shared" si="0"/>
        <v>284355</v>
      </c>
      <c r="J41" s="41">
        <f t="shared" si="1"/>
        <v>7.7584938553788658E-3</v>
      </c>
      <c r="K41" s="41">
        <f t="shared" si="2"/>
        <v>0.61907658294539536</v>
      </c>
      <c r="L41" s="69"/>
    </row>
    <row r="42" spans="1:12" ht="24" customHeight="1" x14ac:dyDescent="0.2">
      <c r="A42" s="36" t="s">
        <v>135</v>
      </c>
      <c r="B42" s="37" t="s">
        <v>136</v>
      </c>
      <c r="C42" s="37" t="s">
        <v>21</v>
      </c>
      <c r="D42" s="37" t="s">
        <v>137</v>
      </c>
      <c r="E42" s="38" t="s">
        <v>23</v>
      </c>
      <c r="F42" s="39">
        <v>2500</v>
      </c>
      <c r="G42" s="40">
        <v>87.23</v>
      </c>
      <c r="H42" s="40">
        <v>107.65</v>
      </c>
      <c r="I42" s="40">
        <f t="shared" si="0"/>
        <v>269125</v>
      </c>
      <c r="J42" s="41">
        <f t="shared" si="1"/>
        <v>7.342950392392739E-3</v>
      </c>
      <c r="K42" s="41">
        <f t="shared" si="2"/>
        <v>0.6264195333377881</v>
      </c>
      <c r="L42" s="69"/>
    </row>
    <row r="43" spans="1:12" ht="26.1" customHeight="1" x14ac:dyDescent="0.2">
      <c r="A43" s="36" t="s">
        <v>138</v>
      </c>
      <c r="B43" s="37" t="s">
        <v>139</v>
      </c>
      <c r="C43" s="37" t="s">
        <v>21</v>
      </c>
      <c r="D43" s="37" t="s">
        <v>140</v>
      </c>
      <c r="E43" s="38" t="s">
        <v>64</v>
      </c>
      <c r="F43" s="39">
        <v>12000</v>
      </c>
      <c r="G43" s="40">
        <v>17.96</v>
      </c>
      <c r="H43" s="40">
        <v>22.16</v>
      </c>
      <c r="I43" s="40">
        <f t="shared" si="0"/>
        <v>265920</v>
      </c>
      <c r="J43" s="41">
        <f t="shared" si="1"/>
        <v>7.2555034587833802E-3</v>
      </c>
      <c r="K43" s="41">
        <f t="shared" si="2"/>
        <v>0.63367503679657144</v>
      </c>
      <c r="L43" s="69"/>
    </row>
    <row r="44" spans="1:12" ht="51.95" customHeight="1" x14ac:dyDescent="0.2">
      <c r="A44" s="36" t="s">
        <v>141</v>
      </c>
      <c r="B44" s="37" t="s">
        <v>142</v>
      </c>
      <c r="C44" s="37" t="s">
        <v>21</v>
      </c>
      <c r="D44" s="37" t="s">
        <v>143</v>
      </c>
      <c r="E44" s="38" t="s">
        <v>144</v>
      </c>
      <c r="F44" s="39">
        <v>250</v>
      </c>
      <c r="G44" s="40">
        <v>807.12</v>
      </c>
      <c r="H44" s="40">
        <v>996.06</v>
      </c>
      <c r="I44" s="40">
        <f t="shared" si="0"/>
        <v>249015</v>
      </c>
      <c r="J44" s="41">
        <f t="shared" si="1"/>
        <v>6.7942584002291789E-3</v>
      </c>
      <c r="K44" s="41">
        <f t="shared" si="2"/>
        <v>0.64046929519680063</v>
      </c>
      <c r="L44" s="69"/>
    </row>
    <row r="45" spans="1:12" ht="51.95" customHeight="1" x14ac:dyDescent="0.2">
      <c r="A45" s="36" t="s">
        <v>145</v>
      </c>
      <c r="B45" s="37" t="s">
        <v>146</v>
      </c>
      <c r="C45" s="37" t="s">
        <v>21</v>
      </c>
      <c r="D45" s="37" t="s">
        <v>147</v>
      </c>
      <c r="E45" s="38" t="s">
        <v>23</v>
      </c>
      <c r="F45" s="39">
        <v>1500</v>
      </c>
      <c r="G45" s="40">
        <v>142.32</v>
      </c>
      <c r="H45" s="40">
        <v>175.63</v>
      </c>
      <c r="I45" s="40">
        <f t="shared" si="0"/>
        <v>263445</v>
      </c>
      <c r="J45" s="41">
        <f t="shared" si="1"/>
        <v>7.1879742354813009E-3</v>
      </c>
      <c r="K45" s="41">
        <f t="shared" si="2"/>
        <v>0.64765726943228197</v>
      </c>
      <c r="L45" s="69"/>
    </row>
    <row r="46" spans="1:12" ht="24" customHeight="1" x14ac:dyDescent="0.2">
      <c r="A46" s="36" t="s">
        <v>148</v>
      </c>
      <c r="B46" s="37" t="s">
        <v>149</v>
      </c>
      <c r="C46" s="37" t="s">
        <v>21</v>
      </c>
      <c r="D46" s="37" t="s">
        <v>150</v>
      </c>
      <c r="E46" s="38" t="s">
        <v>23</v>
      </c>
      <c r="F46" s="39">
        <v>15000</v>
      </c>
      <c r="G46" s="40">
        <v>15.89</v>
      </c>
      <c r="H46" s="40">
        <v>19.600000000000001</v>
      </c>
      <c r="I46" s="40">
        <f t="shared" si="0"/>
        <v>294000</v>
      </c>
      <c r="J46" s="41">
        <f t="shared" si="1"/>
        <v>8.0216531922469685E-3</v>
      </c>
      <c r="K46" s="41">
        <f t="shared" si="2"/>
        <v>0.65567892262452898</v>
      </c>
      <c r="L46" s="69"/>
    </row>
    <row r="47" spans="1:12" ht="26.1" customHeight="1" x14ac:dyDescent="0.2">
      <c r="A47" s="36" t="s">
        <v>151</v>
      </c>
      <c r="B47" s="37" t="s">
        <v>152</v>
      </c>
      <c r="C47" s="37" t="s">
        <v>21</v>
      </c>
      <c r="D47" s="37" t="s">
        <v>153</v>
      </c>
      <c r="E47" s="38" t="s">
        <v>23</v>
      </c>
      <c r="F47" s="39">
        <v>4000</v>
      </c>
      <c r="G47" s="40">
        <v>51.88</v>
      </c>
      <c r="H47" s="40">
        <v>64.02</v>
      </c>
      <c r="I47" s="40">
        <f t="shared" si="0"/>
        <v>256079.99999999997</v>
      </c>
      <c r="J47" s="41">
        <f t="shared" si="1"/>
        <v>6.9870236376551129E-3</v>
      </c>
      <c r="K47" s="41">
        <f t="shared" si="2"/>
        <v>0.66266594626218411</v>
      </c>
      <c r="L47" s="69"/>
    </row>
    <row r="48" spans="1:12" ht="39" customHeight="1" x14ac:dyDescent="0.2">
      <c r="A48" s="36" t="s">
        <v>154</v>
      </c>
      <c r="B48" s="37" t="s">
        <v>155</v>
      </c>
      <c r="C48" s="37" t="s">
        <v>21</v>
      </c>
      <c r="D48" s="37" t="s">
        <v>156</v>
      </c>
      <c r="E48" s="38" t="s">
        <v>30</v>
      </c>
      <c r="F48" s="39">
        <v>300</v>
      </c>
      <c r="G48" s="40">
        <v>613.29</v>
      </c>
      <c r="H48" s="40">
        <v>756.86</v>
      </c>
      <c r="I48" s="40">
        <f t="shared" si="0"/>
        <v>227058</v>
      </c>
      <c r="J48" s="41">
        <f t="shared" si="1"/>
        <v>6.1951718725347348E-3</v>
      </c>
      <c r="K48" s="41">
        <f t="shared" si="2"/>
        <v>0.66886111813471882</v>
      </c>
      <c r="L48" s="69"/>
    </row>
    <row r="49" spans="1:12" ht="24" customHeight="1" x14ac:dyDescent="0.2">
      <c r="A49" s="36" t="s">
        <v>157</v>
      </c>
      <c r="B49" s="37" t="s">
        <v>158</v>
      </c>
      <c r="C49" s="37" t="s">
        <v>21</v>
      </c>
      <c r="D49" s="37" t="s">
        <v>159</v>
      </c>
      <c r="E49" s="38" t="s">
        <v>23</v>
      </c>
      <c r="F49" s="39">
        <v>1200</v>
      </c>
      <c r="G49" s="40">
        <v>159.55000000000001</v>
      </c>
      <c r="H49" s="40">
        <v>196.9</v>
      </c>
      <c r="I49" s="40">
        <f t="shared" si="0"/>
        <v>236280</v>
      </c>
      <c r="J49" s="41">
        <f t="shared" si="1"/>
        <v>6.4467898512384813E-3</v>
      </c>
      <c r="K49" s="41">
        <f t="shared" si="2"/>
        <v>0.6753079079859573</v>
      </c>
      <c r="L49" s="69"/>
    </row>
    <row r="50" spans="1:12" ht="26.1" customHeight="1" x14ac:dyDescent="0.2">
      <c r="A50" s="36" t="s">
        <v>160</v>
      </c>
      <c r="B50" s="37" t="s">
        <v>161</v>
      </c>
      <c r="C50" s="37" t="s">
        <v>21</v>
      </c>
      <c r="D50" s="37" t="s">
        <v>162</v>
      </c>
      <c r="E50" s="38" t="s">
        <v>144</v>
      </c>
      <c r="F50" s="39">
        <v>2500</v>
      </c>
      <c r="G50" s="40">
        <v>60.13</v>
      </c>
      <c r="H50" s="40">
        <v>74.2</v>
      </c>
      <c r="I50" s="40">
        <f t="shared" si="0"/>
        <v>185500</v>
      </c>
      <c r="J50" s="41">
        <f t="shared" si="1"/>
        <v>5.0612811808224915E-3</v>
      </c>
      <c r="K50" s="41">
        <f t="shared" si="2"/>
        <v>0.6803691891667798</v>
      </c>
      <c r="L50" s="69"/>
    </row>
    <row r="51" spans="1:12" ht="24" customHeight="1" x14ac:dyDescent="0.2">
      <c r="A51" s="36" t="s">
        <v>163</v>
      </c>
      <c r="B51" s="37" t="s">
        <v>164</v>
      </c>
      <c r="C51" s="37" t="s">
        <v>21</v>
      </c>
      <c r="D51" s="37" t="s">
        <v>165</v>
      </c>
      <c r="E51" s="38" t="s">
        <v>144</v>
      </c>
      <c r="F51" s="39">
        <v>250</v>
      </c>
      <c r="G51" s="40">
        <v>651.71</v>
      </c>
      <c r="H51" s="40">
        <v>804.27</v>
      </c>
      <c r="I51" s="40">
        <f t="shared" si="0"/>
        <v>201067.5</v>
      </c>
      <c r="J51" s="41">
        <f t="shared" si="1"/>
        <v>5.486033174258902E-3</v>
      </c>
      <c r="K51" s="41">
        <f t="shared" si="2"/>
        <v>0.68585522234103868</v>
      </c>
      <c r="L51" s="69"/>
    </row>
    <row r="52" spans="1:12" ht="39" customHeight="1" x14ac:dyDescent="0.2">
      <c r="A52" s="36" t="s">
        <v>166</v>
      </c>
      <c r="B52" s="37" t="s">
        <v>167</v>
      </c>
      <c r="C52" s="37" t="s">
        <v>21</v>
      </c>
      <c r="D52" s="37" t="s">
        <v>168</v>
      </c>
      <c r="E52" s="38" t="s">
        <v>144</v>
      </c>
      <c r="F52" s="39">
        <v>250</v>
      </c>
      <c r="G52" s="40">
        <v>619.95000000000005</v>
      </c>
      <c r="H52" s="40">
        <v>765.08</v>
      </c>
      <c r="I52" s="40">
        <f t="shared" si="0"/>
        <v>191270</v>
      </c>
      <c r="J52" s="41">
        <f t="shared" si="1"/>
        <v>5.2187129458540048E-3</v>
      </c>
      <c r="K52" s="41">
        <f t="shared" si="2"/>
        <v>0.69107393528689265</v>
      </c>
      <c r="L52" s="69"/>
    </row>
    <row r="53" spans="1:12" ht="24" customHeight="1" x14ac:dyDescent="0.2">
      <c r="A53" s="36" t="s">
        <v>169</v>
      </c>
      <c r="B53" s="37" t="s">
        <v>170</v>
      </c>
      <c r="C53" s="37" t="s">
        <v>21</v>
      </c>
      <c r="D53" s="37" t="s">
        <v>171</v>
      </c>
      <c r="E53" s="38" t="s">
        <v>144</v>
      </c>
      <c r="F53" s="39">
        <v>500</v>
      </c>
      <c r="G53" s="40">
        <v>311.32</v>
      </c>
      <c r="H53" s="40">
        <v>384.2</v>
      </c>
      <c r="I53" s="40">
        <f t="shared" si="0"/>
        <v>192100</v>
      </c>
      <c r="J53" s="41">
        <f t="shared" si="1"/>
        <v>5.2413591096280359E-3</v>
      </c>
      <c r="K53" s="41">
        <f t="shared" si="2"/>
        <v>0.69631529439652073</v>
      </c>
      <c r="L53" s="69"/>
    </row>
    <row r="54" spans="1:12" ht="39" customHeight="1" x14ac:dyDescent="0.2">
      <c r="A54" s="36" t="s">
        <v>172</v>
      </c>
      <c r="B54" s="37" t="s">
        <v>173</v>
      </c>
      <c r="C54" s="37" t="s">
        <v>21</v>
      </c>
      <c r="D54" s="37" t="s">
        <v>174</v>
      </c>
      <c r="E54" s="38" t="s">
        <v>144</v>
      </c>
      <c r="F54" s="39">
        <v>500</v>
      </c>
      <c r="G54" s="40">
        <v>297.70999999999998</v>
      </c>
      <c r="H54" s="40">
        <v>367.4</v>
      </c>
      <c r="I54" s="40">
        <f t="shared" si="0"/>
        <v>183700</v>
      </c>
      <c r="J54" s="41">
        <f t="shared" si="1"/>
        <v>5.0121690184209795E-3</v>
      </c>
      <c r="K54" s="41">
        <f t="shared" si="2"/>
        <v>0.70132746341494168</v>
      </c>
      <c r="L54" s="69"/>
    </row>
    <row r="55" spans="1:12" ht="26.1" customHeight="1" x14ac:dyDescent="0.2">
      <c r="A55" s="36" t="s">
        <v>175</v>
      </c>
      <c r="B55" s="37" t="s">
        <v>176</v>
      </c>
      <c r="C55" s="37" t="s">
        <v>21</v>
      </c>
      <c r="D55" s="37" t="s">
        <v>177</v>
      </c>
      <c r="E55" s="38" t="s">
        <v>86</v>
      </c>
      <c r="F55" s="39">
        <v>1500</v>
      </c>
      <c r="G55" s="40">
        <v>77.61</v>
      </c>
      <c r="H55" s="40">
        <v>95.77</v>
      </c>
      <c r="I55" s="40">
        <f t="shared" si="0"/>
        <v>143655</v>
      </c>
      <c r="J55" s="41">
        <f t="shared" si="1"/>
        <v>3.9195598276606739E-3</v>
      </c>
      <c r="K55" s="41">
        <f t="shared" si="2"/>
        <v>0.70524702324260236</v>
      </c>
      <c r="L55" s="69"/>
    </row>
    <row r="56" spans="1:12" ht="24" customHeight="1" x14ac:dyDescent="0.2">
      <c r="A56" s="36" t="s">
        <v>178</v>
      </c>
      <c r="B56" s="37" t="s">
        <v>179</v>
      </c>
      <c r="C56" s="37" t="s">
        <v>21</v>
      </c>
      <c r="D56" s="37" t="s">
        <v>180</v>
      </c>
      <c r="E56" s="38" t="s">
        <v>144</v>
      </c>
      <c r="F56" s="39">
        <v>200</v>
      </c>
      <c r="G56" s="40">
        <v>675.3</v>
      </c>
      <c r="H56" s="40">
        <v>833.38</v>
      </c>
      <c r="I56" s="40">
        <f t="shared" si="0"/>
        <v>166676</v>
      </c>
      <c r="J56" s="41">
        <f t="shared" si="1"/>
        <v>4.5476771002413456E-3</v>
      </c>
      <c r="K56" s="41">
        <f t="shared" si="2"/>
        <v>0.70979470034284375</v>
      </c>
      <c r="L56" s="69"/>
    </row>
    <row r="57" spans="1:12" ht="26.1" customHeight="1" x14ac:dyDescent="0.2">
      <c r="A57" s="36" t="s">
        <v>181</v>
      </c>
      <c r="B57" s="37" t="s">
        <v>182</v>
      </c>
      <c r="C57" s="37" t="s">
        <v>21</v>
      </c>
      <c r="D57" s="37" t="s">
        <v>183</v>
      </c>
      <c r="E57" s="38" t="s">
        <v>23</v>
      </c>
      <c r="F57" s="39">
        <v>500</v>
      </c>
      <c r="G57" s="40">
        <v>274.08999999999997</v>
      </c>
      <c r="H57" s="40">
        <v>338.25</v>
      </c>
      <c r="I57" s="40">
        <f t="shared" si="0"/>
        <v>169125</v>
      </c>
      <c r="J57" s="41">
        <f t="shared" si="1"/>
        <v>4.6144969256420691E-3</v>
      </c>
      <c r="K57" s="41">
        <f t="shared" si="2"/>
        <v>0.71440919726848584</v>
      </c>
      <c r="L57" s="69"/>
    </row>
    <row r="58" spans="1:12" ht="26.1" customHeight="1" x14ac:dyDescent="0.2">
      <c r="A58" s="36" t="s">
        <v>184</v>
      </c>
      <c r="B58" s="37" t="s">
        <v>185</v>
      </c>
      <c r="C58" s="37" t="s">
        <v>21</v>
      </c>
      <c r="D58" s="37" t="s">
        <v>186</v>
      </c>
      <c r="E58" s="38" t="s">
        <v>23</v>
      </c>
      <c r="F58" s="39">
        <v>4000</v>
      </c>
      <c r="G58" s="40">
        <v>36.659999999999997</v>
      </c>
      <c r="H58" s="40">
        <v>45.24</v>
      </c>
      <c r="I58" s="40">
        <f t="shared" si="0"/>
        <v>180960</v>
      </c>
      <c r="J58" s="41">
        <f t="shared" si="1"/>
        <v>4.9374093934320112E-3</v>
      </c>
      <c r="K58" s="41">
        <f t="shared" si="2"/>
        <v>0.71934660666191785</v>
      </c>
      <c r="L58" s="69"/>
    </row>
    <row r="59" spans="1:12" ht="39" customHeight="1" x14ac:dyDescent="0.2">
      <c r="A59" s="36" t="s">
        <v>187</v>
      </c>
      <c r="B59" s="37" t="s">
        <v>188</v>
      </c>
      <c r="C59" s="37" t="s">
        <v>21</v>
      </c>
      <c r="D59" s="37" t="s">
        <v>189</v>
      </c>
      <c r="E59" s="38" t="s">
        <v>144</v>
      </c>
      <c r="F59" s="39">
        <v>800</v>
      </c>
      <c r="G59" s="40">
        <v>171.63</v>
      </c>
      <c r="H59" s="40">
        <v>211.8</v>
      </c>
      <c r="I59" s="40">
        <f t="shared" si="0"/>
        <v>169440</v>
      </c>
      <c r="J59" s="41">
        <f t="shared" si="1"/>
        <v>4.6230915540623344E-3</v>
      </c>
      <c r="K59" s="41">
        <f t="shared" si="2"/>
        <v>0.72396969821598023</v>
      </c>
      <c r="L59" s="69"/>
    </row>
    <row r="60" spans="1:12" ht="26.1" customHeight="1" x14ac:dyDescent="0.2">
      <c r="A60" s="36" t="s">
        <v>190</v>
      </c>
      <c r="B60" s="37" t="s">
        <v>191</v>
      </c>
      <c r="C60" s="37" t="s">
        <v>21</v>
      </c>
      <c r="D60" s="37" t="s">
        <v>192</v>
      </c>
      <c r="E60" s="38" t="s">
        <v>193</v>
      </c>
      <c r="F60" s="39">
        <v>150</v>
      </c>
      <c r="G60" s="40">
        <v>1065.03</v>
      </c>
      <c r="H60" s="40">
        <v>1314.35</v>
      </c>
      <c r="I60" s="40">
        <f t="shared" si="0"/>
        <v>197152.5</v>
      </c>
      <c r="J60" s="41">
        <f t="shared" si="1"/>
        <v>5.3792142210356136E-3</v>
      </c>
      <c r="K60" s="41">
        <f t="shared" si="2"/>
        <v>0.72934891243701583</v>
      </c>
      <c r="L60" s="69"/>
    </row>
    <row r="61" spans="1:12" ht="24" customHeight="1" x14ac:dyDescent="0.2">
      <c r="A61" s="36" t="s">
        <v>194</v>
      </c>
      <c r="B61" s="37" t="s">
        <v>195</v>
      </c>
      <c r="C61" s="37" t="s">
        <v>21</v>
      </c>
      <c r="D61" s="37" t="s">
        <v>196</v>
      </c>
      <c r="E61" s="38" t="s">
        <v>64</v>
      </c>
      <c r="F61" s="39">
        <v>12000</v>
      </c>
      <c r="G61" s="40">
        <v>10.4</v>
      </c>
      <c r="H61" s="40">
        <v>12.83</v>
      </c>
      <c r="I61" s="40">
        <f t="shared" si="0"/>
        <v>153960</v>
      </c>
      <c r="J61" s="41">
        <f t="shared" si="1"/>
        <v>4.2007269574093307E-3</v>
      </c>
      <c r="K61" s="41">
        <f t="shared" si="2"/>
        <v>0.73354963939442519</v>
      </c>
      <c r="L61" s="69"/>
    </row>
    <row r="62" spans="1:12" ht="26.1" customHeight="1" x14ac:dyDescent="0.2">
      <c r="A62" s="36" t="s">
        <v>197</v>
      </c>
      <c r="B62" s="37" t="s">
        <v>198</v>
      </c>
      <c r="C62" s="37" t="s">
        <v>21</v>
      </c>
      <c r="D62" s="37" t="s">
        <v>199</v>
      </c>
      <c r="E62" s="38" t="s">
        <v>30</v>
      </c>
      <c r="F62" s="39">
        <v>1500</v>
      </c>
      <c r="G62" s="40">
        <v>90.84</v>
      </c>
      <c r="H62" s="40">
        <v>112.1</v>
      </c>
      <c r="I62" s="40">
        <f t="shared" si="0"/>
        <v>168150</v>
      </c>
      <c r="J62" s="41">
        <f t="shared" si="1"/>
        <v>4.5878945043412505E-3</v>
      </c>
      <c r="K62" s="41">
        <f t="shared" si="2"/>
        <v>0.73813753389876646</v>
      </c>
      <c r="L62" s="69"/>
    </row>
    <row r="63" spans="1:12" ht="26.1" customHeight="1" x14ac:dyDescent="0.2">
      <c r="A63" s="36" t="s">
        <v>200</v>
      </c>
      <c r="B63" s="37" t="s">
        <v>201</v>
      </c>
      <c r="C63" s="37" t="s">
        <v>21</v>
      </c>
      <c r="D63" s="37" t="s">
        <v>202</v>
      </c>
      <c r="E63" s="38" t="s">
        <v>86</v>
      </c>
      <c r="F63" s="39">
        <v>500</v>
      </c>
      <c r="G63" s="40">
        <v>235.49</v>
      </c>
      <c r="H63" s="40">
        <v>290.61</v>
      </c>
      <c r="I63" s="40">
        <f t="shared" si="0"/>
        <v>145305</v>
      </c>
      <c r="J63" s="41">
        <f t="shared" si="1"/>
        <v>3.9645793098620598E-3</v>
      </c>
      <c r="K63" s="41">
        <f t="shared" si="2"/>
        <v>0.74210211320862851</v>
      </c>
      <c r="L63" s="69"/>
    </row>
    <row r="64" spans="1:12" ht="24" customHeight="1" x14ac:dyDescent="0.2">
      <c r="A64" s="36" t="s">
        <v>203</v>
      </c>
      <c r="B64" s="37" t="s">
        <v>204</v>
      </c>
      <c r="C64" s="37" t="s">
        <v>21</v>
      </c>
      <c r="D64" s="37" t="s">
        <v>205</v>
      </c>
      <c r="E64" s="38" t="s">
        <v>144</v>
      </c>
      <c r="F64" s="39">
        <v>200</v>
      </c>
      <c r="G64" s="40">
        <v>645.13</v>
      </c>
      <c r="H64" s="40">
        <v>796.15</v>
      </c>
      <c r="I64" s="40">
        <f t="shared" si="0"/>
        <v>159230</v>
      </c>
      <c r="J64" s="41">
        <f t="shared" si="1"/>
        <v>4.3445164551070906E-3</v>
      </c>
      <c r="K64" s="41">
        <f t="shared" si="2"/>
        <v>0.74644662966373565</v>
      </c>
      <c r="L64" s="69"/>
    </row>
    <row r="65" spans="1:12" ht="24" customHeight="1" x14ac:dyDescent="0.2">
      <c r="A65" s="36" t="s">
        <v>206</v>
      </c>
      <c r="B65" s="37" t="s">
        <v>207</v>
      </c>
      <c r="C65" s="37" t="s">
        <v>21</v>
      </c>
      <c r="D65" s="37" t="s">
        <v>208</v>
      </c>
      <c r="E65" s="38" t="s">
        <v>30</v>
      </c>
      <c r="F65" s="39">
        <v>500</v>
      </c>
      <c r="G65" s="40">
        <v>214.93</v>
      </c>
      <c r="H65" s="40">
        <v>265.24</v>
      </c>
      <c r="I65" s="40">
        <f t="shared" si="0"/>
        <v>132620</v>
      </c>
      <c r="J65" s="41">
        <f t="shared" si="1"/>
        <v>3.6184749876047376E-3</v>
      </c>
      <c r="K65" s="41">
        <f t="shared" si="2"/>
        <v>0.75006510465134035</v>
      </c>
      <c r="L65" s="69"/>
    </row>
    <row r="66" spans="1:12" ht="26.1" customHeight="1" x14ac:dyDescent="0.2">
      <c r="A66" s="36" t="s">
        <v>209</v>
      </c>
      <c r="B66" s="37" t="s">
        <v>210</v>
      </c>
      <c r="C66" s="37" t="s">
        <v>21</v>
      </c>
      <c r="D66" s="37" t="s">
        <v>211</v>
      </c>
      <c r="E66" s="38" t="s">
        <v>64</v>
      </c>
      <c r="F66" s="39">
        <v>10000</v>
      </c>
      <c r="G66" s="40">
        <v>10.98</v>
      </c>
      <c r="H66" s="40">
        <v>13.55</v>
      </c>
      <c r="I66" s="40">
        <f t="shared" si="0"/>
        <v>135500</v>
      </c>
      <c r="J66" s="41">
        <f t="shared" si="1"/>
        <v>3.697054447447157E-3</v>
      </c>
      <c r="K66" s="41">
        <f t="shared" si="2"/>
        <v>0.75376215909878752</v>
      </c>
      <c r="L66" s="69"/>
    </row>
    <row r="67" spans="1:12" ht="26.1" customHeight="1" x14ac:dyDescent="0.2">
      <c r="A67" s="36" t="s">
        <v>212</v>
      </c>
      <c r="B67" s="37" t="s">
        <v>213</v>
      </c>
      <c r="C67" s="37" t="s">
        <v>21</v>
      </c>
      <c r="D67" s="37" t="s">
        <v>214</v>
      </c>
      <c r="E67" s="38" t="s">
        <v>23</v>
      </c>
      <c r="F67" s="39">
        <v>250</v>
      </c>
      <c r="G67" s="40">
        <v>471.33</v>
      </c>
      <c r="H67" s="40">
        <v>581.66</v>
      </c>
      <c r="I67" s="40">
        <f t="shared" si="0"/>
        <v>145415</v>
      </c>
      <c r="J67" s="41">
        <f t="shared" si="1"/>
        <v>3.9675806086754859E-3</v>
      </c>
      <c r="K67" s="41">
        <f t="shared" si="2"/>
        <v>0.75772973970746305</v>
      </c>
      <c r="L67" s="69"/>
    </row>
    <row r="68" spans="1:12" ht="26.1" customHeight="1" x14ac:dyDescent="0.2">
      <c r="A68" s="36" t="s">
        <v>215</v>
      </c>
      <c r="B68" s="37" t="s">
        <v>216</v>
      </c>
      <c r="C68" s="37" t="s">
        <v>21</v>
      </c>
      <c r="D68" s="37" t="s">
        <v>217</v>
      </c>
      <c r="E68" s="38" t="s">
        <v>23</v>
      </c>
      <c r="F68" s="39">
        <v>500</v>
      </c>
      <c r="G68" s="40">
        <v>194.98</v>
      </c>
      <c r="H68" s="40">
        <v>240.62</v>
      </c>
      <c r="I68" s="40">
        <f t="shared" si="0"/>
        <v>120310</v>
      </c>
      <c r="J68" s="41">
        <f t="shared" si="1"/>
        <v>3.2826023658477301E-3</v>
      </c>
      <c r="K68" s="41">
        <f t="shared" si="2"/>
        <v>0.76101234207331081</v>
      </c>
      <c r="L68" s="69"/>
    </row>
    <row r="69" spans="1:12" ht="26.1" customHeight="1" x14ac:dyDescent="0.2">
      <c r="A69" s="36" t="s">
        <v>218</v>
      </c>
      <c r="B69" s="37" t="s">
        <v>219</v>
      </c>
      <c r="C69" s="37" t="s">
        <v>21</v>
      </c>
      <c r="D69" s="37" t="s">
        <v>220</v>
      </c>
      <c r="E69" s="38" t="s">
        <v>86</v>
      </c>
      <c r="F69" s="39">
        <v>8000</v>
      </c>
      <c r="G69" s="40">
        <v>13.95</v>
      </c>
      <c r="H69" s="40">
        <v>17.21</v>
      </c>
      <c r="I69" s="40">
        <f t="shared" si="0"/>
        <v>137680</v>
      </c>
      <c r="J69" s="41">
        <f t="shared" si="1"/>
        <v>3.7565347330223214E-3</v>
      </c>
      <c r="K69" s="41">
        <f t="shared" si="2"/>
        <v>0.7647688768063331</v>
      </c>
      <c r="L69" s="69"/>
    </row>
    <row r="70" spans="1:12" ht="39" customHeight="1" x14ac:dyDescent="0.2">
      <c r="A70" s="36" t="s">
        <v>221</v>
      </c>
      <c r="B70" s="37" t="s">
        <v>222</v>
      </c>
      <c r="C70" s="37" t="s">
        <v>21</v>
      </c>
      <c r="D70" s="37" t="s">
        <v>223</v>
      </c>
      <c r="E70" s="38" t="s">
        <v>23</v>
      </c>
      <c r="F70" s="39">
        <v>2000</v>
      </c>
      <c r="G70" s="40">
        <v>50.76</v>
      </c>
      <c r="H70" s="40">
        <v>62.64</v>
      </c>
      <c r="I70" s="40">
        <f t="shared" ref="I70:I133" si="3">F70*H70</f>
        <v>125280</v>
      </c>
      <c r="J70" s="41">
        <f t="shared" ref="J70:J133" si="4">I70/$H$298</f>
        <v>3.4182065031452386E-3</v>
      </c>
      <c r="K70" s="41">
        <f t="shared" si="2"/>
        <v>0.76818708330947838</v>
      </c>
      <c r="L70" s="69"/>
    </row>
    <row r="71" spans="1:12" ht="24" customHeight="1" x14ac:dyDescent="0.2">
      <c r="A71" s="36" t="s">
        <v>224</v>
      </c>
      <c r="B71" s="37" t="s">
        <v>225</v>
      </c>
      <c r="C71" s="37" t="s">
        <v>21</v>
      </c>
      <c r="D71" s="37" t="s">
        <v>226</v>
      </c>
      <c r="E71" s="38" t="s">
        <v>23</v>
      </c>
      <c r="F71" s="39">
        <v>1000</v>
      </c>
      <c r="G71" s="40">
        <v>100.49</v>
      </c>
      <c r="H71" s="40">
        <v>124.01</v>
      </c>
      <c r="I71" s="40">
        <f t="shared" si="3"/>
        <v>124010</v>
      </c>
      <c r="J71" s="41">
        <f t="shared" si="4"/>
        <v>3.3835551441175052E-3</v>
      </c>
      <c r="K71" s="41">
        <f t="shared" ref="K71:K134" si="5">K70+J71</f>
        <v>0.77157063845359586</v>
      </c>
      <c r="L71" s="69"/>
    </row>
    <row r="72" spans="1:12" ht="26.1" customHeight="1" x14ac:dyDescent="0.2">
      <c r="A72" s="36" t="s">
        <v>227</v>
      </c>
      <c r="B72" s="37" t="s">
        <v>228</v>
      </c>
      <c r="C72" s="37" t="s">
        <v>21</v>
      </c>
      <c r="D72" s="37" t="s">
        <v>229</v>
      </c>
      <c r="E72" s="38" t="s">
        <v>86</v>
      </c>
      <c r="F72" s="39">
        <v>7000</v>
      </c>
      <c r="G72" s="40">
        <v>13.13</v>
      </c>
      <c r="H72" s="40">
        <v>16.2</v>
      </c>
      <c r="I72" s="40">
        <f t="shared" si="3"/>
        <v>113400</v>
      </c>
      <c r="J72" s="41">
        <f t="shared" si="4"/>
        <v>3.0940662312952589E-3</v>
      </c>
      <c r="K72" s="41">
        <f t="shared" si="5"/>
        <v>0.77466470468489113</v>
      </c>
      <c r="L72" s="69"/>
    </row>
    <row r="73" spans="1:12" ht="26.1" customHeight="1" x14ac:dyDescent="0.2">
      <c r="A73" s="36" t="s">
        <v>230</v>
      </c>
      <c r="B73" s="37" t="s">
        <v>231</v>
      </c>
      <c r="C73" s="37" t="s">
        <v>21</v>
      </c>
      <c r="D73" s="37" t="s">
        <v>232</v>
      </c>
      <c r="E73" s="38" t="s">
        <v>144</v>
      </c>
      <c r="F73" s="39">
        <v>150</v>
      </c>
      <c r="G73" s="40">
        <v>638.15</v>
      </c>
      <c r="H73" s="40">
        <v>787.54</v>
      </c>
      <c r="I73" s="40">
        <f t="shared" si="3"/>
        <v>118131</v>
      </c>
      <c r="J73" s="41">
        <f t="shared" si="4"/>
        <v>3.2231493648072333E-3</v>
      </c>
      <c r="K73" s="41">
        <f t="shared" si="5"/>
        <v>0.7778878540496984</v>
      </c>
      <c r="L73" s="69"/>
    </row>
    <row r="74" spans="1:12" ht="26.1" customHeight="1" x14ac:dyDescent="0.2">
      <c r="A74" s="36" t="s">
        <v>233</v>
      </c>
      <c r="B74" s="37" t="s">
        <v>234</v>
      </c>
      <c r="C74" s="37" t="s">
        <v>21</v>
      </c>
      <c r="D74" s="37" t="s">
        <v>235</v>
      </c>
      <c r="E74" s="38" t="s">
        <v>86</v>
      </c>
      <c r="F74" s="39">
        <v>18000</v>
      </c>
      <c r="G74" s="40">
        <v>5.04</v>
      </c>
      <c r="H74" s="40">
        <v>6.21</v>
      </c>
      <c r="I74" s="40">
        <f t="shared" si="3"/>
        <v>111780</v>
      </c>
      <c r="J74" s="41">
        <f t="shared" si="4"/>
        <v>3.049865285133898E-3</v>
      </c>
      <c r="K74" s="41">
        <f t="shared" si="5"/>
        <v>0.78093771933483225</v>
      </c>
      <c r="L74" s="69"/>
    </row>
    <row r="75" spans="1:12" ht="26.1" customHeight="1" x14ac:dyDescent="0.2">
      <c r="A75" s="36" t="s">
        <v>236</v>
      </c>
      <c r="B75" s="37" t="s">
        <v>237</v>
      </c>
      <c r="C75" s="37" t="s">
        <v>21</v>
      </c>
      <c r="D75" s="37" t="s">
        <v>238</v>
      </c>
      <c r="E75" s="38" t="s">
        <v>23</v>
      </c>
      <c r="F75" s="39">
        <v>250</v>
      </c>
      <c r="G75" s="40">
        <v>328.3</v>
      </c>
      <c r="H75" s="40">
        <v>405.15</v>
      </c>
      <c r="I75" s="40">
        <f t="shared" si="3"/>
        <v>101287.5</v>
      </c>
      <c r="J75" s="41">
        <f t="shared" si="4"/>
        <v>2.763582305135084E-3</v>
      </c>
      <c r="K75" s="41">
        <f t="shared" si="5"/>
        <v>0.78370130163996732</v>
      </c>
      <c r="L75" s="69"/>
    </row>
    <row r="76" spans="1:12" ht="26.1" customHeight="1" x14ac:dyDescent="0.2">
      <c r="A76" s="36" t="s">
        <v>239</v>
      </c>
      <c r="B76" s="37" t="s">
        <v>240</v>
      </c>
      <c r="C76" s="37" t="s">
        <v>21</v>
      </c>
      <c r="D76" s="37" t="s">
        <v>241</v>
      </c>
      <c r="E76" s="38" t="s">
        <v>144</v>
      </c>
      <c r="F76" s="39">
        <v>250</v>
      </c>
      <c r="G76" s="40">
        <v>305.39999999999998</v>
      </c>
      <c r="H76" s="40">
        <v>376.89</v>
      </c>
      <c r="I76" s="40">
        <f t="shared" si="3"/>
        <v>94222.5</v>
      </c>
      <c r="J76" s="41">
        <f t="shared" si="4"/>
        <v>2.5708170677091495E-3</v>
      </c>
      <c r="K76" s="41">
        <f t="shared" si="5"/>
        <v>0.78627211870767644</v>
      </c>
      <c r="L76" s="69"/>
    </row>
    <row r="77" spans="1:12" ht="39" customHeight="1" x14ac:dyDescent="0.2">
      <c r="A77" s="36" t="s">
        <v>242</v>
      </c>
      <c r="B77" s="37" t="s">
        <v>243</v>
      </c>
      <c r="C77" s="37" t="s">
        <v>21</v>
      </c>
      <c r="D77" s="37" t="s">
        <v>244</v>
      </c>
      <c r="E77" s="38" t="s">
        <v>86</v>
      </c>
      <c r="F77" s="39">
        <v>500</v>
      </c>
      <c r="G77" s="40">
        <v>167.64</v>
      </c>
      <c r="H77" s="40">
        <v>206.88</v>
      </c>
      <c r="I77" s="40">
        <f t="shared" si="3"/>
        <v>103440</v>
      </c>
      <c r="J77" s="41">
        <f t="shared" si="4"/>
        <v>2.8223122660068923E-3</v>
      </c>
      <c r="K77" s="41">
        <f t="shared" si="5"/>
        <v>0.78909443097368337</v>
      </c>
      <c r="L77" s="69"/>
    </row>
    <row r="78" spans="1:12" ht="26.1" customHeight="1" x14ac:dyDescent="0.2">
      <c r="A78" s="36" t="s">
        <v>245</v>
      </c>
      <c r="B78" s="37" t="s">
        <v>246</v>
      </c>
      <c r="C78" s="37" t="s">
        <v>21</v>
      </c>
      <c r="D78" s="37" t="s">
        <v>247</v>
      </c>
      <c r="E78" s="38" t="s">
        <v>23</v>
      </c>
      <c r="F78" s="39">
        <v>400</v>
      </c>
      <c r="G78" s="40">
        <v>204.69</v>
      </c>
      <c r="H78" s="40">
        <v>252.6</v>
      </c>
      <c r="I78" s="40">
        <f t="shared" si="3"/>
        <v>101040</v>
      </c>
      <c r="J78" s="41">
        <f t="shared" si="4"/>
        <v>2.7568293828048765E-3</v>
      </c>
      <c r="K78" s="41">
        <f t="shared" si="5"/>
        <v>0.79185126035648823</v>
      </c>
      <c r="L78" s="69"/>
    </row>
    <row r="79" spans="1:12" ht="39" customHeight="1" x14ac:dyDescent="0.2">
      <c r="A79" s="36" t="s">
        <v>248</v>
      </c>
      <c r="B79" s="37" t="s">
        <v>249</v>
      </c>
      <c r="C79" s="37" t="s">
        <v>21</v>
      </c>
      <c r="D79" s="37" t="s">
        <v>250</v>
      </c>
      <c r="E79" s="38" t="s">
        <v>251</v>
      </c>
      <c r="F79" s="39">
        <v>3</v>
      </c>
      <c r="G79" s="40">
        <v>24225.81</v>
      </c>
      <c r="H79" s="40">
        <v>29897.07</v>
      </c>
      <c r="I79" s="40">
        <f t="shared" si="3"/>
        <v>89691.209999999992</v>
      </c>
      <c r="J79" s="41">
        <f t="shared" si="4"/>
        <v>2.4471829286156228E-3</v>
      </c>
      <c r="K79" s="41">
        <f t="shared" si="5"/>
        <v>0.79429844328510391</v>
      </c>
      <c r="L79" s="69"/>
    </row>
    <row r="80" spans="1:12" ht="26.1" customHeight="1" x14ac:dyDescent="0.2">
      <c r="A80" s="36" t="s">
        <v>252</v>
      </c>
      <c r="B80" s="37" t="s">
        <v>253</v>
      </c>
      <c r="C80" s="37" t="s">
        <v>21</v>
      </c>
      <c r="D80" s="37" t="s">
        <v>254</v>
      </c>
      <c r="E80" s="38" t="s">
        <v>86</v>
      </c>
      <c r="F80" s="39">
        <v>1000</v>
      </c>
      <c r="G80" s="40">
        <v>85.6</v>
      </c>
      <c r="H80" s="40">
        <v>105.63</v>
      </c>
      <c r="I80" s="40">
        <f t="shared" si="3"/>
        <v>105630</v>
      </c>
      <c r="J80" s="41">
        <f t="shared" si="4"/>
        <v>2.8820653969287321E-3</v>
      </c>
      <c r="K80" s="41">
        <f t="shared" si="5"/>
        <v>0.79718050868203261</v>
      </c>
      <c r="L80" s="69"/>
    </row>
    <row r="81" spans="1:12" ht="26.1" customHeight="1" x14ac:dyDescent="0.2">
      <c r="A81" s="48" t="s">
        <v>255</v>
      </c>
      <c r="B81" s="49" t="s">
        <v>256</v>
      </c>
      <c r="C81" s="49" t="s">
        <v>21</v>
      </c>
      <c r="D81" s="49" t="s">
        <v>257</v>
      </c>
      <c r="E81" s="50" t="s">
        <v>23</v>
      </c>
      <c r="F81" s="51">
        <v>10000</v>
      </c>
      <c r="G81" s="52">
        <v>9.08</v>
      </c>
      <c r="H81" s="52">
        <v>11.2</v>
      </c>
      <c r="I81" s="52">
        <f t="shared" si="3"/>
        <v>112000</v>
      </c>
      <c r="J81" s="53">
        <f t="shared" si="4"/>
        <v>3.0558678827607498E-3</v>
      </c>
      <c r="K81" s="53">
        <f t="shared" si="5"/>
        <v>0.80023637656479341</v>
      </c>
      <c r="L81" s="70" t="s">
        <v>919</v>
      </c>
    </row>
    <row r="82" spans="1:12" ht="26.1" customHeight="1" x14ac:dyDescent="0.2">
      <c r="A82" s="48" t="s">
        <v>258</v>
      </c>
      <c r="B82" s="49" t="s">
        <v>259</v>
      </c>
      <c r="C82" s="49" t="s">
        <v>21</v>
      </c>
      <c r="D82" s="49" t="s">
        <v>260</v>
      </c>
      <c r="E82" s="50" t="s">
        <v>23</v>
      </c>
      <c r="F82" s="51">
        <v>4000</v>
      </c>
      <c r="G82" s="52">
        <v>21.92</v>
      </c>
      <c r="H82" s="52">
        <v>27.05</v>
      </c>
      <c r="I82" s="52">
        <f t="shared" si="3"/>
        <v>108200</v>
      </c>
      <c r="J82" s="53">
        <f t="shared" si="4"/>
        <v>2.952186651024224E-3</v>
      </c>
      <c r="K82" s="53">
        <f t="shared" si="5"/>
        <v>0.80318856321581766</v>
      </c>
      <c r="L82" s="70"/>
    </row>
    <row r="83" spans="1:12" ht="26.1" customHeight="1" x14ac:dyDescent="0.2">
      <c r="A83" s="48" t="s">
        <v>261</v>
      </c>
      <c r="B83" s="49" t="s">
        <v>262</v>
      </c>
      <c r="C83" s="49" t="s">
        <v>21</v>
      </c>
      <c r="D83" s="49" t="s">
        <v>263</v>
      </c>
      <c r="E83" s="50" t="s">
        <v>86</v>
      </c>
      <c r="F83" s="51">
        <v>3000</v>
      </c>
      <c r="G83" s="52">
        <v>27.91</v>
      </c>
      <c r="H83" s="52">
        <v>34.44</v>
      </c>
      <c r="I83" s="52">
        <f t="shared" si="3"/>
        <v>103320</v>
      </c>
      <c r="J83" s="53">
        <f t="shared" si="4"/>
        <v>2.8190381218467916E-3</v>
      </c>
      <c r="K83" s="53">
        <f t="shared" si="5"/>
        <v>0.80600760133766447</v>
      </c>
      <c r="L83" s="70"/>
    </row>
    <row r="84" spans="1:12" ht="26.1" customHeight="1" x14ac:dyDescent="0.2">
      <c r="A84" s="48" t="s">
        <v>264</v>
      </c>
      <c r="B84" s="49" t="s">
        <v>265</v>
      </c>
      <c r="C84" s="49" t="s">
        <v>21</v>
      </c>
      <c r="D84" s="49" t="s">
        <v>266</v>
      </c>
      <c r="E84" s="50" t="s">
        <v>23</v>
      </c>
      <c r="F84" s="51">
        <v>5000</v>
      </c>
      <c r="G84" s="52">
        <v>14.43</v>
      </c>
      <c r="H84" s="52">
        <v>17.8</v>
      </c>
      <c r="I84" s="52">
        <f t="shared" si="3"/>
        <v>89000</v>
      </c>
      <c r="J84" s="53">
        <f t="shared" si="4"/>
        <v>2.4283235854080957E-3</v>
      </c>
      <c r="K84" s="53">
        <f t="shared" si="5"/>
        <v>0.80843592492307259</v>
      </c>
      <c r="L84" s="70"/>
    </row>
    <row r="85" spans="1:12" ht="26.1" customHeight="1" x14ac:dyDescent="0.2">
      <c r="A85" s="48" t="s">
        <v>267</v>
      </c>
      <c r="B85" s="49" t="s">
        <v>268</v>
      </c>
      <c r="C85" s="49" t="s">
        <v>21</v>
      </c>
      <c r="D85" s="49" t="s">
        <v>269</v>
      </c>
      <c r="E85" s="50" t="s">
        <v>30</v>
      </c>
      <c r="F85" s="51">
        <v>1200</v>
      </c>
      <c r="G85" s="52">
        <v>68.13</v>
      </c>
      <c r="H85" s="52">
        <v>84.07</v>
      </c>
      <c r="I85" s="52">
        <f t="shared" si="3"/>
        <v>100883.99999999999</v>
      </c>
      <c r="J85" s="53">
        <f t="shared" si="4"/>
        <v>2.7525729953967446E-3</v>
      </c>
      <c r="K85" s="53">
        <f t="shared" si="5"/>
        <v>0.81118849791846936</v>
      </c>
      <c r="L85" s="70"/>
    </row>
    <row r="86" spans="1:12" ht="26.1" customHeight="1" x14ac:dyDescent="0.2">
      <c r="A86" s="48" t="s">
        <v>270</v>
      </c>
      <c r="B86" s="49" t="s">
        <v>271</v>
      </c>
      <c r="C86" s="49" t="s">
        <v>21</v>
      </c>
      <c r="D86" s="49" t="s">
        <v>272</v>
      </c>
      <c r="E86" s="50" t="s">
        <v>86</v>
      </c>
      <c r="F86" s="51">
        <v>20000</v>
      </c>
      <c r="G86" s="52">
        <v>3.55</v>
      </c>
      <c r="H86" s="52">
        <v>4.38</v>
      </c>
      <c r="I86" s="52">
        <f t="shared" si="3"/>
        <v>87600</v>
      </c>
      <c r="J86" s="53">
        <f t="shared" si="4"/>
        <v>2.3901252368735862E-3</v>
      </c>
      <c r="K86" s="53">
        <f t="shared" si="5"/>
        <v>0.81357862315534291</v>
      </c>
      <c r="L86" s="70"/>
    </row>
    <row r="87" spans="1:12" ht="26.1" customHeight="1" x14ac:dyDescent="0.2">
      <c r="A87" s="48" t="s">
        <v>273</v>
      </c>
      <c r="B87" s="49" t="s">
        <v>274</v>
      </c>
      <c r="C87" s="49" t="s">
        <v>21</v>
      </c>
      <c r="D87" s="49" t="s">
        <v>275</v>
      </c>
      <c r="E87" s="50" t="s">
        <v>144</v>
      </c>
      <c r="F87" s="51">
        <v>2500</v>
      </c>
      <c r="G87" s="52">
        <v>26.09</v>
      </c>
      <c r="H87" s="52">
        <v>32.19</v>
      </c>
      <c r="I87" s="52">
        <f t="shared" si="3"/>
        <v>80475</v>
      </c>
      <c r="J87" s="53">
        <f t="shared" si="4"/>
        <v>2.1957229273676013E-3</v>
      </c>
      <c r="K87" s="53">
        <f t="shared" si="5"/>
        <v>0.81577434608271049</v>
      </c>
      <c r="L87" s="70"/>
    </row>
    <row r="88" spans="1:12" ht="24" customHeight="1" x14ac:dyDescent="0.2">
      <c r="A88" s="48" t="s">
        <v>276</v>
      </c>
      <c r="B88" s="49" t="s">
        <v>277</v>
      </c>
      <c r="C88" s="49" t="s">
        <v>21</v>
      </c>
      <c r="D88" s="49" t="s">
        <v>278</v>
      </c>
      <c r="E88" s="50" t="s">
        <v>23</v>
      </c>
      <c r="F88" s="51">
        <v>500</v>
      </c>
      <c r="G88" s="52">
        <v>134.49</v>
      </c>
      <c r="H88" s="52">
        <v>165.97</v>
      </c>
      <c r="I88" s="52">
        <f t="shared" si="3"/>
        <v>82985</v>
      </c>
      <c r="J88" s="53">
        <f t="shared" si="4"/>
        <v>2.2642071093830428E-3</v>
      </c>
      <c r="K88" s="53">
        <f t="shared" si="5"/>
        <v>0.81803855319209351</v>
      </c>
      <c r="L88" s="70"/>
    </row>
    <row r="89" spans="1:12" ht="26.1" customHeight="1" x14ac:dyDescent="0.2">
      <c r="A89" s="48" t="s">
        <v>279</v>
      </c>
      <c r="B89" s="49" t="s">
        <v>280</v>
      </c>
      <c r="C89" s="49" t="s">
        <v>21</v>
      </c>
      <c r="D89" s="49" t="s">
        <v>281</v>
      </c>
      <c r="E89" s="50" t="s">
        <v>86</v>
      </c>
      <c r="F89" s="51">
        <v>10000</v>
      </c>
      <c r="G89" s="52">
        <v>6.69</v>
      </c>
      <c r="H89" s="52">
        <v>8.25</v>
      </c>
      <c r="I89" s="52">
        <f t="shared" si="3"/>
        <v>82500</v>
      </c>
      <c r="J89" s="53">
        <f t="shared" si="4"/>
        <v>2.250974110069302E-3</v>
      </c>
      <c r="K89" s="53">
        <f t="shared" si="5"/>
        <v>0.82028952730216276</v>
      </c>
      <c r="L89" s="70"/>
    </row>
    <row r="90" spans="1:12" ht="39" customHeight="1" x14ac:dyDescent="0.2">
      <c r="A90" s="48" t="s">
        <v>282</v>
      </c>
      <c r="B90" s="49" t="s">
        <v>283</v>
      </c>
      <c r="C90" s="49" t="s">
        <v>21</v>
      </c>
      <c r="D90" s="49" t="s">
        <v>284</v>
      </c>
      <c r="E90" s="50" t="s">
        <v>144</v>
      </c>
      <c r="F90" s="51">
        <v>100</v>
      </c>
      <c r="G90" s="52">
        <v>648.35</v>
      </c>
      <c r="H90" s="52">
        <v>800.12</v>
      </c>
      <c r="I90" s="52">
        <f t="shared" si="3"/>
        <v>80012</v>
      </c>
      <c r="J90" s="53">
        <f t="shared" si="4"/>
        <v>2.1830901878165457E-3</v>
      </c>
      <c r="K90" s="53">
        <f t="shared" si="5"/>
        <v>0.82247261748997935</v>
      </c>
      <c r="L90" s="70"/>
    </row>
    <row r="91" spans="1:12" ht="26.1" customHeight="1" x14ac:dyDescent="0.2">
      <c r="A91" s="48" t="s">
        <v>285</v>
      </c>
      <c r="B91" s="49" t="s">
        <v>286</v>
      </c>
      <c r="C91" s="49" t="s">
        <v>21</v>
      </c>
      <c r="D91" s="49" t="s">
        <v>287</v>
      </c>
      <c r="E91" s="50" t="s">
        <v>86</v>
      </c>
      <c r="F91" s="51">
        <v>1500</v>
      </c>
      <c r="G91" s="52">
        <v>48.26</v>
      </c>
      <c r="H91" s="52">
        <v>59.55</v>
      </c>
      <c r="I91" s="52">
        <f t="shared" si="3"/>
        <v>89325</v>
      </c>
      <c r="J91" s="53">
        <f t="shared" si="4"/>
        <v>2.4371910591750355E-3</v>
      </c>
      <c r="K91" s="53">
        <f t="shared" si="5"/>
        <v>0.82490980854915441</v>
      </c>
      <c r="L91" s="70"/>
    </row>
    <row r="92" spans="1:12" ht="26.1" customHeight="1" x14ac:dyDescent="0.2">
      <c r="A92" s="48" t="s">
        <v>288</v>
      </c>
      <c r="B92" s="49" t="s">
        <v>289</v>
      </c>
      <c r="C92" s="49" t="s">
        <v>21</v>
      </c>
      <c r="D92" s="49" t="s">
        <v>290</v>
      </c>
      <c r="E92" s="50" t="s">
        <v>144</v>
      </c>
      <c r="F92" s="51">
        <v>300</v>
      </c>
      <c r="G92" s="52">
        <v>217.03</v>
      </c>
      <c r="H92" s="52">
        <v>267.83</v>
      </c>
      <c r="I92" s="52">
        <f t="shared" si="3"/>
        <v>80349</v>
      </c>
      <c r="J92" s="53">
        <f t="shared" si="4"/>
        <v>2.1922850759994953E-3</v>
      </c>
      <c r="K92" s="53">
        <f t="shared" si="5"/>
        <v>0.82710209362515386</v>
      </c>
      <c r="L92" s="70"/>
    </row>
    <row r="93" spans="1:12" ht="26.1" customHeight="1" x14ac:dyDescent="0.2">
      <c r="A93" s="48" t="s">
        <v>291</v>
      </c>
      <c r="B93" s="49" t="s">
        <v>292</v>
      </c>
      <c r="C93" s="49" t="s">
        <v>21</v>
      </c>
      <c r="D93" s="49" t="s">
        <v>293</v>
      </c>
      <c r="E93" s="50" t="s">
        <v>86</v>
      </c>
      <c r="F93" s="51">
        <v>3500</v>
      </c>
      <c r="G93" s="52">
        <v>18.32</v>
      </c>
      <c r="H93" s="52">
        <v>22.6</v>
      </c>
      <c r="I93" s="52">
        <f t="shared" si="3"/>
        <v>79100</v>
      </c>
      <c r="J93" s="53">
        <f t="shared" si="4"/>
        <v>2.1582066921997795E-3</v>
      </c>
      <c r="K93" s="53">
        <f t="shared" si="5"/>
        <v>0.82926030031735365</v>
      </c>
      <c r="L93" s="70"/>
    </row>
    <row r="94" spans="1:12" ht="24" customHeight="1" x14ac:dyDescent="0.2">
      <c r="A94" s="48" t="s">
        <v>294</v>
      </c>
      <c r="B94" s="49" t="s">
        <v>295</v>
      </c>
      <c r="C94" s="49" t="s">
        <v>21</v>
      </c>
      <c r="D94" s="49" t="s">
        <v>296</v>
      </c>
      <c r="E94" s="50" t="s">
        <v>23</v>
      </c>
      <c r="F94" s="51">
        <v>500</v>
      </c>
      <c r="G94" s="52">
        <v>138.09</v>
      </c>
      <c r="H94" s="52">
        <v>170.41</v>
      </c>
      <c r="I94" s="52">
        <f t="shared" si="3"/>
        <v>85205</v>
      </c>
      <c r="J94" s="53">
        <f t="shared" si="4"/>
        <v>2.3247787763449076E-3</v>
      </c>
      <c r="K94" s="53">
        <f t="shared" si="5"/>
        <v>0.83158507909369861</v>
      </c>
      <c r="L94" s="70"/>
    </row>
    <row r="95" spans="1:12" ht="26.1" customHeight="1" x14ac:dyDescent="0.2">
      <c r="A95" s="48" t="s">
        <v>297</v>
      </c>
      <c r="B95" s="49" t="s">
        <v>298</v>
      </c>
      <c r="C95" s="49" t="s">
        <v>21</v>
      </c>
      <c r="D95" s="49" t="s">
        <v>299</v>
      </c>
      <c r="E95" s="50" t="s">
        <v>144</v>
      </c>
      <c r="F95" s="51">
        <v>50</v>
      </c>
      <c r="G95" s="52">
        <v>1208.3599999999999</v>
      </c>
      <c r="H95" s="52">
        <v>1491.23</v>
      </c>
      <c r="I95" s="52">
        <f t="shared" si="3"/>
        <v>74561.5</v>
      </c>
      <c r="J95" s="53">
        <f t="shared" si="4"/>
        <v>2.0343758316113004E-3</v>
      </c>
      <c r="K95" s="53">
        <f t="shared" si="5"/>
        <v>0.83361945492530987</v>
      </c>
      <c r="L95" s="70"/>
    </row>
    <row r="96" spans="1:12" ht="26.1" customHeight="1" x14ac:dyDescent="0.2">
      <c r="A96" s="48" t="s">
        <v>300</v>
      </c>
      <c r="B96" s="49" t="s">
        <v>301</v>
      </c>
      <c r="C96" s="49" t="s">
        <v>21</v>
      </c>
      <c r="D96" s="49" t="s">
        <v>302</v>
      </c>
      <c r="E96" s="50" t="s">
        <v>86</v>
      </c>
      <c r="F96" s="51">
        <v>500</v>
      </c>
      <c r="G96" s="52">
        <v>133.44</v>
      </c>
      <c r="H96" s="52">
        <v>164.67</v>
      </c>
      <c r="I96" s="52">
        <f t="shared" si="3"/>
        <v>82335</v>
      </c>
      <c r="J96" s="53">
        <f t="shared" si="4"/>
        <v>2.2464721618491636E-3</v>
      </c>
      <c r="K96" s="53">
        <f t="shared" si="5"/>
        <v>0.83586592708715901</v>
      </c>
      <c r="L96" s="70"/>
    </row>
    <row r="97" spans="1:12" ht="39" customHeight="1" x14ac:dyDescent="0.2">
      <c r="A97" s="48" t="s">
        <v>303</v>
      </c>
      <c r="B97" s="49" t="s">
        <v>304</v>
      </c>
      <c r="C97" s="49" t="s">
        <v>21</v>
      </c>
      <c r="D97" s="49" t="s">
        <v>305</v>
      </c>
      <c r="E97" s="50" t="s">
        <v>23</v>
      </c>
      <c r="F97" s="51">
        <v>500</v>
      </c>
      <c r="G97" s="52">
        <v>123.44</v>
      </c>
      <c r="H97" s="52">
        <v>152.33000000000001</v>
      </c>
      <c r="I97" s="52">
        <f t="shared" si="3"/>
        <v>76165</v>
      </c>
      <c r="J97" s="53">
        <f t="shared" si="4"/>
        <v>2.0781265829506474E-3</v>
      </c>
      <c r="K97" s="53">
        <f t="shared" si="5"/>
        <v>0.83794405367010971</v>
      </c>
      <c r="L97" s="70"/>
    </row>
    <row r="98" spans="1:12" ht="26.1" customHeight="1" x14ac:dyDescent="0.2">
      <c r="A98" s="48" t="s">
        <v>306</v>
      </c>
      <c r="B98" s="49" t="s">
        <v>307</v>
      </c>
      <c r="C98" s="49" t="s">
        <v>21</v>
      </c>
      <c r="D98" s="49" t="s">
        <v>308</v>
      </c>
      <c r="E98" s="50" t="s">
        <v>144</v>
      </c>
      <c r="F98" s="51">
        <v>2500</v>
      </c>
      <c r="G98" s="52">
        <v>20.61</v>
      </c>
      <c r="H98" s="52">
        <v>25.43</v>
      </c>
      <c r="I98" s="52">
        <f t="shared" si="3"/>
        <v>63575</v>
      </c>
      <c r="J98" s="53">
        <f t="shared" si="4"/>
        <v>1.7346142914867379E-3</v>
      </c>
      <c r="K98" s="53">
        <f t="shared" si="5"/>
        <v>0.8396786679615964</v>
      </c>
      <c r="L98" s="70"/>
    </row>
    <row r="99" spans="1:12" ht="24" customHeight="1" x14ac:dyDescent="0.2">
      <c r="A99" s="48" t="s">
        <v>309</v>
      </c>
      <c r="B99" s="49" t="s">
        <v>310</v>
      </c>
      <c r="C99" s="49" t="s">
        <v>21</v>
      </c>
      <c r="D99" s="49" t="s">
        <v>311</v>
      </c>
      <c r="E99" s="50" t="s">
        <v>144</v>
      </c>
      <c r="F99" s="51">
        <v>100</v>
      </c>
      <c r="G99" s="52">
        <v>607.48</v>
      </c>
      <c r="H99" s="52">
        <v>749.69</v>
      </c>
      <c r="I99" s="52">
        <f t="shared" si="3"/>
        <v>74969</v>
      </c>
      <c r="J99" s="53">
        <f t="shared" si="4"/>
        <v>2.0454942794883094E-3</v>
      </c>
      <c r="K99" s="53">
        <f t="shared" si="5"/>
        <v>0.84172416224108471</v>
      </c>
      <c r="L99" s="70"/>
    </row>
    <row r="100" spans="1:12" ht="24" customHeight="1" x14ac:dyDescent="0.2">
      <c r="A100" s="48" t="s">
        <v>312</v>
      </c>
      <c r="B100" s="49" t="s">
        <v>313</v>
      </c>
      <c r="C100" s="49" t="s">
        <v>21</v>
      </c>
      <c r="D100" s="49" t="s">
        <v>314</v>
      </c>
      <c r="E100" s="50" t="s">
        <v>144</v>
      </c>
      <c r="F100" s="51">
        <v>100</v>
      </c>
      <c r="G100" s="52">
        <v>590.63</v>
      </c>
      <c r="H100" s="52">
        <v>728.89</v>
      </c>
      <c r="I100" s="52">
        <f t="shared" si="3"/>
        <v>72889</v>
      </c>
      <c r="J100" s="53">
        <f t="shared" si="4"/>
        <v>1.9887424473798952E-3</v>
      </c>
      <c r="K100" s="53">
        <f t="shared" si="5"/>
        <v>0.8437129046884646</v>
      </c>
      <c r="L100" s="70"/>
    </row>
    <row r="101" spans="1:12" ht="24" customHeight="1" x14ac:dyDescent="0.2">
      <c r="A101" s="48" t="s">
        <v>315</v>
      </c>
      <c r="B101" s="49" t="s">
        <v>316</v>
      </c>
      <c r="C101" s="49" t="s">
        <v>21</v>
      </c>
      <c r="D101" s="49" t="s">
        <v>317</v>
      </c>
      <c r="E101" s="50" t="s">
        <v>23</v>
      </c>
      <c r="F101" s="51">
        <v>500</v>
      </c>
      <c r="G101" s="52">
        <v>117.25</v>
      </c>
      <c r="H101" s="52">
        <v>144.69</v>
      </c>
      <c r="I101" s="52">
        <f t="shared" si="3"/>
        <v>72345</v>
      </c>
      <c r="J101" s="53">
        <f t="shared" si="4"/>
        <v>1.9738996605207716E-3</v>
      </c>
      <c r="K101" s="53">
        <f t="shared" si="5"/>
        <v>0.84568680434898535</v>
      </c>
      <c r="L101" s="70"/>
    </row>
    <row r="102" spans="1:12" ht="24" customHeight="1" x14ac:dyDescent="0.2">
      <c r="A102" s="48" t="s">
        <v>318</v>
      </c>
      <c r="B102" s="49" t="s">
        <v>319</v>
      </c>
      <c r="C102" s="49" t="s">
        <v>21</v>
      </c>
      <c r="D102" s="49" t="s">
        <v>320</v>
      </c>
      <c r="E102" s="50" t="s">
        <v>23</v>
      </c>
      <c r="F102" s="51">
        <v>150</v>
      </c>
      <c r="G102" s="52">
        <v>409.73</v>
      </c>
      <c r="H102" s="52">
        <v>505.64</v>
      </c>
      <c r="I102" s="52">
        <f t="shared" si="3"/>
        <v>75846</v>
      </c>
      <c r="J102" s="53">
        <f t="shared" si="4"/>
        <v>2.0694228163917125E-3</v>
      </c>
      <c r="K102" s="53">
        <f t="shared" si="5"/>
        <v>0.84775622716537702</v>
      </c>
      <c r="L102" s="70"/>
    </row>
    <row r="103" spans="1:12" ht="24" customHeight="1" x14ac:dyDescent="0.2">
      <c r="A103" s="48" t="s">
        <v>321</v>
      </c>
      <c r="B103" s="49" t="s">
        <v>322</v>
      </c>
      <c r="C103" s="49" t="s">
        <v>21</v>
      </c>
      <c r="D103" s="49" t="s">
        <v>323</v>
      </c>
      <c r="E103" s="50" t="s">
        <v>30</v>
      </c>
      <c r="F103" s="51">
        <v>150</v>
      </c>
      <c r="G103" s="52">
        <v>454.2</v>
      </c>
      <c r="H103" s="52">
        <v>560.52</v>
      </c>
      <c r="I103" s="52">
        <f t="shared" si="3"/>
        <v>84078</v>
      </c>
      <c r="J103" s="53">
        <f t="shared" si="4"/>
        <v>2.2940291057746277E-3</v>
      </c>
      <c r="K103" s="53">
        <f t="shared" si="5"/>
        <v>0.85005025627115161</v>
      </c>
      <c r="L103" s="70"/>
    </row>
    <row r="104" spans="1:12" ht="24" customHeight="1" x14ac:dyDescent="0.2">
      <c r="A104" s="48" t="s">
        <v>324</v>
      </c>
      <c r="B104" s="49" t="s">
        <v>325</v>
      </c>
      <c r="C104" s="49" t="s">
        <v>21</v>
      </c>
      <c r="D104" s="49" t="s">
        <v>326</v>
      </c>
      <c r="E104" s="50" t="s">
        <v>23</v>
      </c>
      <c r="F104" s="51">
        <v>1500</v>
      </c>
      <c r="G104" s="52">
        <v>43.76</v>
      </c>
      <c r="H104" s="52">
        <v>54</v>
      </c>
      <c r="I104" s="52">
        <f t="shared" si="3"/>
        <v>81000</v>
      </c>
      <c r="J104" s="53">
        <f t="shared" si="4"/>
        <v>2.2100473080680421E-3</v>
      </c>
      <c r="K104" s="53">
        <f t="shared" si="5"/>
        <v>0.85226030357921967</v>
      </c>
      <c r="L104" s="70"/>
    </row>
    <row r="105" spans="1:12" ht="24" customHeight="1" x14ac:dyDescent="0.2">
      <c r="A105" s="48" t="s">
        <v>327</v>
      </c>
      <c r="B105" s="49" t="s">
        <v>328</v>
      </c>
      <c r="C105" s="49" t="s">
        <v>21</v>
      </c>
      <c r="D105" s="49" t="s">
        <v>329</v>
      </c>
      <c r="E105" s="50" t="s">
        <v>144</v>
      </c>
      <c r="F105" s="51">
        <v>100</v>
      </c>
      <c r="G105" s="52">
        <v>521.45000000000005</v>
      </c>
      <c r="H105" s="52">
        <v>643.52</v>
      </c>
      <c r="I105" s="52">
        <f t="shared" si="3"/>
        <v>64352</v>
      </c>
      <c r="J105" s="53">
        <f t="shared" si="4"/>
        <v>1.7558143749233908E-3</v>
      </c>
      <c r="K105" s="53">
        <f t="shared" si="5"/>
        <v>0.85401611795414301</v>
      </c>
      <c r="L105" s="70"/>
    </row>
    <row r="106" spans="1:12" ht="26.1" customHeight="1" x14ac:dyDescent="0.2">
      <c r="A106" s="48" t="s">
        <v>330</v>
      </c>
      <c r="B106" s="49" t="s">
        <v>331</v>
      </c>
      <c r="C106" s="49" t="s">
        <v>21</v>
      </c>
      <c r="D106" s="49" t="s">
        <v>332</v>
      </c>
      <c r="E106" s="50" t="s">
        <v>86</v>
      </c>
      <c r="F106" s="51">
        <v>2000</v>
      </c>
      <c r="G106" s="52">
        <v>27.08</v>
      </c>
      <c r="H106" s="52">
        <v>33.409999999999997</v>
      </c>
      <c r="I106" s="52">
        <f t="shared" si="3"/>
        <v>66820</v>
      </c>
      <c r="J106" s="53">
        <f t="shared" si="4"/>
        <v>1.8231526064827973E-3</v>
      </c>
      <c r="K106" s="53">
        <f t="shared" si="5"/>
        <v>0.85583927056062581</v>
      </c>
      <c r="L106" s="70"/>
    </row>
    <row r="107" spans="1:12" ht="24" customHeight="1" x14ac:dyDescent="0.2">
      <c r="A107" s="48" t="s">
        <v>333</v>
      </c>
      <c r="B107" s="49" t="s">
        <v>334</v>
      </c>
      <c r="C107" s="49" t="s">
        <v>21</v>
      </c>
      <c r="D107" s="49" t="s">
        <v>335</v>
      </c>
      <c r="E107" s="50" t="s">
        <v>193</v>
      </c>
      <c r="F107" s="51">
        <v>500</v>
      </c>
      <c r="G107" s="52">
        <v>107.24</v>
      </c>
      <c r="H107" s="52">
        <v>132.34</v>
      </c>
      <c r="I107" s="52">
        <f t="shared" si="3"/>
        <v>66170</v>
      </c>
      <c r="J107" s="53">
        <f t="shared" si="4"/>
        <v>1.8054176589489179E-3</v>
      </c>
      <c r="K107" s="53">
        <f t="shared" si="5"/>
        <v>0.85764468821957474</v>
      </c>
      <c r="L107" s="70"/>
    </row>
    <row r="108" spans="1:12" ht="24" customHeight="1" x14ac:dyDescent="0.2">
      <c r="A108" s="48" t="s">
        <v>336</v>
      </c>
      <c r="B108" s="49" t="s">
        <v>337</v>
      </c>
      <c r="C108" s="49" t="s">
        <v>21</v>
      </c>
      <c r="D108" s="49" t="s">
        <v>338</v>
      </c>
      <c r="E108" s="50" t="s">
        <v>23</v>
      </c>
      <c r="F108" s="51">
        <v>50</v>
      </c>
      <c r="G108" s="52">
        <v>1245.2</v>
      </c>
      <c r="H108" s="52">
        <v>1536.7</v>
      </c>
      <c r="I108" s="52">
        <f t="shared" si="3"/>
        <v>76835</v>
      </c>
      <c r="J108" s="53">
        <f t="shared" si="4"/>
        <v>2.0964072211778766E-3</v>
      </c>
      <c r="K108" s="53">
        <f t="shared" si="5"/>
        <v>0.85974109544075261</v>
      </c>
      <c r="L108" s="70"/>
    </row>
    <row r="109" spans="1:12" ht="26.1" customHeight="1" x14ac:dyDescent="0.2">
      <c r="A109" s="48" t="s">
        <v>339</v>
      </c>
      <c r="B109" s="49" t="s">
        <v>340</v>
      </c>
      <c r="C109" s="49" t="s">
        <v>21</v>
      </c>
      <c r="D109" s="49" t="s">
        <v>341</v>
      </c>
      <c r="E109" s="50" t="s">
        <v>193</v>
      </c>
      <c r="F109" s="51">
        <v>1500</v>
      </c>
      <c r="G109" s="52">
        <v>44.61</v>
      </c>
      <c r="H109" s="52">
        <v>55.05</v>
      </c>
      <c r="I109" s="52">
        <f t="shared" si="3"/>
        <v>82575</v>
      </c>
      <c r="J109" s="53">
        <f t="shared" si="4"/>
        <v>2.253020450169365E-3</v>
      </c>
      <c r="K109" s="53">
        <f t="shared" si="5"/>
        <v>0.86199411589092201</v>
      </c>
      <c r="L109" s="70"/>
    </row>
    <row r="110" spans="1:12" ht="26.1" customHeight="1" x14ac:dyDescent="0.2">
      <c r="A110" s="48" t="s">
        <v>342</v>
      </c>
      <c r="B110" s="49" t="s">
        <v>343</v>
      </c>
      <c r="C110" s="49" t="s">
        <v>21</v>
      </c>
      <c r="D110" s="49" t="s">
        <v>344</v>
      </c>
      <c r="E110" s="50" t="s">
        <v>86</v>
      </c>
      <c r="F110" s="51">
        <v>1000</v>
      </c>
      <c r="G110" s="52">
        <v>57.56</v>
      </c>
      <c r="H110" s="52">
        <v>71.03</v>
      </c>
      <c r="I110" s="52">
        <f t="shared" si="3"/>
        <v>71030</v>
      </c>
      <c r="J110" s="53">
        <f t="shared" si="4"/>
        <v>1.9380204974330003E-3</v>
      </c>
      <c r="K110" s="53">
        <f t="shared" si="5"/>
        <v>0.86393213638835498</v>
      </c>
      <c r="L110" s="70"/>
    </row>
    <row r="111" spans="1:12" ht="39" customHeight="1" x14ac:dyDescent="0.2">
      <c r="A111" s="48" t="s">
        <v>345</v>
      </c>
      <c r="B111" s="49" t="s">
        <v>346</v>
      </c>
      <c r="C111" s="49" t="s">
        <v>21</v>
      </c>
      <c r="D111" s="49" t="s">
        <v>347</v>
      </c>
      <c r="E111" s="50" t="s">
        <v>86</v>
      </c>
      <c r="F111" s="51">
        <v>1000</v>
      </c>
      <c r="G111" s="52">
        <v>55.43</v>
      </c>
      <c r="H111" s="52">
        <v>68.400000000000006</v>
      </c>
      <c r="I111" s="52">
        <f t="shared" si="3"/>
        <v>68400</v>
      </c>
      <c r="J111" s="53">
        <f t="shared" si="4"/>
        <v>1.8662621712574579E-3</v>
      </c>
      <c r="K111" s="53">
        <f t="shared" si="5"/>
        <v>0.86579839855961238</v>
      </c>
      <c r="L111" s="70"/>
    </row>
    <row r="112" spans="1:12" ht="24" customHeight="1" x14ac:dyDescent="0.2">
      <c r="A112" s="48" t="s">
        <v>348</v>
      </c>
      <c r="B112" s="49" t="s">
        <v>349</v>
      </c>
      <c r="C112" s="49" t="s">
        <v>21</v>
      </c>
      <c r="D112" s="49" t="s">
        <v>350</v>
      </c>
      <c r="E112" s="50" t="s">
        <v>193</v>
      </c>
      <c r="F112" s="51">
        <v>1500</v>
      </c>
      <c r="G112" s="52">
        <v>30.66</v>
      </c>
      <c r="H112" s="52">
        <v>37.83</v>
      </c>
      <c r="I112" s="52">
        <f t="shared" si="3"/>
        <v>56745</v>
      </c>
      <c r="J112" s="53">
        <f t="shared" si="4"/>
        <v>1.5482609197076673E-3</v>
      </c>
      <c r="K112" s="53">
        <f t="shared" si="5"/>
        <v>0.8673466594793201</v>
      </c>
      <c r="L112" s="70"/>
    </row>
    <row r="113" spans="1:12" ht="26.1" customHeight="1" x14ac:dyDescent="0.2">
      <c r="A113" s="48" t="s">
        <v>351</v>
      </c>
      <c r="B113" s="49" t="s">
        <v>352</v>
      </c>
      <c r="C113" s="49" t="s">
        <v>21</v>
      </c>
      <c r="D113" s="49" t="s">
        <v>353</v>
      </c>
      <c r="E113" s="50" t="s">
        <v>144</v>
      </c>
      <c r="F113" s="51">
        <v>50</v>
      </c>
      <c r="G113" s="52">
        <v>1004.11</v>
      </c>
      <c r="H113" s="52">
        <v>1239.17</v>
      </c>
      <c r="I113" s="52">
        <f t="shared" si="3"/>
        <v>61958.5</v>
      </c>
      <c r="J113" s="53">
        <f t="shared" si="4"/>
        <v>1.6905088411967135E-3</v>
      </c>
      <c r="K113" s="53">
        <f t="shared" si="5"/>
        <v>0.86903716832051681</v>
      </c>
      <c r="L113" s="70"/>
    </row>
    <row r="114" spans="1:12" ht="26.1" customHeight="1" x14ac:dyDescent="0.2">
      <c r="A114" s="48" t="s">
        <v>354</v>
      </c>
      <c r="B114" s="49" t="s">
        <v>355</v>
      </c>
      <c r="C114" s="49" t="s">
        <v>21</v>
      </c>
      <c r="D114" s="49" t="s">
        <v>356</v>
      </c>
      <c r="E114" s="50" t="s">
        <v>144</v>
      </c>
      <c r="F114" s="51">
        <v>15</v>
      </c>
      <c r="G114" s="52">
        <v>3319.47</v>
      </c>
      <c r="H114" s="52">
        <v>4096.55</v>
      </c>
      <c r="I114" s="52">
        <f t="shared" si="3"/>
        <v>61448.25</v>
      </c>
      <c r="J114" s="53">
        <f t="shared" si="4"/>
        <v>1.6765869073826181E-3</v>
      </c>
      <c r="K114" s="53">
        <f t="shared" si="5"/>
        <v>0.8707137552278994</v>
      </c>
      <c r="L114" s="70"/>
    </row>
    <row r="115" spans="1:12" ht="26.1" customHeight="1" x14ac:dyDescent="0.2">
      <c r="A115" s="48" t="s">
        <v>357</v>
      </c>
      <c r="B115" s="49" t="s">
        <v>358</v>
      </c>
      <c r="C115" s="49" t="s">
        <v>21</v>
      </c>
      <c r="D115" s="49" t="s">
        <v>359</v>
      </c>
      <c r="E115" s="50" t="s">
        <v>144</v>
      </c>
      <c r="F115" s="51">
        <v>2500</v>
      </c>
      <c r="G115" s="52">
        <v>22.32</v>
      </c>
      <c r="H115" s="52">
        <v>27.54</v>
      </c>
      <c r="I115" s="52">
        <f t="shared" si="3"/>
        <v>68850</v>
      </c>
      <c r="J115" s="53">
        <f t="shared" si="4"/>
        <v>1.8785402118578359E-3</v>
      </c>
      <c r="K115" s="53">
        <f t="shared" si="5"/>
        <v>0.87259229543975725</v>
      </c>
      <c r="L115" s="70"/>
    </row>
    <row r="116" spans="1:12" ht="26.1" customHeight="1" x14ac:dyDescent="0.2">
      <c r="A116" s="48" t="s">
        <v>360</v>
      </c>
      <c r="B116" s="49" t="s">
        <v>361</v>
      </c>
      <c r="C116" s="49" t="s">
        <v>21</v>
      </c>
      <c r="D116" s="49" t="s">
        <v>362</v>
      </c>
      <c r="E116" s="50" t="s">
        <v>86</v>
      </c>
      <c r="F116" s="51">
        <v>500</v>
      </c>
      <c r="G116" s="52">
        <v>100.78</v>
      </c>
      <c r="H116" s="52">
        <v>124.37</v>
      </c>
      <c r="I116" s="52">
        <f t="shared" si="3"/>
        <v>62185</v>
      </c>
      <c r="J116" s="53">
        <f t="shared" si="4"/>
        <v>1.6966887882989036E-3</v>
      </c>
      <c r="K116" s="53">
        <f t="shared" si="5"/>
        <v>0.87428898422805612</v>
      </c>
      <c r="L116" s="70"/>
    </row>
    <row r="117" spans="1:12" ht="26.1" customHeight="1" x14ac:dyDescent="0.2">
      <c r="A117" s="48" t="s">
        <v>363</v>
      </c>
      <c r="B117" s="49" t="s">
        <v>364</v>
      </c>
      <c r="C117" s="49" t="s">
        <v>21</v>
      </c>
      <c r="D117" s="49" t="s">
        <v>365</v>
      </c>
      <c r="E117" s="50" t="s">
        <v>144</v>
      </c>
      <c r="F117" s="51">
        <v>15</v>
      </c>
      <c r="G117" s="52">
        <v>3094.48</v>
      </c>
      <c r="H117" s="52">
        <v>3818.89</v>
      </c>
      <c r="I117" s="52">
        <f t="shared" si="3"/>
        <v>57283.35</v>
      </c>
      <c r="J117" s="53">
        <f t="shared" si="4"/>
        <v>1.5629495489459194E-3</v>
      </c>
      <c r="K117" s="53">
        <f t="shared" si="5"/>
        <v>0.87585193377700199</v>
      </c>
      <c r="L117" s="70"/>
    </row>
    <row r="118" spans="1:12" ht="24" customHeight="1" x14ac:dyDescent="0.2">
      <c r="A118" s="48" t="s">
        <v>366</v>
      </c>
      <c r="B118" s="49" t="s">
        <v>367</v>
      </c>
      <c r="C118" s="49" t="s">
        <v>21</v>
      </c>
      <c r="D118" s="49" t="s">
        <v>368</v>
      </c>
      <c r="E118" s="50" t="s">
        <v>23</v>
      </c>
      <c r="F118" s="51">
        <v>3000</v>
      </c>
      <c r="G118" s="52">
        <v>18.16</v>
      </c>
      <c r="H118" s="52">
        <v>22.41</v>
      </c>
      <c r="I118" s="52">
        <f t="shared" si="3"/>
        <v>67230</v>
      </c>
      <c r="J118" s="53">
        <f t="shared" si="4"/>
        <v>1.834339265696475E-3</v>
      </c>
      <c r="K118" s="53">
        <f t="shared" si="5"/>
        <v>0.87768627304269842</v>
      </c>
      <c r="L118" s="70"/>
    </row>
    <row r="119" spans="1:12" ht="26.1" customHeight="1" x14ac:dyDescent="0.2">
      <c r="A119" s="48" t="s">
        <v>369</v>
      </c>
      <c r="B119" s="49" t="s">
        <v>370</v>
      </c>
      <c r="C119" s="49" t="s">
        <v>21</v>
      </c>
      <c r="D119" s="49" t="s">
        <v>371</v>
      </c>
      <c r="E119" s="50" t="s">
        <v>86</v>
      </c>
      <c r="F119" s="51">
        <v>1000</v>
      </c>
      <c r="G119" s="52">
        <v>50.6</v>
      </c>
      <c r="H119" s="52">
        <v>62.44</v>
      </c>
      <c r="I119" s="52">
        <f t="shared" si="3"/>
        <v>62440</v>
      </c>
      <c r="J119" s="53">
        <f t="shared" si="4"/>
        <v>1.7036463446391179E-3</v>
      </c>
      <c r="K119" s="53">
        <f t="shared" si="5"/>
        <v>0.87938991938733757</v>
      </c>
      <c r="L119" s="70"/>
    </row>
    <row r="120" spans="1:12" ht="26.1" customHeight="1" x14ac:dyDescent="0.2">
      <c r="A120" s="48" t="s">
        <v>372</v>
      </c>
      <c r="B120" s="49" t="s">
        <v>373</v>
      </c>
      <c r="C120" s="49" t="s">
        <v>21</v>
      </c>
      <c r="D120" s="49" t="s">
        <v>374</v>
      </c>
      <c r="E120" s="50" t="s">
        <v>86</v>
      </c>
      <c r="F120" s="51">
        <v>500</v>
      </c>
      <c r="G120" s="52">
        <v>92.81</v>
      </c>
      <c r="H120" s="52">
        <v>114.53</v>
      </c>
      <c r="I120" s="52">
        <f t="shared" si="3"/>
        <v>57265</v>
      </c>
      <c r="J120" s="53">
        <f t="shared" si="4"/>
        <v>1.5624488777347709E-3</v>
      </c>
      <c r="K120" s="53">
        <f t="shared" si="5"/>
        <v>0.88095236826507239</v>
      </c>
      <c r="L120" s="70"/>
    </row>
    <row r="121" spans="1:12" ht="26.1" customHeight="1" x14ac:dyDescent="0.2">
      <c r="A121" s="48" t="s">
        <v>375</v>
      </c>
      <c r="B121" s="49" t="s">
        <v>376</v>
      </c>
      <c r="C121" s="49" t="s">
        <v>21</v>
      </c>
      <c r="D121" s="49" t="s">
        <v>377</v>
      </c>
      <c r="E121" s="50" t="s">
        <v>144</v>
      </c>
      <c r="F121" s="51">
        <v>25</v>
      </c>
      <c r="G121" s="52">
        <v>1690.06</v>
      </c>
      <c r="H121" s="52">
        <v>2085.6999999999998</v>
      </c>
      <c r="I121" s="52">
        <f t="shared" si="3"/>
        <v>52142.499999999993</v>
      </c>
      <c r="J121" s="53">
        <f t="shared" si="4"/>
        <v>1.4226838489004676E-3</v>
      </c>
      <c r="K121" s="53">
        <f t="shared" si="5"/>
        <v>0.88237505211397282</v>
      </c>
      <c r="L121" s="70"/>
    </row>
    <row r="122" spans="1:12" ht="26.1" customHeight="1" x14ac:dyDescent="0.2">
      <c r="A122" s="48" t="s">
        <v>378</v>
      </c>
      <c r="B122" s="49" t="s">
        <v>379</v>
      </c>
      <c r="C122" s="49" t="s">
        <v>21</v>
      </c>
      <c r="D122" s="49" t="s">
        <v>380</v>
      </c>
      <c r="E122" s="50" t="s">
        <v>23</v>
      </c>
      <c r="F122" s="51">
        <v>1000</v>
      </c>
      <c r="G122" s="52">
        <v>49.34</v>
      </c>
      <c r="H122" s="52">
        <v>60.89</v>
      </c>
      <c r="I122" s="52">
        <f t="shared" si="3"/>
        <v>60890</v>
      </c>
      <c r="J122" s="53">
        <f t="shared" si="4"/>
        <v>1.6613553159044825E-3</v>
      </c>
      <c r="K122" s="53">
        <f t="shared" si="5"/>
        <v>0.88403640742987732</v>
      </c>
      <c r="L122" s="70"/>
    </row>
    <row r="123" spans="1:12" ht="51.95" customHeight="1" x14ac:dyDescent="0.2">
      <c r="A123" s="48" t="s">
        <v>381</v>
      </c>
      <c r="B123" s="49" t="s">
        <v>382</v>
      </c>
      <c r="C123" s="49" t="s">
        <v>21</v>
      </c>
      <c r="D123" s="49" t="s">
        <v>383</v>
      </c>
      <c r="E123" s="50" t="s">
        <v>23</v>
      </c>
      <c r="F123" s="51">
        <v>10000</v>
      </c>
      <c r="G123" s="52">
        <v>5.53</v>
      </c>
      <c r="H123" s="52">
        <v>6.82</v>
      </c>
      <c r="I123" s="52">
        <f t="shared" si="3"/>
        <v>68200</v>
      </c>
      <c r="J123" s="53">
        <f t="shared" si="4"/>
        <v>1.8608052643239565E-3</v>
      </c>
      <c r="K123" s="53">
        <f t="shared" si="5"/>
        <v>0.8858972126942013</v>
      </c>
      <c r="L123" s="70"/>
    </row>
    <row r="124" spans="1:12" ht="26.1" customHeight="1" x14ac:dyDescent="0.2">
      <c r="A124" s="48" t="s">
        <v>384</v>
      </c>
      <c r="B124" s="49" t="s">
        <v>385</v>
      </c>
      <c r="C124" s="49" t="s">
        <v>21</v>
      </c>
      <c r="D124" s="49" t="s">
        <v>386</v>
      </c>
      <c r="E124" s="50" t="s">
        <v>23</v>
      </c>
      <c r="F124" s="51">
        <v>250</v>
      </c>
      <c r="G124" s="52">
        <v>177.47</v>
      </c>
      <c r="H124" s="52">
        <v>219.01</v>
      </c>
      <c r="I124" s="52">
        <f t="shared" si="3"/>
        <v>54752.5</v>
      </c>
      <c r="J124" s="53">
        <f t="shared" si="4"/>
        <v>1.4938964843826603E-3</v>
      </c>
      <c r="K124" s="53">
        <f t="shared" si="5"/>
        <v>0.88739110917858399</v>
      </c>
      <c r="L124" s="70"/>
    </row>
    <row r="125" spans="1:12" ht="24" customHeight="1" x14ac:dyDescent="0.2">
      <c r="A125" s="48" t="s">
        <v>387</v>
      </c>
      <c r="B125" s="49" t="s">
        <v>388</v>
      </c>
      <c r="C125" s="49" t="s">
        <v>21</v>
      </c>
      <c r="D125" s="49" t="s">
        <v>389</v>
      </c>
      <c r="E125" s="50" t="s">
        <v>86</v>
      </c>
      <c r="F125" s="51">
        <v>500</v>
      </c>
      <c r="G125" s="52">
        <v>91.35</v>
      </c>
      <c r="H125" s="52">
        <v>112.73</v>
      </c>
      <c r="I125" s="52">
        <f t="shared" si="3"/>
        <v>56365</v>
      </c>
      <c r="J125" s="53">
        <f t="shared" si="4"/>
        <v>1.5378927965340146E-3</v>
      </c>
      <c r="K125" s="53">
        <f t="shared" si="5"/>
        <v>0.88892900197511804</v>
      </c>
      <c r="L125" s="70"/>
    </row>
    <row r="126" spans="1:12" ht="24" customHeight="1" x14ac:dyDescent="0.2">
      <c r="A126" s="48" t="s">
        <v>390</v>
      </c>
      <c r="B126" s="49" t="s">
        <v>391</v>
      </c>
      <c r="C126" s="49" t="s">
        <v>21</v>
      </c>
      <c r="D126" s="49" t="s">
        <v>392</v>
      </c>
      <c r="E126" s="50" t="s">
        <v>144</v>
      </c>
      <c r="F126" s="51">
        <v>50</v>
      </c>
      <c r="G126" s="52">
        <v>884.52</v>
      </c>
      <c r="H126" s="52">
        <v>1091.58</v>
      </c>
      <c r="I126" s="52">
        <f t="shared" si="3"/>
        <v>54579</v>
      </c>
      <c r="J126" s="53">
        <f t="shared" si="4"/>
        <v>1.4891626176178477E-3</v>
      </c>
      <c r="K126" s="53">
        <f t="shared" si="5"/>
        <v>0.89041816459273593</v>
      </c>
      <c r="L126" s="70"/>
    </row>
    <row r="127" spans="1:12" ht="26.1" customHeight="1" x14ac:dyDescent="0.2">
      <c r="A127" s="48" t="s">
        <v>393</v>
      </c>
      <c r="B127" s="49" t="s">
        <v>394</v>
      </c>
      <c r="C127" s="49" t="s">
        <v>21</v>
      </c>
      <c r="D127" s="49" t="s">
        <v>395</v>
      </c>
      <c r="E127" s="50" t="s">
        <v>144</v>
      </c>
      <c r="F127" s="51">
        <v>100</v>
      </c>
      <c r="G127" s="52">
        <v>367.33</v>
      </c>
      <c r="H127" s="52">
        <v>453.32</v>
      </c>
      <c r="I127" s="52">
        <f t="shared" si="3"/>
        <v>45332</v>
      </c>
      <c r="J127" s="53">
        <f t="shared" si="4"/>
        <v>1.2368625255474133E-3</v>
      </c>
      <c r="K127" s="53">
        <f t="shared" si="5"/>
        <v>0.89165502711828337</v>
      </c>
      <c r="L127" s="70"/>
    </row>
    <row r="128" spans="1:12" ht="26.1" customHeight="1" x14ac:dyDescent="0.2">
      <c r="A128" s="48" t="s">
        <v>396</v>
      </c>
      <c r="B128" s="49" t="s">
        <v>397</v>
      </c>
      <c r="C128" s="49" t="s">
        <v>21</v>
      </c>
      <c r="D128" s="49" t="s">
        <v>398</v>
      </c>
      <c r="E128" s="50" t="s">
        <v>399</v>
      </c>
      <c r="F128" s="51">
        <v>1000</v>
      </c>
      <c r="G128" s="52">
        <v>47.47</v>
      </c>
      <c r="H128" s="52">
        <v>58.58</v>
      </c>
      <c r="I128" s="52">
        <f t="shared" si="3"/>
        <v>58580</v>
      </c>
      <c r="J128" s="53">
        <f t="shared" si="4"/>
        <v>1.5983280408225422E-3</v>
      </c>
      <c r="K128" s="53">
        <f t="shared" si="5"/>
        <v>0.89325335515910587</v>
      </c>
      <c r="L128" s="70"/>
    </row>
    <row r="129" spans="1:12" ht="26.1" customHeight="1" x14ac:dyDescent="0.2">
      <c r="A129" s="48" t="s">
        <v>400</v>
      </c>
      <c r="B129" s="49" t="s">
        <v>401</v>
      </c>
      <c r="C129" s="49" t="s">
        <v>21</v>
      </c>
      <c r="D129" s="49" t="s">
        <v>402</v>
      </c>
      <c r="E129" s="50" t="s">
        <v>30</v>
      </c>
      <c r="F129" s="51">
        <v>500</v>
      </c>
      <c r="G129" s="52">
        <v>95.77</v>
      </c>
      <c r="H129" s="52">
        <v>118.18</v>
      </c>
      <c r="I129" s="52">
        <f t="shared" si="3"/>
        <v>59090</v>
      </c>
      <c r="J129" s="53">
        <f t="shared" si="4"/>
        <v>1.6122431535029705E-3</v>
      </c>
      <c r="K129" s="53">
        <f t="shared" si="5"/>
        <v>0.89486559831260881</v>
      </c>
      <c r="L129" s="70"/>
    </row>
    <row r="130" spans="1:12" ht="24" customHeight="1" x14ac:dyDescent="0.2">
      <c r="A130" s="48" t="s">
        <v>403</v>
      </c>
      <c r="B130" s="49" t="s">
        <v>404</v>
      </c>
      <c r="C130" s="49" t="s">
        <v>21</v>
      </c>
      <c r="D130" s="49" t="s">
        <v>405</v>
      </c>
      <c r="E130" s="50" t="s">
        <v>86</v>
      </c>
      <c r="F130" s="51">
        <v>250</v>
      </c>
      <c r="G130" s="52">
        <v>150.54</v>
      </c>
      <c r="H130" s="52">
        <v>185.78</v>
      </c>
      <c r="I130" s="52">
        <f t="shared" si="3"/>
        <v>46445</v>
      </c>
      <c r="J130" s="53">
        <f t="shared" si="4"/>
        <v>1.2672302126323484E-3</v>
      </c>
      <c r="K130" s="53">
        <f t="shared" si="5"/>
        <v>0.89613282852524112</v>
      </c>
      <c r="L130" s="70"/>
    </row>
    <row r="131" spans="1:12" ht="26.1" customHeight="1" x14ac:dyDescent="0.2">
      <c r="A131" s="48" t="s">
        <v>406</v>
      </c>
      <c r="B131" s="49" t="s">
        <v>407</v>
      </c>
      <c r="C131" s="49" t="s">
        <v>21</v>
      </c>
      <c r="D131" s="49" t="s">
        <v>408</v>
      </c>
      <c r="E131" s="50" t="s">
        <v>144</v>
      </c>
      <c r="F131" s="51">
        <v>250</v>
      </c>
      <c r="G131" s="52">
        <v>176.1</v>
      </c>
      <c r="H131" s="52">
        <v>217.32</v>
      </c>
      <c r="I131" s="52">
        <f t="shared" si="3"/>
        <v>54330</v>
      </c>
      <c r="J131" s="53">
        <f t="shared" si="4"/>
        <v>1.4823687684856386E-3</v>
      </c>
      <c r="K131" s="53">
        <f t="shared" si="5"/>
        <v>0.89761519729372674</v>
      </c>
      <c r="L131" s="70"/>
    </row>
    <row r="132" spans="1:12" ht="26.1" customHeight="1" x14ac:dyDescent="0.2">
      <c r="A132" s="48" t="s">
        <v>409</v>
      </c>
      <c r="B132" s="49" t="s">
        <v>410</v>
      </c>
      <c r="C132" s="49" t="s">
        <v>21</v>
      </c>
      <c r="D132" s="49" t="s">
        <v>411</v>
      </c>
      <c r="E132" s="50" t="s">
        <v>144</v>
      </c>
      <c r="F132" s="51">
        <v>300</v>
      </c>
      <c r="G132" s="52">
        <v>120.78</v>
      </c>
      <c r="H132" s="52">
        <v>149.05000000000001</v>
      </c>
      <c r="I132" s="52">
        <f t="shared" si="3"/>
        <v>44715</v>
      </c>
      <c r="J132" s="53">
        <f t="shared" si="4"/>
        <v>1.2200279676575618E-3</v>
      </c>
      <c r="K132" s="53">
        <f t="shared" si="5"/>
        <v>0.89883522526138426</v>
      </c>
      <c r="L132" s="70"/>
    </row>
    <row r="133" spans="1:12" ht="24" customHeight="1" x14ac:dyDescent="0.2">
      <c r="A133" s="48" t="s">
        <v>412</v>
      </c>
      <c r="B133" s="49" t="s">
        <v>413</v>
      </c>
      <c r="C133" s="49" t="s">
        <v>21</v>
      </c>
      <c r="D133" s="49" t="s">
        <v>414</v>
      </c>
      <c r="E133" s="50" t="s">
        <v>193</v>
      </c>
      <c r="F133" s="51">
        <v>1500</v>
      </c>
      <c r="G133" s="52">
        <v>29.17</v>
      </c>
      <c r="H133" s="52">
        <v>35.99</v>
      </c>
      <c r="I133" s="52">
        <f t="shared" si="3"/>
        <v>53985</v>
      </c>
      <c r="J133" s="53">
        <f t="shared" si="4"/>
        <v>1.4729556040253488E-3</v>
      </c>
      <c r="K133" s="53">
        <f t="shared" si="5"/>
        <v>0.90030818086540965</v>
      </c>
      <c r="L133" s="70"/>
    </row>
    <row r="134" spans="1:12" ht="26.1" customHeight="1" x14ac:dyDescent="0.2">
      <c r="A134" s="48" t="s">
        <v>415</v>
      </c>
      <c r="B134" s="49" t="s">
        <v>416</v>
      </c>
      <c r="C134" s="49" t="s">
        <v>21</v>
      </c>
      <c r="D134" s="49" t="s">
        <v>417</v>
      </c>
      <c r="E134" s="50" t="s">
        <v>86</v>
      </c>
      <c r="F134" s="51">
        <v>1500</v>
      </c>
      <c r="G134" s="52">
        <v>26.79</v>
      </c>
      <c r="H134" s="52">
        <v>33.06</v>
      </c>
      <c r="I134" s="52">
        <f t="shared" ref="I134:I197" si="6">F134*H134</f>
        <v>49590</v>
      </c>
      <c r="J134" s="53">
        <f t="shared" ref="J134:J197" si="7">I134/$H$298</f>
        <v>1.3530400741616569E-3</v>
      </c>
      <c r="K134" s="53">
        <f t="shared" si="5"/>
        <v>0.90166122093957135</v>
      </c>
      <c r="L134" s="70"/>
    </row>
    <row r="135" spans="1:12" ht="26.1" customHeight="1" x14ac:dyDescent="0.2">
      <c r="A135" s="48" t="s">
        <v>418</v>
      </c>
      <c r="B135" s="49" t="s">
        <v>419</v>
      </c>
      <c r="C135" s="49" t="s">
        <v>21</v>
      </c>
      <c r="D135" s="49" t="s">
        <v>420</v>
      </c>
      <c r="E135" s="50" t="s">
        <v>86</v>
      </c>
      <c r="F135" s="51">
        <v>750</v>
      </c>
      <c r="G135" s="52">
        <v>52.09</v>
      </c>
      <c r="H135" s="52">
        <v>64.28</v>
      </c>
      <c r="I135" s="52">
        <f t="shared" si="6"/>
        <v>48210</v>
      </c>
      <c r="J135" s="53">
        <f t="shared" si="7"/>
        <v>1.3153874163204977E-3</v>
      </c>
      <c r="K135" s="53">
        <f t="shared" ref="K135:K198" si="8">K134+J135</f>
        <v>0.90297660835589189</v>
      </c>
      <c r="L135" s="70"/>
    </row>
    <row r="136" spans="1:12" ht="24" customHeight="1" x14ac:dyDescent="0.2">
      <c r="A136" s="48" t="s">
        <v>421</v>
      </c>
      <c r="B136" s="49" t="s">
        <v>422</v>
      </c>
      <c r="C136" s="49" t="s">
        <v>21</v>
      </c>
      <c r="D136" s="49" t="s">
        <v>423</v>
      </c>
      <c r="E136" s="50" t="s">
        <v>144</v>
      </c>
      <c r="F136" s="51">
        <v>10000</v>
      </c>
      <c r="G136" s="52">
        <v>4.54</v>
      </c>
      <c r="H136" s="52">
        <v>5.6</v>
      </c>
      <c r="I136" s="52">
        <f t="shared" si="6"/>
        <v>56000</v>
      </c>
      <c r="J136" s="53">
        <f t="shared" si="7"/>
        <v>1.5279339413803749E-3</v>
      </c>
      <c r="K136" s="53">
        <f t="shared" si="8"/>
        <v>0.90450454229727228</v>
      </c>
      <c r="L136" s="70"/>
    </row>
    <row r="137" spans="1:12" ht="26.1" customHeight="1" x14ac:dyDescent="0.2">
      <c r="A137" s="48" t="s">
        <v>424</v>
      </c>
      <c r="B137" s="49" t="s">
        <v>425</v>
      </c>
      <c r="C137" s="49" t="s">
        <v>21</v>
      </c>
      <c r="D137" s="49" t="s">
        <v>426</v>
      </c>
      <c r="E137" s="50" t="s">
        <v>23</v>
      </c>
      <c r="F137" s="51">
        <v>100</v>
      </c>
      <c r="G137" s="52">
        <v>381.3</v>
      </c>
      <c r="H137" s="52">
        <v>470.56</v>
      </c>
      <c r="I137" s="52">
        <f t="shared" si="6"/>
        <v>47056</v>
      </c>
      <c r="J137" s="53">
        <f t="shared" si="7"/>
        <v>1.2839010633141949E-3</v>
      </c>
      <c r="K137" s="53">
        <f t="shared" si="8"/>
        <v>0.9057884433605865</v>
      </c>
      <c r="L137" s="70"/>
    </row>
    <row r="138" spans="1:12" ht="26.1" customHeight="1" x14ac:dyDescent="0.2">
      <c r="A138" s="48" t="s">
        <v>427</v>
      </c>
      <c r="B138" s="49" t="s">
        <v>428</v>
      </c>
      <c r="C138" s="49" t="s">
        <v>21</v>
      </c>
      <c r="D138" s="49" t="s">
        <v>429</v>
      </c>
      <c r="E138" s="50" t="s">
        <v>86</v>
      </c>
      <c r="F138" s="51">
        <v>1000</v>
      </c>
      <c r="G138" s="52">
        <v>43.39</v>
      </c>
      <c r="H138" s="52">
        <v>53.54</v>
      </c>
      <c r="I138" s="52">
        <f t="shared" si="6"/>
        <v>53540</v>
      </c>
      <c r="J138" s="53">
        <f t="shared" si="7"/>
        <v>1.4608139860983083E-3</v>
      </c>
      <c r="K138" s="53">
        <f t="shared" si="8"/>
        <v>0.90724925734668482</v>
      </c>
      <c r="L138" s="70"/>
    </row>
    <row r="139" spans="1:12" ht="26.1" customHeight="1" x14ac:dyDescent="0.2">
      <c r="A139" s="48" t="s">
        <v>430</v>
      </c>
      <c r="B139" s="49" t="s">
        <v>431</v>
      </c>
      <c r="C139" s="49" t="s">
        <v>21</v>
      </c>
      <c r="D139" s="49" t="s">
        <v>432</v>
      </c>
      <c r="E139" s="50" t="s">
        <v>86</v>
      </c>
      <c r="F139" s="51">
        <v>500</v>
      </c>
      <c r="G139" s="52">
        <v>79.2</v>
      </c>
      <c r="H139" s="52">
        <v>97.74</v>
      </c>
      <c r="I139" s="52">
        <f t="shared" si="6"/>
        <v>48870</v>
      </c>
      <c r="J139" s="53">
        <f t="shared" si="7"/>
        <v>1.3333952092010521E-3</v>
      </c>
      <c r="K139" s="53">
        <f t="shared" si="8"/>
        <v>0.90858265255588588</v>
      </c>
      <c r="L139" s="70"/>
    </row>
    <row r="140" spans="1:12" ht="26.1" customHeight="1" x14ac:dyDescent="0.2">
      <c r="A140" s="48" t="s">
        <v>433</v>
      </c>
      <c r="B140" s="49" t="s">
        <v>434</v>
      </c>
      <c r="C140" s="49" t="s">
        <v>21</v>
      </c>
      <c r="D140" s="49" t="s">
        <v>435</v>
      </c>
      <c r="E140" s="50" t="s">
        <v>144</v>
      </c>
      <c r="F140" s="51">
        <v>25</v>
      </c>
      <c r="G140" s="52">
        <v>1572.43</v>
      </c>
      <c r="H140" s="52">
        <v>1940.53</v>
      </c>
      <c r="I140" s="52">
        <f t="shared" si="6"/>
        <v>48513.25</v>
      </c>
      <c r="J140" s="53">
        <f t="shared" si="7"/>
        <v>1.3236614514584191E-3</v>
      </c>
      <c r="K140" s="53">
        <f t="shared" si="8"/>
        <v>0.90990631400734434</v>
      </c>
      <c r="L140" s="70"/>
    </row>
    <row r="141" spans="1:12" ht="26.1" customHeight="1" x14ac:dyDescent="0.2">
      <c r="A141" s="48" t="s">
        <v>436</v>
      </c>
      <c r="B141" s="49" t="s">
        <v>437</v>
      </c>
      <c r="C141" s="49" t="s">
        <v>21</v>
      </c>
      <c r="D141" s="49" t="s">
        <v>438</v>
      </c>
      <c r="E141" s="50" t="s">
        <v>193</v>
      </c>
      <c r="F141" s="51">
        <v>1000</v>
      </c>
      <c r="G141" s="52">
        <v>41.08</v>
      </c>
      <c r="H141" s="52">
        <v>50.69</v>
      </c>
      <c r="I141" s="52">
        <f t="shared" si="6"/>
        <v>50690</v>
      </c>
      <c r="J141" s="53">
        <f t="shared" si="7"/>
        <v>1.3830530622959143E-3</v>
      </c>
      <c r="K141" s="53">
        <f t="shared" si="8"/>
        <v>0.91128936706964025</v>
      </c>
      <c r="L141" s="70"/>
    </row>
    <row r="142" spans="1:12" ht="39" customHeight="1" x14ac:dyDescent="0.2">
      <c r="A142" s="48" t="s">
        <v>439</v>
      </c>
      <c r="B142" s="49" t="s">
        <v>440</v>
      </c>
      <c r="C142" s="49" t="s">
        <v>21</v>
      </c>
      <c r="D142" s="49" t="s">
        <v>441</v>
      </c>
      <c r="E142" s="50" t="s">
        <v>144</v>
      </c>
      <c r="F142" s="51">
        <v>100</v>
      </c>
      <c r="G142" s="52">
        <v>367.28</v>
      </c>
      <c r="H142" s="52">
        <v>453.26</v>
      </c>
      <c r="I142" s="52">
        <f t="shared" si="6"/>
        <v>45326</v>
      </c>
      <c r="J142" s="53">
        <f t="shared" si="7"/>
        <v>1.2366988183394084E-3</v>
      </c>
      <c r="K142" s="53">
        <f t="shared" si="8"/>
        <v>0.91252606588797969</v>
      </c>
      <c r="L142" s="70"/>
    </row>
    <row r="143" spans="1:12" ht="39" customHeight="1" x14ac:dyDescent="0.2">
      <c r="A143" s="48" t="s">
        <v>442</v>
      </c>
      <c r="B143" s="49" t="s">
        <v>443</v>
      </c>
      <c r="C143" s="49" t="s">
        <v>21</v>
      </c>
      <c r="D143" s="49" t="s">
        <v>444</v>
      </c>
      <c r="E143" s="50" t="s">
        <v>144</v>
      </c>
      <c r="F143" s="51">
        <v>50</v>
      </c>
      <c r="G143" s="52">
        <v>716.65</v>
      </c>
      <c r="H143" s="52">
        <v>884.41</v>
      </c>
      <c r="I143" s="52">
        <f t="shared" si="6"/>
        <v>44220.5</v>
      </c>
      <c r="J143" s="53">
        <f t="shared" si="7"/>
        <v>1.2065357652644797E-3</v>
      </c>
      <c r="K143" s="53">
        <f t="shared" si="8"/>
        <v>0.91373260165324421</v>
      </c>
      <c r="L143" s="70"/>
    </row>
    <row r="144" spans="1:12" ht="26.1" customHeight="1" x14ac:dyDescent="0.2">
      <c r="A144" s="48" t="s">
        <v>445</v>
      </c>
      <c r="B144" s="49" t="s">
        <v>446</v>
      </c>
      <c r="C144" s="49" t="s">
        <v>21</v>
      </c>
      <c r="D144" s="49" t="s">
        <v>447</v>
      </c>
      <c r="E144" s="50" t="s">
        <v>144</v>
      </c>
      <c r="F144" s="51">
        <v>250</v>
      </c>
      <c r="G144" s="52">
        <v>172.09</v>
      </c>
      <c r="H144" s="52">
        <v>212.37</v>
      </c>
      <c r="I144" s="52">
        <f t="shared" si="6"/>
        <v>53092.5</v>
      </c>
      <c r="J144" s="53">
        <f t="shared" si="7"/>
        <v>1.4486041568345992E-3</v>
      </c>
      <c r="K144" s="53">
        <f t="shared" si="8"/>
        <v>0.91518120581007878</v>
      </c>
      <c r="L144" s="70"/>
    </row>
    <row r="145" spans="1:12" ht="24" customHeight="1" x14ac:dyDescent="0.2">
      <c r="A145" s="48" t="s">
        <v>448</v>
      </c>
      <c r="B145" s="49" t="s">
        <v>449</v>
      </c>
      <c r="C145" s="49" t="s">
        <v>21</v>
      </c>
      <c r="D145" s="49" t="s">
        <v>450</v>
      </c>
      <c r="E145" s="50" t="s">
        <v>193</v>
      </c>
      <c r="F145" s="51">
        <v>1000</v>
      </c>
      <c r="G145" s="52">
        <v>37.26</v>
      </c>
      <c r="H145" s="52">
        <v>45.98</v>
      </c>
      <c r="I145" s="52">
        <f t="shared" si="6"/>
        <v>45980</v>
      </c>
      <c r="J145" s="53">
        <f t="shared" si="7"/>
        <v>1.2545429040119577E-3</v>
      </c>
      <c r="K145" s="53">
        <f t="shared" si="8"/>
        <v>0.91643574871409073</v>
      </c>
      <c r="L145" s="70"/>
    </row>
    <row r="146" spans="1:12" ht="26.1" customHeight="1" x14ac:dyDescent="0.2">
      <c r="A146" s="48" t="s">
        <v>451</v>
      </c>
      <c r="B146" s="49" t="s">
        <v>452</v>
      </c>
      <c r="C146" s="49" t="s">
        <v>21</v>
      </c>
      <c r="D146" s="49" t="s">
        <v>453</v>
      </c>
      <c r="E146" s="50" t="s">
        <v>144</v>
      </c>
      <c r="F146" s="51">
        <v>500</v>
      </c>
      <c r="G146" s="52">
        <v>76.39</v>
      </c>
      <c r="H146" s="52">
        <v>94.27</v>
      </c>
      <c r="I146" s="52">
        <f t="shared" si="6"/>
        <v>47135</v>
      </c>
      <c r="J146" s="53">
        <f t="shared" si="7"/>
        <v>1.286056541552928E-3</v>
      </c>
      <c r="K146" s="53">
        <f t="shared" si="8"/>
        <v>0.91772180525564362</v>
      </c>
      <c r="L146" s="70"/>
    </row>
    <row r="147" spans="1:12" ht="26.1" customHeight="1" x14ac:dyDescent="0.2">
      <c r="A147" s="48" t="s">
        <v>454</v>
      </c>
      <c r="B147" s="49" t="s">
        <v>455</v>
      </c>
      <c r="C147" s="49" t="s">
        <v>21</v>
      </c>
      <c r="D147" s="49" t="s">
        <v>456</v>
      </c>
      <c r="E147" s="50" t="s">
        <v>193</v>
      </c>
      <c r="F147" s="51">
        <v>1000</v>
      </c>
      <c r="G147" s="52">
        <v>38.200000000000003</v>
      </c>
      <c r="H147" s="52">
        <v>47.14</v>
      </c>
      <c r="I147" s="52">
        <f t="shared" si="6"/>
        <v>47140</v>
      </c>
      <c r="J147" s="53">
        <f t="shared" si="7"/>
        <v>1.2861929642262655E-3</v>
      </c>
      <c r="K147" s="53">
        <f t="shared" si="8"/>
        <v>0.91900799821986989</v>
      </c>
      <c r="L147" s="70"/>
    </row>
    <row r="148" spans="1:12" ht="26.1" customHeight="1" x14ac:dyDescent="0.2">
      <c r="A148" s="48" t="s">
        <v>457</v>
      </c>
      <c r="B148" s="49" t="s">
        <v>458</v>
      </c>
      <c r="C148" s="49" t="s">
        <v>21</v>
      </c>
      <c r="D148" s="49" t="s">
        <v>459</v>
      </c>
      <c r="E148" s="50" t="s">
        <v>23</v>
      </c>
      <c r="F148" s="51">
        <v>5000</v>
      </c>
      <c r="G148" s="52">
        <v>7.54</v>
      </c>
      <c r="H148" s="52">
        <v>9.3000000000000007</v>
      </c>
      <c r="I148" s="52">
        <f t="shared" si="6"/>
        <v>46500</v>
      </c>
      <c r="J148" s="53">
        <f t="shared" si="7"/>
        <v>1.2687308620390613E-3</v>
      </c>
      <c r="K148" s="53">
        <f t="shared" si="8"/>
        <v>0.92027672908190894</v>
      </c>
      <c r="L148" s="70"/>
    </row>
    <row r="149" spans="1:12" ht="26.1" customHeight="1" x14ac:dyDescent="0.2">
      <c r="A149" s="48" t="s">
        <v>460</v>
      </c>
      <c r="B149" s="49" t="s">
        <v>461</v>
      </c>
      <c r="C149" s="49" t="s">
        <v>21</v>
      </c>
      <c r="D149" s="49" t="s">
        <v>462</v>
      </c>
      <c r="E149" s="50" t="s">
        <v>30</v>
      </c>
      <c r="F149" s="51">
        <v>1000</v>
      </c>
      <c r="G149" s="52">
        <v>30.67</v>
      </c>
      <c r="H149" s="52">
        <v>37.840000000000003</v>
      </c>
      <c r="I149" s="52">
        <f t="shared" si="6"/>
        <v>37840</v>
      </c>
      <c r="J149" s="53">
        <f t="shared" si="7"/>
        <v>1.0324467918184533E-3</v>
      </c>
      <c r="K149" s="53">
        <f t="shared" si="8"/>
        <v>0.9213091758737274</v>
      </c>
      <c r="L149" s="70"/>
    </row>
    <row r="150" spans="1:12" ht="39" customHeight="1" x14ac:dyDescent="0.2">
      <c r="A150" s="48" t="s">
        <v>463</v>
      </c>
      <c r="B150" s="49" t="s">
        <v>464</v>
      </c>
      <c r="C150" s="49" t="s">
        <v>21</v>
      </c>
      <c r="D150" s="49" t="s">
        <v>465</v>
      </c>
      <c r="E150" s="50" t="s">
        <v>144</v>
      </c>
      <c r="F150" s="51">
        <v>50</v>
      </c>
      <c r="G150" s="52">
        <v>575.66999999999996</v>
      </c>
      <c r="H150" s="52">
        <v>710.43</v>
      </c>
      <c r="I150" s="52">
        <f t="shared" si="6"/>
        <v>35521.5</v>
      </c>
      <c r="J150" s="53">
        <f t="shared" si="7"/>
        <v>9.6918759819183899E-4</v>
      </c>
      <c r="K150" s="53">
        <f t="shared" si="8"/>
        <v>0.92227836347191927</v>
      </c>
      <c r="L150" s="70"/>
    </row>
    <row r="151" spans="1:12" ht="26.1" customHeight="1" x14ac:dyDescent="0.2">
      <c r="A151" s="48" t="s">
        <v>466</v>
      </c>
      <c r="B151" s="49" t="s">
        <v>467</v>
      </c>
      <c r="C151" s="49" t="s">
        <v>21</v>
      </c>
      <c r="D151" s="49" t="s">
        <v>468</v>
      </c>
      <c r="E151" s="50" t="s">
        <v>86</v>
      </c>
      <c r="F151" s="51">
        <v>500</v>
      </c>
      <c r="G151" s="52">
        <v>71.08</v>
      </c>
      <c r="H151" s="52">
        <v>87.71</v>
      </c>
      <c r="I151" s="52">
        <f t="shared" si="6"/>
        <v>43855</v>
      </c>
      <c r="J151" s="53">
        <f t="shared" si="7"/>
        <v>1.1965632678435059E-3</v>
      </c>
      <c r="K151" s="53">
        <f t="shared" si="8"/>
        <v>0.92347492673976272</v>
      </c>
      <c r="L151" s="70"/>
    </row>
    <row r="152" spans="1:12" ht="24" customHeight="1" x14ac:dyDescent="0.2">
      <c r="A152" s="48" t="s">
        <v>469</v>
      </c>
      <c r="B152" s="49" t="s">
        <v>470</v>
      </c>
      <c r="C152" s="49" t="s">
        <v>21</v>
      </c>
      <c r="D152" s="49" t="s">
        <v>471</v>
      </c>
      <c r="E152" s="50" t="s">
        <v>23</v>
      </c>
      <c r="F152" s="51">
        <v>50</v>
      </c>
      <c r="G152" s="52">
        <v>602.78</v>
      </c>
      <c r="H152" s="52">
        <v>743.89</v>
      </c>
      <c r="I152" s="52">
        <f t="shared" si="6"/>
        <v>37194.5</v>
      </c>
      <c r="J152" s="53">
        <f t="shared" si="7"/>
        <v>1.0148346246905777E-3</v>
      </c>
      <c r="K152" s="53">
        <f t="shared" si="8"/>
        <v>0.92448976136445327</v>
      </c>
      <c r="L152" s="70"/>
    </row>
    <row r="153" spans="1:12" ht="24" customHeight="1" x14ac:dyDescent="0.2">
      <c r="A153" s="48" t="s">
        <v>472</v>
      </c>
      <c r="B153" s="49" t="s">
        <v>473</v>
      </c>
      <c r="C153" s="49" t="s">
        <v>21</v>
      </c>
      <c r="D153" s="49" t="s">
        <v>474</v>
      </c>
      <c r="E153" s="50" t="s">
        <v>23</v>
      </c>
      <c r="F153" s="51">
        <v>750</v>
      </c>
      <c r="G153" s="52">
        <v>43.16</v>
      </c>
      <c r="H153" s="52">
        <v>53.26</v>
      </c>
      <c r="I153" s="52">
        <f t="shared" si="6"/>
        <v>39945</v>
      </c>
      <c r="J153" s="53">
        <f t="shared" si="7"/>
        <v>1.0898807372935549E-3</v>
      </c>
      <c r="K153" s="53">
        <f t="shared" si="8"/>
        <v>0.92557964210174681</v>
      </c>
      <c r="L153" s="70"/>
    </row>
    <row r="154" spans="1:12" ht="26.1" customHeight="1" x14ac:dyDescent="0.2">
      <c r="A154" s="48" t="s">
        <v>475</v>
      </c>
      <c r="B154" s="49" t="s">
        <v>476</v>
      </c>
      <c r="C154" s="49" t="s">
        <v>21</v>
      </c>
      <c r="D154" s="49" t="s">
        <v>477</v>
      </c>
      <c r="E154" s="50" t="s">
        <v>144</v>
      </c>
      <c r="F154" s="51">
        <v>150</v>
      </c>
      <c r="G154" s="52">
        <v>189.01</v>
      </c>
      <c r="H154" s="52">
        <v>233.25</v>
      </c>
      <c r="I154" s="52">
        <f t="shared" si="6"/>
        <v>34987.5</v>
      </c>
      <c r="J154" s="53">
        <f t="shared" si="7"/>
        <v>9.5461765667939039E-4</v>
      </c>
      <c r="K154" s="53">
        <f t="shared" si="8"/>
        <v>0.92653425975842618</v>
      </c>
      <c r="L154" s="70"/>
    </row>
    <row r="155" spans="1:12" ht="24" customHeight="1" x14ac:dyDescent="0.2">
      <c r="A155" s="48" t="s">
        <v>478</v>
      </c>
      <c r="B155" s="49" t="s">
        <v>479</v>
      </c>
      <c r="C155" s="49" t="s">
        <v>21</v>
      </c>
      <c r="D155" s="49" t="s">
        <v>480</v>
      </c>
      <c r="E155" s="50" t="s">
        <v>23</v>
      </c>
      <c r="F155" s="51">
        <v>1000</v>
      </c>
      <c r="G155" s="52">
        <v>35.229999999999997</v>
      </c>
      <c r="H155" s="52">
        <v>43.47</v>
      </c>
      <c r="I155" s="52">
        <f t="shared" si="6"/>
        <v>43470</v>
      </c>
      <c r="J155" s="53">
        <f t="shared" si="7"/>
        <v>1.186058721996516E-3</v>
      </c>
      <c r="K155" s="53">
        <f t="shared" si="8"/>
        <v>0.92772031848042269</v>
      </c>
      <c r="L155" s="70"/>
    </row>
    <row r="156" spans="1:12" ht="26.1" customHeight="1" x14ac:dyDescent="0.2">
      <c r="A156" s="48" t="s">
        <v>481</v>
      </c>
      <c r="B156" s="49" t="s">
        <v>482</v>
      </c>
      <c r="C156" s="49" t="s">
        <v>21</v>
      </c>
      <c r="D156" s="49" t="s">
        <v>483</v>
      </c>
      <c r="E156" s="50" t="s">
        <v>251</v>
      </c>
      <c r="F156" s="51">
        <v>25</v>
      </c>
      <c r="G156" s="52">
        <v>1157.98</v>
      </c>
      <c r="H156" s="52">
        <v>1429.06</v>
      </c>
      <c r="I156" s="52">
        <f t="shared" si="6"/>
        <v>35726.5</v>
      </c>
      <c r="J156" s="53">
        <f t="shared" si="7"/>
        <v>9.7478092779867791E-4</v>
      </c>
      <c r="K156" s="53">
        <f t="shared" si="8"/>
        <v>0.92869509940822137</v>
      </c>
      <c r="L156" s="70"/>
    </row>
    <row r="157" spans="1:12" ht="24" customHeight="1" x14ac:dyDescent="0.2">
      <c r="A157" s="48" t="s">
        <v>484</v>
      </c>
      <c r="B157" s="49" t="s">
        <v>485</v>
      </c>
      <c r="C157" s="49" t="s">
        <v>21</v>
      </c>
      <c r="D157" s="49" t="s">
        <v>486</v>
      </c>
      <c r="E157" s="50" t="s">
        <v>23</v>
      </c>
      <c r="F157" s="51">
        <v>5000</v>
      </c>
      <c r="G157" s="52">
        <v>6.99</v>
      </c>
      <c r="H157" s="52">
        <v>8.6199999999999992</v>
      </c>
      <c r="I157" s="52">
        <f t="shared" si="6"/>
        <v>43099.999999999993</v>
      </c>
      <c r="J157" s="53">
        <f t="shared" si="7"/>
        <v>1.1759634441695383E-3</v>
      </c>
      <c r="K157" s="53">
        <f t="shared" si="8"/>
        <v>0.92987106285239096</v>
      </c>
      <c r="L157" s="70"/>
    </row>
    <row r="158" spans="1:12" ht="24" customHeight="1" x14ac:dyDescent="0.2">
      <c r="A158" s="48" t="s">
        <v>487</v>
      </c>
      <c r="B158" s="49" t="s">
        <v>488</v>
      </c>
      <c r="C158" s="49" t="s">
        <v>21</v>
      </c>
      <c r="D158" s="49" t="s">
        <v>489</v>
      </c>
      <c r="E158" s="50" t="s">
        <v>144</v>
      </c>
      <c r="F158" s="51">
        <v>100</v>
      </c>
      <c r="G158" s="52">
        <v>317.18</v>
      </c>
      <c r="H158" s="52">
        <v>391.43</v>
      </c>
      <c r="I158" s="52">
        <f t="shared" si="6"/>
        <v>39143</v>
      </c>
      <c r="J158" s="53">
        <f t="shared" si="7"/>
        <v>1.0679985404902146E-3</v>
      </c>
      <c r="K158" s="53">
        <f t="shared" si="8"/>
        <v>0.93093906139288118</v>
      </c>
      <c r="L158" s="70"/>
    </row>
    <row r="159" spans="1:12" ht="24" customHeight="1" x14ac:dyDescent="0.2">
      <c r="A159" s="48" t="s">
        <v>490</v>
      </c>
      <c r="B159" s="49" t="s">
        <v>491</v>
      </c>
      <c r="C159" s="49" t="s">
        <v>21</v>
      </c>
      <c r="D159" s="49" t="s">
        <v>492</v>
      </c>
      <c r="E159" s="50" t="s">
        <v>144</v>
      </c>
      <c r="F159" s="51">
        <v>50</v>
      </c>
      <c r="G159" s="52">
        <v>568.94000000000005</v>
      </c>
      <c r="H159" s="52">
        <v>702.12</v>
      </c>
      <c r="I159" s="52">
        <f t="shared" si="6"/>
        <v>35106</v>
      </c>
      <c r="J159" s="53">
        <f t="shared" si="7"/>
        <v>9.5785087403748995E-4</v>
      </c>
      <c r="K159" s="53">
        <f t="shared" si="8"/>
        <v>0.93189691226691862</v>
      </c>
      <c r="L159" s="70"/>
    </row>
    <row r="160" spans="1:12" ht="24" customHeight="1" x14ac:dyDescent="0.2">
      <c r="A160" s="48" t="s">
        <v>493</v>
      </c>
      <c r="B160" s="49" t="s">
        <v>494</v>
      </c>
      <c r="C160" s="49" t="s">
        <v>21</v>
      </c>
      <c r="D160" s="49" t="s">
        <v>495</v>
      </c>
      <c r="E160" s="50" t="s">
        <v>144</v>
      </c>
      <c r="F160" s="51">
        <v>250</v>
      </c>
      <c r="G160" s="52">
        <v>121.71</v>
      </c>
      <c r="H160" s="52">
        <v>150.19999999999999</v>
      </c>
      <c r="I160" s="52">
        <f t="shared" si="6"/>
        <v>37550</v>
      </c>
      <c r="J160" s="53">
        <f t="shared" si="7"/>
        <v>1.0245342767648763E-3</v>
      </c>
      <c r="K160" s="53">
        <f t="shared" si="8"/>
        <v>0.93292144654368347</v>
      </c>
      <c r="L160" s="70"/>
    </row>
    <row r="161" spans="1:12" ht="26.1" customHeight="1" x14ac:dyDescent="0.2">
      <c r="A161" s="48" t="s">
        <v>496</v>
      </c>
      <c r="B161" s="49" t="s">
        <v>497</v>
      </c>
      <c r="C161" s="49" t="s">
        <v>21</v>
      </c>
      <c r="D161" s="49" t="s">
        <v>498</v>
      </c>
      <c r="E161" s="50" t="s">
        <v>23</v>
      </c>
      <c r="F161" s="51">
        <v>5000</v>
      </c>
      <c r="G161" s="52">
        <v>6.81</v>
      </c>
      <c r="H161" s="52">
        <v>8.4</v>
      </c>
      <c r="I161" s="52">
        <f t="shared" si="6"/>
        <v>42000</v>
      </c>
      <c r="J161" s="53">
        <f t="shared" si="7"/>
        <v>1.1459504560352811E-3</v>
      </c>
      <c r="K161" s="53">
        <f t="shared" si="8"/>
        <v>0.93406739699971875</v>
      </c>
      <c r="L161" s="70"/>
    </row>
    <row r="162" spans="1:12" ht="26.1" customHeight="1" x14ac:dyDescent="0.2">
      <c r="A162" s="48" t="s">
        <v>499</v>
      </c>
      <c r="B162" s="49" t="s">
        <v>500</v>
      </c>
      <c r="C162" s="49" t="s">
        <v>21</v>
      </c>
      <c r="D162" s="49" t="s">
        <v>501</v>
      </c>
      <c r="E162" s="50" t="s">
        <v>144</v>
      </c>
      <c r="F162" s="51">
        <v>25</v>
      </c>
      <c r="G162" s="52">
        <v>1125.8900000000001</v>
      </c>
      <c r="H162" s="52">
        <v>1389.46</v>
      </c>
      <c r="I162" s="52">
        <f t="shared" si="6"/>
        <v>34736.5</v>
      </c>
      <c r="J162" s="53">
        <f t="shared" si="7"/>
        <v>9.4776923847784619E-4</v>
      </c>
      <c r="K162" s="53">
        <f t="shared" si="8"/>
        <v>0.93501516623819658</v>
      </c>
      <c r="L162" s="70"/>
    </row>
    <row r="163" spans="1:12" ht="39" customHeight="1" x14ac:dyDescent="0.2">
      <c r="A163" s="48" t="s">
        <v>502</v>
      </c>
      <c r="B163" s="49" t="s">
        <v>503</v>
      </c>
      <c r="C163" s="49" t="s">
        <v>21</v>
      </c>
      <c r="D163" s="49" t="s">
        <v>504</v>
      </c>
      <c r="E163" s="50" t="s">
        <v>144</v>
      </c>
      <c r="F163" s="51">
        <v>50</v>
      </c>
      <c r="G163" s="52">
        <v>519.11</v>
      </c>
      <c r="H163" s="52">
        <v>640.63</v>
      </c>
      <c r="I163" s="52">
        <f t="shared" si="6"/>
        <v>32031.5</v>
      </c>
      <c r="J163" s="53">
        <f t="shared" si="7"/>
        <v>8.7396457220224064E-4</v>
      </c>
      <c r="K163" s="53">
        <f t="shared" si="8"/>
        <v>0.93588913081039882</v>
      </c>
      <c r="L163" s="70"/>
    </row>
    <row r="164" spans="1:12" ht="26.1" customHeight="1" x14ac:dyDescent="0.2">
      <c r="A164" s="48" t="s">
        <v>505</v>
      </c>
      <c r="B164" s="49" t="s">
        <v>506</v>
      </c>
      <c r="C164" s="49" t="s">
        <v>21</v>
      </c>
      <c r="D164" s="49" t="s">
        <v>507</v>
      </c>
      <c r="E164" s="50" t="s">
        <v>30</v>
      </c>
      <c r="F164" s="51">
        <v>1500</v>
      </c>
      <c r="G164" s="52">
        <v>21.18</v>
      </c>
      <c r="H164" s="52">
        <v>26.13</v>
      </c>
      <c r="I164" s="52">
        <f t="shared" si="6"/>
        <v>39195</v>
      </c>
      <c r="J164" s="53">
        <f t="shared" si="7"/>
        <v>1.0694173362929247E-3</v>
      </c>
      <c r="K164" s="53">
        <f t="shared" si="8"/>
        <v>0.93695854814669177</v>
      </c>
      <c r="L164" s="70"/>
    </row>
    <row r="165" spans="1:12" ht="39" customHeight="1" x14ac:dyDescent="0.2">
      <c r="A165" s="48" t="s">
        <v>508</v>
      </c>
      <c r="B165" s="49" t="s">
        <v>509</v>
      </c>
      <c r="C165" s="49" t="s">
        <v>21</v>
      </c>
      <c r="D165" s="49" t="s">
        <v>510</v>
      </c>
      <c r="E165" s="50" t="s">
        <v>23</v>
      </c>
      <c r="F165" s="51">
        <v>3500</v>
      </c>
      <c r="G165" s="52">
        <v>8.52</v>
      </c>
      <c r="H165" s="52">
        <v>10.51</v>
      </c>
      <c r="I165" s="52">
        <f t="shared" si="6"/>
        <v>36785</v>
      </c>
      <c r="J165" s="53">
        <f t="shared" si="7"/>
        <v>1.0036616077442337E-3</v>
      </c>
      <c r="K165" s="53">
        <f t="shared" si="8"/>
        <v>0.937962209754436</v>
      </c>
      <c r="L165" s="70"/>
    </row>
    <row r="166" spans="1:12" ht="24" customHeight="1" x14ac:dyDescent="0.2">
      <c r="A166" s="48" t="s">
        <v>511</v>
      </c>
      <c r="B166" s="49" t="s">
        <v>512</v>
      </c>
      <c r="C166" s="49" t="s">
        <v>21</v>
      </c>
      <c r="D166" s="49" t="s">
        <v>513</v>
      </c>
      <c r="E166" s="50" t="s">
        <v>23</v>
      </c>
      <c r="F166" s="51">
        <v>100</v>
      </c>
      <c r="G166" s="52">
        <v>271.37</v>
      </c>
      <c r="H166" s="52">
        <v>334.89</v>
      </c>
      <c r="I166" s="52">
        <f t="shared" si="6"/>
        <v>33489</v>
      </c>
      <c r="J166" s="53">
        <f t="shared" si="7"/>
        <v>9.1373178148013167E-4</v>
      </c>
      <c r="K166" s="53">
        <f t="shared" si="8"/>
        <v>0.93887594153591614</v>
      </c>
      <c r="L166" s="70"/>
    </row>
    <row r="167" spans="1:12" ht="24" customHeight="1" x14ac:dyDescent="0.2">
      <c r="A167" s="48" t="s">
        <v>514</v>
      </c>
      <c r="B167" s="49" t="s">
        <v>515</v>
      </c>
      <c r="C167" s="49" t="s">
        <v>21</v>
      </c>
      <c r="D167" s="49" t="s">
        <v>516</v>
      </c>
      <c r="E167" s="50" t="s">
        <v>30</v>
      </c>
      <c r="F167" s="51">
        <v>100</v>
      </c>
      <c r="G167" s="52">
        <v>273.89</v>
      </c>
      <c r="H167" s="52">
        <v>338</v>
      </c>
      <c r="I167" s="52">
        <f t="shared" si="6"/>
        <v>33800</v>
      </c>
      <c r="J167" s="53">
        <f t="shared" si="7"/>
        <v>9.2221727176172621E-4</v>
      </c>
      <c r="K167" s="53">
        <f t="shared" si="8"/>
        <v>0.93979815880767781</v>
      </c>
      <c r="L167" s="70"/>
    </row>
    <row r="168" spans="1:12" ht="24" customHeight="1" x14ac:dyDescent="0.2">
      <c r="A168" s="48" t="s">
        <v>517</v>
      </c>
      <c r="B168" s="49" t="s">
        <v>518</v>
      </c>
      <c r="C168" s="49" t="s">
        <v>21</v>
      </c>
      <c r="D168" s="49" t="s">
        <v>519</v>
      </c>
      <c r="E168" s="50" t="s">
        <v>193</v>
      </c>
      <c r="F168" s="51">
        <v>700</v>
      </c>
      <c r="G168" s="52">
        <v>41.77</v>
      </c>
      <c r="H168" s="52">
        <v>51.54</v>
      </c>
      <c r="I168" s="52">
        <f t="shared" si="6"/>
        <v>36078</v>
      </c>
      <c r="J168" s="53">
        <f t="shared" si="7"/>
        <v>9.8437144173430641E-4</v>
      </c>
      <c r="K168" s="53">
        <f t="shared" si="8"/>
        <v>0.94078253024941216</v>
      </c>
      <c r="L168" s="70"/>
    </row>
    <row r="169" spans="1:12" ht="24" customHeight="1" x14ac:dyDescent="0.2">
      <c r="A169" s="48" t="s">
        <v>520</v>
      </c>
      <c r="B169" s="49" t="s">
        <v>521</v>
      </c>
      <c r="C169" s="49" t="s">
        <v>21</v>
      </c>
      <c r="D169" s="49" t="s">
        <v>522</v>
      </c>
      <c r="E169" s="50" t="s">
        <v>193</v>
      </c>
      <c r="F169" s="51">
        <v>1000</v>
      </c>
      <c r="G169" s="52">
        <v>33.03</v>
      </c>
      <c r="H169" s="52">
        <v>40.76</v>
      </c>
      <c r="I169" s="52">
        <f t="shared" si="6"/>
        <v>40760</v>
      </c>
      <c r="J169" s="53">
        <f t="shared" si="7"/>
        <v>1.1121176330475728E-3</v>
      </c>
      <c r="K169" s="53">
        <f t="shared" si="8"/>
        <v>0.94189464788245969</v>
      </c>
      <c r="L169" s="70"/>
    </row>
    <row r="170" spans="1:12" ht="26.1" customHeight="1" x14ac:dyDescent="0.2">
      <c r="A170" s="48" t="s">
        <v>523</v>
      </c>
      <c r="B170" s="49" t="s">
        <v>524</v>
      </c>
      <c r="C170" s="49" t="s">
        <v>21</v>
      </c>
      <c r="D170" s="49" t="s">
        <v>525</v>
      </c>
      <c r="E170" s="50" t="s">
        <v>193</v>
      </c>
      <c r="F170" s="51">
        <v>50</v>
      </c>
      <c r="G170" s="52">
        <v>513.41999999999996</v>
      </c>
      <c r="H170" s="52">
        <v>633.61</v>
      </c>
      <c r="I170" s="52">
        <f t="shared" si="6"/>
        <v>31680.5</v>
      </c>
      <c r="J170" s="53">
        <f t="shared" si="7"/>
        <v>8.6438770053394584E-4</v>
      </c>
      <c r="K170" s="53">
        <f t="shared" si="8"/>
        <v>0.94275903558299368</v>
      </c>
      <c r="L170" s="70"/>
    </row>
    <row r="171" spans="1:12" ht="26.1" customHeight="1" x14ac:dyDescent="0.2">
      <c r="A171" s="48" t="s">
        <v>526</v>
      </c>
      <c r="B171" s="49" t="s">
        <v>527</v>
      </c>
      <c r="C171" s="49" t="s">
        <v>21</v>
      </c>
      <c r="D171" s="49" t="s">
        <v>528</v>
      </c>
      <c r="E171" s="50" t="s">
        <v>86</v>
      </c>
      <c r="F171" s="51">
        <v>500</v>
      </c>
      <c r="G171" s="52">
        <v>56.31</v>
      </c>
      <c r="H171" s="52">
        <v>69.489999999999995</v>
      </c>
      <c r="I171" s="52">
        <f t="shared" si="6"/>
        <v>34745</v>
      </c>
      <c r="J171" s="53">
        <f t="shared" si="7"/>
        <v>9.4800115702252006E-4</v>
      </c>
      <c r="K171" s="53">
        <f t="shared" si="8"/>
        <v>0.94370703674001621</v>
      </c>
      <c r="L171" s="70"/>
    </row>
    <row r="172" spans="1:12" ht="24" customHeight="1" x14ac:dyDescent="0.2">
      <c r="A172" s="48" t="s">
        <v>529</v>
      </c>
      <c r="B172" s="49" t="s">
        <v>530</v>
      </c>
      <c r="C172" s="49" t="s">
        <v>21</v>
      </c>
      <c r="D172" s="49" t="s">
        <v>531</v>
      </c>
      <c r="E172" s="50" t="s">
        <v>23</v>
      </c>
      <c r="F172" s="51">
        <v>1500</v>
      </c>
      <c r="G172" s="52">
        <v>20.02</v>
      </c>
      <c r="H172" s="52">
        <v>24.7</v>
      </c>
      <c r="I172" s="52">
        <f t="shared" si="6"/>
        <v>37050</v>
      </c>
      <c r="J172" s="53">
        <f t="shared" si="7"/>
        <v>1.010892009431123E-3</v>
      </c>
      <c r="K172" s="53">
        <f t="shared" si="8"/>
        <v>0.94471792874944738</v>
      </c>
      <c r="L172" s="70"/>
    </row>
    <row r="173" spans="1:12" ht="24" customHeight="1" x14ac:dyDescent="0.2">
      <c r="A173" s="48" t="s">
        <v>532</v>
      </c>
      <c r="B173" s="49" t="s">
        <v>533</v>
      </c>
      <c r="C173" s="49" t="s">
        <v>21</v>
      </c>
      <c r="D173" s="49" t="s">
        <v>534</v>
      </c>
      <c r="E173" s="50" t="s">
        <v>193</v>
      </c>
      <c r="F173" s="51">
        <v>500</v>
      </c>
      <c r="G173" s="52">
        <v>54.77</v>
      </c>
      <c r="H173" s="52">
        <v>67.59</v>
      </c>
      <c r="I173" s="52">
        <f t="shared" si="6"/>
        <v>33795</v>
      </c>
      <c r="J173" s="53">
        <f t="shared" si="7"/>
        <v>9.2208084908838872E-4</v>
      </c>
      <c r="K173" s="53">
        <f t="shared" si="8"/>
        <v>0.94564000959853578</v>
      </c>
      <c r="L173" s="70"/>
    </row>
    <row r="174" spans="1:12" ht="24" customHeight="1" x14ac:dyDescent="0.2">
      <c r="A174" s="48" t="s">
        <v>535</v>
      </c>
      <c r="B174" s="49" t="s">
        <v>536</v>
      </c>
      <c r="C174" s="49" t="s">
        <v>21</v>
      </c>
      <c r="D174" s="49" t="s">
        <v>537</v>
      </c>
      <c r="E174" s="50" t="s">
        <v>23</v>
      </c>
      <c r="F174" s="51">
        <v>250</v>
      </c>
      <c r="G174" s="52">
        <v>108.01</v>
      </c>
      <c r="H174" s="52">
        <v>133.29</v>
      </c>
      <c r="I174" s="52">
        <f t="shared" si="6"/>
        <v>33322.5</v>
      </c>
      <c r="J174" s="53">
        <f t="shared" si="7"/>
        <v>9.0918890645799179E-4</v>
      </c>
      <c r="K174" s="53">
        <f t="shared" si="8"/>
        <v>0.94654919850499375</v>
      </c>
      <c r="L174" s="70"/>
    </row>
    <row r="175" spans="1:12" ht="24" customHeight="1" x14ac:dyDescent="0.2">
      <c r="A175" s="48" t="s">
        <v>538</v>
      </c>
      <c r="B175" s="49" t="s">
        <v>539</v>
      </c>
      <c r="C175" s="49" t="s">
        <v>21</v>
      </c>
      <c r="D175" s="49" t="s">
        <v>540</v>
      </c>
      <c r="E175" s="50" t="s">
        <v>23</v>
      </c>
      <c r="F175" s="51">
        <v>1000</v>
      </c>
      <c r="G175" s="52">
        <v>28.28</v>
      </c>
      <c r="H175" s="52">
        <v>34.9</v>
      </c>
      <c r="I175" s="52">
        <f t="shared" si="6"/>
        <v>34900</v>
      </c>
      <c r="J175" s="53">
        <f t="shared" si="7"/>
        <v>9.5223025989598362E-4</v>
      </c>
      <c r="K175" s="53">
        <f t="shared" si="8"/>
        <v>0.94750142876488974</v>
      </c>
      <c r="L175" s="70"/>
    </row>
    <row r="176" spans="1:12" ht="39" customHeight="1" x14ac:dyDescent="0.2">
      <c r="A176" s="48" t="s">
        <v>541</v>
      </c>
      <c r="B176" s="49" t="s">
        <v>542</v>
      </c>
      <c r="C176" s="49" t="s">
        <v>21</v>
      </c>
      <c r="D176" s="49" t="s">
        <v>543</v>
      </c>
      <c r="E176" s="50" t="s">
        <v>144</v>
      </c>
      <c r="F176" s="51">
        <v>150</v>
      </c>
      <c r="G176" s="52">
        <v>177.61</v>
      </c>
      <c r="H176" s="52">
        <v>219.18</v>
      </c>
      <c r="I176" s="52">
        <f t="shared" si="6"/>
        <v>32877</v>
      </c>
      <c r="J176" s="53">
        <f t="shared" si="7"/>
        <v>8.9703364626361759E-4</v>
      </c>
      <c r="K176" s="53">
        <f t="shared" si="8"/>
        <v>0.94839846241115333</v>
      </c>
      <c r="L176" s="70"/>
    </row>
    <row r="177" spans="1:12" ht="24" customHeight="1" x14ac:dyDescent="0.2">
      <c r="A177" s="48" t="s">
        <v>544</v>
      </c>
      <c r="B177" s="49" t="s">
        <v>545</v>
      </c>
      <c r="C177" s="49" t="s">
        <v>21</v>
      </c>
      <c r="D177" s="49" t="s">
        <v>546</v>
      </c>
      <c r="E177" s="50" t="s">
        <v>144</v>
      </c>
      <c r="F177" s="51">
        <v>1000</v>
      </c>
      <c r="G177" s="52">
        <v>29.38</v>
      </c>
      <c r="H177" s="52">
        <v>36.25</v>
      </c>
      <c r="I177" s="52">
        <f t="shared" si="6"/>
        <v>36250</v>
      </c>
      <c r="J177" s="53">
        <f t="shared" si="7"/>
        <v>9.8906438169711771E-4</v>
      </c>
      <c r="K177" s="53">
        <f t="shared" si="8"/>
        <v>0.94938752679285043</v>
      </c>
      <c r="L177" s="70"/>
    </row>
    <row r="178" spans="1:12" ht="24" customHeight="1" x14ac:dyDescent="0.2">
      <c r="A178" s="48" t="s">
        <v>547</v>
      </c>
      <c r="B178" s="49" t="s">
        <v>548</v>
      </c>
      <c r="C178" s="49" t="s">
        <v>21</v>
      </c>
      <c r="D178" s="49" t="s">
        <v>549</v>
      </c>
      <c r="E178" s="50" t="s">
        <v>23</v>
      </c>
      <c r="F178" s="51">
        <v>1000</v>
      </c>
      <c r="G178" s="52">
        <v>28.58</v>
      </c>
      <c r="H178" s="52">
        <v>35.270000000000003</v>
      </c>
      <c r="I178" s="52">
        <f t="shared" si="6"/>
        <v>35270</v>
      </c>
      <c r="J178" s="53">
        <f t="shared" si="7"/>
        <v>9.6232553772296109E-4</v>
      </c>
      <c r="K178" s="53">
        <f t="shared" si="8"/>
        <v>0.95034985233057334</v>
      </c>
      <c r="L178" s="70"/>
    </row>
    <row r="179" spans="1:12" ht="26.1" customHeight="1" x14ac:dyDescent="0.2">
      <c r="A179" s="48" t="s">
        <v>550</v>
      </c>
      <c r="B179" s="49" t="s">
        <v>551</v>
      </c>
      <c r="C179" s="49" t="s">
        <v>21</v>
      </c>
      <c r="D179" s="49" t="s">
        <v>552</v>
      </c>
      <c r="E179" s="50" t="s">
        <v>144</v>
      </c>
      <c r="F179" s="51">
        <v>100</v>
      </c>
      <c r="G179" s="52">
        <v>250.92</v>
      </c>
      <c r="H179" s="52">
        <v>309.66000000000003</v>
      </c>
      <c r="I179" s="52">
        <f t="shared" si="6"/>
        <v>30966.000000000004</v>
      </c>
      <c r="J179" s="53">
        <f t="shared" si="7"/>
        <v>8.448929005140124E-4</v>
      </c>
      <c r="K179" s="53">
        <f t="shared" si="8"/>
        <v>0.95119474523108738</v>
      </c>
      <c r="L179" s="70"/>
    </row>
    <row r="180" spans="1:12" ht="26.1" customHeight="1" x14ac:dyDescent="0.2">
      <c r="A180" s="48" t="s">
        <v>553</v>
      </c>
      <c r="B180" s="49" t="s">
        <v>554</v>
      </c>
      <c r="C180" s="49" t="s">
        <v>21</v>
      </c>
      <c r="D180" s="49" t="s">
        <v>555</v>
      </c>
      <c r="E180" s="50" t="s">
        <v>86</v>
      </c>
      <c r="F180" s="51">
        <v>500</v>
      </c>
      <c r="G180" s="52">
        <v>55.83</v>
      </c>
      <c r="H180" s="52">
        <v>68.89</v>
      </c>
      <c r="I180" s="52">
        <f t="shared" si="6"/>
        <v>34445</v>
      </c>
      <c r="J180" s="53">
        <f t="shared" si="7"/>
        <v>9.3981579662226803E-4</v>
      </c>
      <c r="K180" s="53">
        <f t="shared" si="8"/>
        <v>0.95213456102770966</v>
      </c>
      <c r="L180" s="70"/>
    </row>
    <row r="181" spans="1:12" ht="26.1" customHeight="1" x14ac:dyDescent="0.2">
      <c r="A181" s="48" t="s">
        <v>556</v>
      </c>
      <c r="B181" s="49" t="s">
        <v>557</v>
      </c>
      <c r="C181" s="49" t="s">
        <v>21</v>
      </c>
      <c r="D181" s="49" t="s">
        <v>558</v>
      </c>
      <c r="E181" s="50" t="s">
        <v>86</v>
      </c>
      <c r="F181" s="51">
        <v>250</v>
      </c>
      <c r="G181" s="52">
        <v>97.62</v>
      </c>
      <c r="H181" s="52">
        <v>120.47</v>
      </c>
      <c r="I181" s="52">
        <f t="shared" si="6"/>
        <v>30117.5</v>
      </c>
      <c r="J181" s="53">
        <f t="shared" si="7"/>
        <v>8.2174197284863278E-4</v>
      </c>
      <c r="K181" s="53">
        <f t="shared" si="8"/>
        <v>0.95295630300055834</v>
      </c>
      <c r="L181" s="70"/>
    </row>
    <row r="182" spans="1:12" ht="26.1" customHeight="1" x14ac:dyDescent="0.2">
      <c r="A182" s="48" t="s">
        <v>559</v>
      </c>
      <c r="B182" s="49" t="s">
        <v>560</v>
      </c>
      <c r="C182" s="49" t="s">
        <v>21</v>
      </c>
      <c r="D182" s="49" t="s">
        <v>561</v>
      </c>
      <c r="E182" s="50" t="s">
        <v>86</v>
      </c>
      <c r="F182" s="51">
        <v>300</v>
      </c>
      <c r="G182" s="52">
        <v>82.29</v>
      </c>
      <c r="H182" s="52">
        <v>101.55</v>
      </c>
      <c r="I182" s="52">
        <f t="shared" si="6"/>
        <v>30465</v>
      </c>
      <c r="J182" s="53">
        <f t="shared" si="7"/>
        <v>8.3122334864559142E-4</v>
      </c>
      <c r="K182" s="53">
        <f t="shared" si="8"/>
        <v>0.95378752634920394</v>
      </c>
      <c r="L182" s="70"/>
    </row>
    <row r="183" spans="1:12" ht="26.1" customHeight="1" x14ac:dyDescent="0.2">
      <c r="A183" s="48" t="s">
        <v>562</v>
      </c>
      <c r="B183" s="49" t="s">
        <v>563</v>
      </c>
      <c r="C183" s="49" t="s">
        <v>21</v>
      </c>
      <c r="D183" s="49" t="s">
        <v>564</v>
      </c>
      <c r="E183" s="50" t="s">
        <v>23</v>
      </c>
      <c r="F183" s="51">
        <v>2000</v>
      </c>
      <c r="G183" s="52">
        <v>13.81</v>
      </c>
      <c r="H183" s="52">
        <v>17.04</v>
      </c>
      <c r="I183" s="52">
        <f t="shared" si="6"/>
        <v>34080</v>
      </c>
      <c r="J183" s="53">
        <f t="shared" si="7"/>
        <v>9.2985694146862806E-4</v>
      </c>
      <c r="K183" s="53">
        <f t="shared" si="8"/>
        <v>0.95471738329067257</v>
      </c>
      <c r="L183" s="70"/>
    </row>
    <row r="184" spans="1:12" ht="24" customHeight="1" x14ac:dyDescent="0.2">
      <c r="A184" s="48" t="s">
        <v>565</v>
      </c>
      <c r="B184" s="49" t="s">
        <v>566</v>
      </c>
      <c r="C184" s="49" t="s">
        <v>21</v>
      </c>
      <c r="D184" s="49" t="s">
        <v>567</v>
      </c>
      <c r="E184" s="50" t="s">
        <v>144</v>
      </c>
      <c r="F184" s="51">
        <v>50</v>
      </c>
      <c r="G184" s="52">
        <v>491.49</v>
      </c>
      <c r="H184" s="52">
        <v>606.54</v>
      </c>
      <c r="I184" s="52">
        <f t="shared" si="6"/>
        <v>30327</v>
      </c>
      <c r="J184" s="53">
        <f t="shared" si="7"/>
        <v>8.2745808286147548E-4</v>
      </c>
      <c r="K184" s="53">
        <f t="shared" si="8"/>
        <v>0.95554484137353402</v>
      </c>
      <c r="L184" s="70"/>
    </row>
    <row r="185" spans="1:12" ht="24" customHeight="1" x14ac:dyDescent="0.2">
      <c r="A185" s="48" t="s">
        <v>568</v>
      </c>
      <c r="B185" s="49" t="s">
        <v>569</v>
      </c>
      <c r="C185" s="49" t="s">
        <v>21</v>
      </c>
      <c r="D185" s="49" t="s">
        <v>570</v>
      </c>
      <c r="E185" s="50" t="s">
        <v>23</v>
      </c>
      <c r="F185" s="51">
        <v>500</v>
      </c>
      <c r="G185" s="52">
        <v>54.79</v>
      </c>
      <c r="H185" s="52">
        <v>67.61</v>
      </c>
      <c r="I185" s="52">
        <f t="shared" si="6"/>
        <v>33805</v>
      </c>
      <c r="J185" s="53">
        <f t="shared" si="7"/>
        <v>9.2235369443506381E-4</v>
      </c>
      <c r="K185" s="53">
        <f t="shared" si="8"/>
        <v>0.95646719506796907</v>
      </c>
      <c r="L185" s="70"/>
    </row>
    <row r="186" spans="1:12" ht="26.1" customHeight="1" x14ac:dyDescent="0.2">
      <c r="A186" s="48" t="s">
        <v>571</v>
      </c>
      <c r="B186" s="49" t="s">
        <v>572</v>
      </c>
      <c r="C186" s="49" t="s">
        <v>21</v>
      </c>
      <c r="D186" s="49" t="s">
        <v>573</v>
      </c>
      <c r="E186" s="50" t="s">
        <v>574</v>
      </c>
      <c r="F186" s="51">
        <v>150</v>
      </c>
      <c r="G186" s="52">
        <v>150.76</v>
      </c>
      <c r="H186" s="52">
        <v>186.05</v>
      </c>
      <c r="I186" s="52">
        <f t="shared" si="6"/>
        <v>27907.5</v>
      </c>
      <c r="J186" s="53">
        <f t="shared" si="7"/>
        <v>7.6144315123344308E-4</v>
      </c>
      <c r="K186" s="53">
        <f t="shared" si="8"/>
        <v>0.95722863821920257</v>
      </c>
      <c r="L186" s="70"/>
    </row>
    <row r="187" spans="1:12" ht="26.1" customHeight="1" x14ac:dyDescent="0.2">
      <c r="A187" s="48" t="s">
        <v>575</v>
      </c>
      <c r="B187" s="49" t="s">
        <v>576</v>
      </c>
      <c r="C187" s="49" t="s">
        <v>21</v>
      </c>
      <c r="D187" s="49" t="s">
        <v>577</v>
      </c>
      <c r="E187" s="50" t="s">
        <v>251</v>
      </c>
      <c r="F187" s="51">
        <v>25</v>
      </c>
      <c r="G187" s="52">
        <v>962.51</v>
      </c>
      <c r="H187" s="52">
        <v>1187.83</v>
      </c>
      <c r="I187" s="52">
        <f t="shared" si="6"/>
        <v>29695.75</v>
      </c>
      <c r="J187" s="53">
        <f t="shared" si="7"/>
        <v>8.1023472035261193E-4</v>
      </c>
      <c r="K187" s="53">
        <f t="shared" si="8"/>
        <v>0.95803887293955514</v>
      </c>
      <c r="L187" s="70"/>
    </row>
    <row r="188" spans="1:12" ht="26.1" customHeight="1" x14ac:dyDescent="0.2">
      <c r="A188" s="48" t="s">
        <v>578</v>
      </c>
      <c r="B188" s="49" t="s">
        <v>579</v>
      </c>
      <c r="C188" s="49" t="s">
        <v>21</v>
      </c>
      <c r="D188" s="49" t="s">
        <v>580</v>
      </c>
      <c r="E188" s="50" t="s">
        <v>30</v>
      </c>
      <c r="F188" s="51">
        <v>2000</v>
      </c>
      <c r="G188" s="52">
        <v>11.46</v>
      </c>
      <c r="H188" s="52">
        <v>14.14</v>
      </c>
      <c r="I188" s="52">
        <f t="shared" si="6"/>
        <v>28280</v>
      </c>
      <c r="J188" s="53">
        <f t="shared" si="7"/>
        <v>7.7160664039708929E-4</v>
      </c>
      <c r="K188" s="53">
        <f t="shared" si="8"/>
        <v>0.95881047957995225</v>
      </c>
      <c r="L188" s="70"/>
    </row>
    <row r="189" spans="1:12" ht="24" customHeight="1" x14ac:dyDescent="0.2">
      <c r="A189" s="48" t="s">
        <v>581</v>
      </c>
      <c r="B189" s="49" t="s">
        <v>582</v>
      </c>
      <c r="C189" s="49" t="s">
        <v>21</v>
      </c>
      <c r="D189" s="49" t="s">
        <v>583</v>
      </c>
      <c r="E189" s="50" t="s">
        <v>193</v>
      </c>
      <c r="F189" s="51">
        <v>500</v>
      </c>
      <c r="G189" s="52">
        <v>48.85</v>
      </c>
      <c r="H189" s="52">
        <v>60.28</v>
      </c>
      <c r="I189" s="52">
        <f t="shared" si="6"/>
        <v>30140</v>
      </c>
      <c r="J189" s="53">
        <f t="shared" si="7"/>
        <v>8.2235587487865171E-4</v>
      </c>
      <c r="K189" s="53">
        <f t="shared" si="8"/>
        <v>0.95963283545483091</v>
      </c>
      <c r="L189" s="70"/>
    </row>
    <row r="190" spans="1:12" ht="26.1" customHeight="1" x14ac:dyDescent="0.2">
      <c r="A190" s="48" t="s">
        <v>584</v>
      </c>
      <c r="B190" s="49" t="s">
        <v>585</v>
      </c>
      <c r="C190" s="49" t="s">
        <v>21</v>
      </c>
      <c r="D190" s="49" t="s">
        <v>586</v>
      </c>
      <c r="E190" s="50" t="s">
        <v>86</v>
      </c>
      <c r="F190" s="51">
        <v>3000</v>
      </c>
      <c r="G190" s="52">
        <v>9.08</v>
      </c>
      <c r="H190" s="52">
        <v>11.2</v>
      </c>
      <c r="I190" s="52">
        <f t="shared" si="6"/>
        <v>33600</v>
      </c>
      <c r="J190" s="53">
        <f t="shared" si="7"/>
        <v>9.1676036482822489E-4</v>
      </c>
      <c r="K190" s="53">
        <f t="shared" si="8"/>
        <v>0.96054959581965915</v>
      </c>
      <c r="L190" s="70"/>
    </row>
    <row r="191" spans="1:12" ht="39" customHeight="1" x14ac:dyDescent="0.2">
      <c r="A191" s="48" t="s">
        <v>587</v>
      </c>
      <c r="B191" s="49" t="s">
        <v>588</v>
      </c>
      <c r="C191" s="49" t="s">
        <v>21</v>
      </c>
      <c r="D191" s="49" t="s">
        <v>589</v>
      </c>
      <c r="E191" s="50" t="s">
        <v>144</v>
      </c>
      <c r="F191" s="51">
        <v>25</v>
      </c>
      <c r="G191" s="52">
        <v>853.71</v>
      </c>
      <c r="H191" s="52">
        <v>1053.56</v>
      </c>
      <c r="I191" s="52">
        <f t="shared" si="6"/>
        <v>26339</v>
      </c>
      <c r="J191" s="53">
        <f t="shared" si="7"/>
        <v>7.1864735860745882E-4</v>
      </c>
      <c r="K191" s="53">
        <f t="shared" si="8"/>
        <v>0.96126824317826665</v>
      </c>
      <c r="L191" s="70"/>
    </row>
    <row r="192" spans="1:12" ht="26.1" customHeight="1" x14ac:dyDescent="0.2">
      <c r="A192" s="48" t="s">
        <v>590</v>
      </c>
      <c r="B192" s="49" t="s">
        <v>591</v>
      </c>
      <c r="C192" s="49" t="s">
        <v>21</v>
      </c>
      <c r="D192" s="49" t="s">
        <v>592</v>
      </c>
      <c r="E192" s="50" t="s">
        <v>193</v>
      </c>
      <c r="F192" s="51">
        <v>500</v>
      </c>
      <c r="G192" s="52">
        <v>47.82</v>
      </c>
      <c r="H192" s="52">
        <v>59.01</v>
      </c>
      <c r="I192" s="52">
        <f t="shared" si="6"/>
        <v>29505</v>
      </c>
      <c r="J192" s="53">
        <f t="shared" si="7"/>
        <v>8.0503019536478499E-4</v>
      </c>
      <c r="K192" s="53">
        <f t="shared" si="8"/>
        <v>0.96207327337363147</v>
      </c>
      <c r="L192" s="70"/>
    </row>
    <row r="193" spans="1:12" ht="26.1" customHeight="1" x14ac:dyDescent="0.2">
      <c r="A193" s="48" t="s">
        <v>593</v>
      </c>
      <c r="B193" s="49" t="s">
        <v>594</v>
      </c>
      <c r="C193" s="49" t="s">
        <v>21</v>
      </c>
      <c r="D193" s="49" t="s">
        <v>595</v>
      </c>
      <c r="E193" s="50" t="s">
        <v>86</v>
      </c>
      <c r="F193" s="51">
        <v>150</v>
      </c>
      <c r="G193" s="52">
        <v>142.72</v>
      </c>
      <c r="H193" s="52">
        <v>176.13</v>
      </c>
      <c r="I193" s="52">
        <f t="shared" si="6"/>
        <v>26419.5</v>
      </c>
      <c r="J193" s="53">
        <f t="shared" si="7"/>
        <v>7.2084376364819306E-4</v>
      </c>
      <c r="K193" s="53">
        <f t="shared" si="8"/>
        <v>0.96279411713727969</v>
      </c>
      <c r="L193" s="70"/>
    </row>
    <row r="194" spans="1:12" ht="26.1" customHeight="1" x14ac:dyDescent="0.2">
      <c r="A194" s="48" t="s">
        <v>596</v>
      </c>
      <c r="B194" s="49" t="s">
        <v>597</v>
      </c>
      <c r="C194" s="49" t="s">
        <v>21</v>
      </c>
      <c r="D194" s="49" t="s">
        <v>598</v>
      </c>
      <c r="E194" s="50" t="s">
        <v>599</v>
      </c>
      <c r="F194" s="51">
        <v>1000</v>
      </c>
      <c r="G194" s="52">
        <v>24.97</v>
      </c>
      <c r="H194" s="52">
        <v>30.81</v>
      </c>
      <c r="I194" s="52">
        <f t="shared" si="6"/>
        <v>30810</v>
      </c>
      <c r="J194" s="53">
        <f t="shared" si="7"/>
        <v>8.4063651310588121E-4</v>
      </c>
      <c r="K194" s="53">
        <f t="shared" si="8"/>
        <v>0.96363475365038553</v>
      </c>
      <c r="L194" s="70"/>
    </row>
    <row r="195" spans="1:12" ht="26.1" customHeight="1" x14ac:dyDescent="0.2">
      <c r="A195" s="48" t="s">
        <v>600</v>
      </c>
      <c r="B195" s="49" t="s">
        <v>601</v>
      </c>
      <c r="C195" s="49" t="s">
        <v>21</v>
      </c>
      <c r="D195" s="49" t="s">
        <v>602</v>
      </c>
      <c r="E195" s="50" t="s">
        <v>144</v>
      </c>
      <c r="F195" s="51">
        <v>100</v>
      </c>
      <c r="G195" s="52">
        <v>267.98</v>
      </c>
      <c r="H195" s="52">
        <v>330.71</v>
      </c>
      <c r="I195" s="52">
        <f t="shared" si="6"/>
        <v>33071</v>
      </c>
      <c r="J195" s="53">
        <f t="shared" si="7"/>
        <v>9.0232684598911389E-4</v>
      </c>
      <c r="K195" s="53">
        <f t="shared" si="8"/>
        <v>0.96453708049637465</v>
      </c>
      <c r="L195" s="70"/>
    </row>
    <row r="196" spans="1:12" ht="26.1" customHeight="1" x14ac:dyDescent="0.2">
      <c r="A196" s="48" t="s">
        <v>603</v>
      </c>
      <c r="B196" s="49" t="s">
        <v>604</v>
      </c>
      <c r="C196" s="49" t="s">
        <v>21</v>
      </c>
      <c r="D196" s="49" t="s">
        <v>605</v>
      </c>
      <c r="E196" s="50" t="s">
        <v>144</v>
      </c>
      <c r="F196" s="51">
        <v>500</v>
      </c>
      <c r="G196" s="52">
        <v>49.68</v>
      </c>
      <c r="H196" s="52">
        <v>61.31</v>
      </c>
      <c r="I196" s="52">
        <f t="shared" si="6"/>
        <v>30655</v>
      </c>
      <c r="J196" s="53">
        <f t="shared" si="7"/>
        <v>8.3640741023241765E-4</v>
      </c>
      <c r="K196" s="53">
        <f t="shared" si="8"/>
        <v>0.96537348790660704</v>
      </c>
      <c r="L196" s="70"/>
    </row>
    <row r="197" spans="1:12" ht="26.1" customHeight="1" x14ac:dyDescent="0.2">
      <c r="A197" s="48" t="s">
        <v>606</v>
      </c>
      <c r="B197" s="49" t="s">
        <v>607</v>
      </c>
      <c r="C197" s="49" t="s">
        <v>21</v>
      </c>
      <c r="D197" s="49" t="s">
        <v>608</v>
      </c>
      <c r="E197" s="50" t="s">
        <v>23</v>
      </c>
      <c r="F197" s="51">
        <v>1800</v>
      </c>
      <c r="G197" s="52">
        <v>13.62</v>
      </c>
      <c r="H197" s="52">
        <v>16.8</v>
      </c>
      <c r="I197" s="52">
        <f t="shared" si="6"/>
        <v>30240</v>
      </c>
      <c r="J197" s="53">
        <f t="shared" si="7"/>
        <v>8.2508432834540243E-4</v>
      </c>
      <c r="K197" s="53">
        <f t="shared" si="8"/>
        <v>0.96619857223495242</v>
      </c>
      <c r="L197" s="70"/>
    </row>
    <row r="198" spans="1:12" ht="26.1" customHeight="1" x14ac:dyDescent="0.2">
      <c r="A198" s="48" t="s">
        <v>609</v>
      </c>
      <c r="B198" s="49" t="s">
        <v>610</v>
      </c>
      <c r="C198" s="49" t="s">
        <v>21</v>
      </c>
      <c r="D198" s="49" t="s">
        <v>611</v>
      </c>
      <c r="E198" s="50" t="s">
        <v>193</v>
      </c>
      <c r="F198" s="51">
        <v>50</v>
      </c>
      <c r="G198" s="52">
        <v>428.94</v>
      </c>
      <c r="H198" s="52">
        <v>529.35</v>
      </c>
      <c r="I198" s="52">
        <f t="shared" ref="I198:I261" si="9">F198*H198</f>
        <v>26467.5</v>
      </c>
      <c r="J198" s="53">
        <f t="shared" ref="J198:J261" si="10">I198/$H$298</f>
        <v>7.2215342131223337E-4</v>
      </c>
      <c r="K198" s="53">
        <f t="shared" si="8"/>
        <v>0.96692072565626463</v>
      </c>
      <c r="L198" s="70"/>
    </row>
    <row r="199" spans="1:12" ht="26.1" customHeight="1" x14ac:dyDescent="0.2">
      <c r="A199" s="48" t="s">
        <v>612</v>
      </c>
      <c r="B199" s="49" t="s">
        <v>613</v>
      </c>
      <c r="C199" s="49" t="s">
        <v>21</v>
      </c>
      <c r="D199" s="49" t="s">
        <v>614</v>
      </c>
      <c r="E199" s="50" t="s">
        <v>144</v>
      </c>
      <c r="F199" s="51">
        <v>3</v>
      </c>
      <c r="G199" s="52">
        <v>6516.03</v>
      </c>
      <c r="H199" s="52">
        <v>8041.43</v>
      </c>
      <c r="I199" s="52">
        <f t="shared" si="9"/>
        <v>24124.29</v>
      </c>
      <c r="J199" s="53">
        <f t="shared" si="10"/>
        <v>6.5822002683398506E-4</v>
      </c>
      <c r="K199" s="53">
        <f t="shared" ref="K199:K262" si="11">K198+J199</f>
        <v>0.96757894568309866</v>
      </c>
      <c r="L199" s="70"/>
    </row>
    <row r="200" spans="1:12" ht="26.1" customHeight="1" x14ac:dyDescent="0.2">
      <c r="A200" s="48" t="s">
        <v>615</v>
      </c>
      <c r="B200" s="49" t="s">
        <v>616</v>
      </c>
      <c r="C200" s="49" t="s">
        <v>21</v>
      </c>
      <c r="D200" s="49" t="s">
        <v>617</v>
      </c>
      <c r="E200" s="50" t="s">
        <v>144</v>
      </c>
      <c r="F200" s="51">
        <v>5</v>
      </c>
      <c r="G200" s="52">
        <v>3952.15</v>
      </c>
      <c r="H200" s="52">
        <v>4877.34</v>
      </c>
      <c r="I200" s="52">
        <f t="shared" si="9"/>
        <v>24386.7</v>
      </c>
      <c r="J200" s="53">
        <f t="shared" si="10"/>
        <v>6.6537976157608552E-4</v>
      </c>
      <c r="K200" s="53">
        <f t="shared" si="11"/>
        <v>0.96824432544467476</v>
      </c>
      <c r="L200" s="70"/>
    </row>
    <row r="201" spans="1:12" ht="24" customHeight="1" x14ac:dyDescent="0.2">
      <c r="A201" s="48" t="s">
        <v>618</v>
      </c>
      <c r="B201" s="49" t="s">
        <v>619</v>
      </c>
      <c r="C201" s="49" t="s">
        <v>21</v>
      </c>
      <c r="D201" s="49" t="s">
        <v>620</v>
      </c>
      <c r="E201" s="50" t="s">
        <v>144</v>
      </c>
      <c r="F201" s="51">
        <v>1000</v>
      </c>
      <c r="G201" s="52">
        <v>22.23</v>
      </c>
      <c r="H201" s="52">
        <v>27.43</v>
      </c>
      <c r="I201" s="52">
        <f t="shared" si="9"/>
        <v>27430</v>
      </c>
      <c r="J201" s="53">
        <f t="shared" si="10"/>
        <v>7.4841478592970855E-4</v>
      </c>
      <c r="K201" s="53">
        <f t="shared" si="11"/>
        <v>0.96899274023060444</v>
      </c>
      <c r="L201" s="70"/>
    </row>
    <row r="202" spans="1:12" ht="24" customHeight="1" x14ac:dyDescent="0.2">
      <c r="A202" s="48" t="s">
        <v>621</v>
      </c>
      <c r="B202" s="49" t="s">
        <v>622</v>
      </c>
      <c r="C202" s="49" t="s">
        <v>21</v>
      </c>
      <c r="D202" s="49" t="s">
        <v>623</v>
      </c>
      <c r="E202" s="50" t="s">
        <v>144</v>
      </c>
      <c r="F202" s="51">
        <v>150</v>
      </c>
      <c r="G202" s="52">
        <v>136.78</v>
      </c>
      <c r="H202" s="52">
        <v>168.8</v>
      </c>
      <c r="I202" s="52">
        <f t="shared" si="9"/>
        <v>25320</v>
      </c>
      <c r="J202" s="53">
        <f t="shared" si="10"/>
        <v>6.9084441778126946E-4</v>
      </c>
      <c r="K202" s="53">
        <f t="shared" si="11"/>
        <v>0.96968358464838567</v>
      </c>
      <c r="L202" s="70"/>
    </row>
    <row r="203" spans="1:12" ht="24" customHeight="1" x14ac:dyDescent="0.2">
      <c r="A203" s="48" t="s">
        <v>624</v>
      </c>
      <c r="B203" s="49" t="s">
        <v>625</v>
      </c>
      <c r="C203" s="49" t="s">
        <v>21</v>
      </c>
      <c r="D203" s="49" t="s">
        <v>626</v>
      </c>
      <c r="E203" s="50" t="s">
        <v>144</v>
      </c>
      <c r="F203" s="51">
        <v>10</v>
      </c>
      <c r="G203" s="52">
        <v>1849.36</v>
      </c>
      <c r="H203" s="52">
        <v>2282.29</v>
      </c>
      <c r="I203" s="52">
        <f t="shared" si="9"/>
        <v>22822.9</v>
      </c>
      <c r="J203" s="53">
        <f t="shared" si="10"/>
        <v>6.2271220626303853E-4</v>
      </c>
      <c r="K203" s="53">
        <f t="shared" si="11"/>
        <v>0.97030629685464875</v>
      </c>
      <c r="L203" s="70"/>
    </row>
    <row r="204" spans="1:12" ht="26.1" customHeight="1" x14ac:dyDescent="0.2">
      <c r="A204" s="48" t="s">
        <v>627</v>
      </c>
      <c r="B204" s="49" t="s">
        <v>628</v>
      </c>
      <c r="C204" s="49" t="s">
        <v>21</v>
      </c>
      <c r="D204" s="49" t="s">
        <v>629</v>
      </c>
      <c r="E204" s="50" t="s">
        <v>193</v>
      </c>
      <c r="F204" s="51">
        <v>500</v>
      </c>
      <c r="G204" s="52">
        <v>37.520000000000003</v>
      </c>
      <c r="H204" s="52">
        <v>46.3</v>
      </c>
      <c r="I204" s="52">
        <f t="shared" si="9"/>
        <v>23150</v>
      </c>
      <c r="J204" s="53">
        <f t="shared" si="10"/>
        <v>6.3163697755277992E-4</v>
      </c>
      <c r="K204" s="53">
        <f t="shared" si="11"/>
        <v>0.97093793383220151</v>
      </c>
      <c r="L204" s="70"/>
    </row>
    <row r="205" spans="1:12" ht="26.1" customHeight="1" x14ac:dyDescent="0.2">
      <c r="A205" s="48" t="s">
        <v>630</v>
      </c>
      <c r="B205" s="49" t="s">
        <v>631</v>
      </c>
      <c r="C205" s="49" t="s">
        <v>21</v>
      </c>
      <c r="D205" s="49" t="s">
        <v>632</v>
      </c>
      <c r="E205" s="50" t="s">
        <v>144</v>
      </c>
      <c r="F205" s="51">
        <v>25</v>
      </c>
      <c r="G205" s="52">
        <v>778.85</v>
      </c>
      <c r="H205" s="52">
        <v>961.17</v>
      </c>
      <c r="I205" s="52">
        <f t="shared" si="9"/>
        <v>24029.25</v>
      </c>
      <c r="J205" s="53">
        <f t="shared" si="10"/>
        <v>6.5562690465918521E-4</v>
      </c>
      <c r="K205" s="53">
        <f t="shared" si="11"/>
        <v>0.97159356073686065</v>
      </c>
      <c r="L205" s="70"/>
    </row>
    <row r="206" spans="1:12" ht="26.1" customHeight="1" x14ac:dyDescent="0.2">
      <c r="A206" s="48" t="s">
        <v>633</v>
      </c>
      <c r="B206" s="49" t="s">
        <v>634</v>
      </c>
      <c r="C206" s="49" t="s">
        <v>21</v>
      </c>
      <c r="D206" s="49" t="s">
        <v>635</v>
      </c>
      <c r="E206" s="50" t="s">
        <v>30</v>
      </c>
      <c r="F206" s="51">
        <v>2500</v>
      </c>
      <c r="G206" s="52">
        <v>7.56</v>
      </c>
      <c r="H206" s="52">
        <v>9.32</v>
      </c>
      <c r="I206" s="52">
        <f t="shared" si="9"/>
        <v>23300</v>
      </c>
      <c r="J206" s="53">
        <f t="shared" si="10"/>
        <v>6.3572965775290599E-4</v>
      </c>
      <c r="K206" s="53">
        <f t="shared" si="11"/>
        <v>0.97222929039461359</v>
      </c>
      <c r="L206" s="70"/>
    </row>
    <row r="207" spans="1:12" ht="24" customHeight="1" x14ac:dyDescent="0.2">
      <c r="A207" s="48" t="s">
        <v>636</v>
      </c>
      <c r="B207" s="49" t="s">
        <v>637</v>
      </c>
      <c r="C207" s="49" t="s">
        <v>21</v>
      </c>
      <c r="D207" s="49" t="s">
        <v>638</v>
      </c>
      <c r="E207" s="50" t="s">
        <v>30</v>
      </c>
      <c r="F207" s="51">
        <v>100</v>
      </c>
      <c r="G207" s="52">
        <v>175.9</v>
      </c>
      <c r="H207" s="52">
        <v>217.07</v>
      </c>
      <c r="I207" s="52">
        <f t="shared" si="9"/>
        <v>21707</v>
      </c>
      <c r="J207" s="53">
        <f t="shared" si="10"/>
        <v>5.9226539402756776E-4</v>
      </c>
      <c r="K207" s="53">
        <f t="shared" si="11"/>
        <v>0.97282155578864116</v>
      </c>
      <c r="L207" s="70"/>
    </row>
    <row r="208" spans="1:12" ht="26.1" customHeight="1" x14ac:dyDescent="0.2">
      <c r="A208" s="48" t="s">
        <v>639</v>
      </c>
      <c r="B208" s="49" t="s">
        <v>640</v>
      </c>
      <c r="C208" s="49" t="s">
        <v>21</v>
      </c>
      <c r="D208" s="49" t="s">
        <v>641</v>
      </c>
      <c r="E208" s="50" t="s">
        <v>144</v>
      </c>
      <c r="F208" s="51">
        <v>50</v>
      </c>
      <c r="G208" s="52">
        <v>367.56</v>
      </c>
      <c r="H208" s="52">
        <v>453.6</v>
      </c>
      <c r="I208" s="52">
        <f t="shared" si="9"/>
        <v>22680</v>
      </c>
      <c r="J208" s="53">
        <f t="shared" si="10"/>
        <v>6.1881324625905185E-4</v>
      </c>
      <c r="K208" s="53">
        <f t="shared" si="11"/>
        <v>0.97344036903490017</v>
      </c>
      <c r="L208" s="70"/>
    </row>
    <row r="209" spans="1:12" ht="26.1" customHeight="1" x14ac:dyDescent="0.2">
      <c r="A209" s="48" t="s">
        <v>642</v>
      </c>
      <c r="B209" s="49" t="s">
        <v>643</v>
      </c>
      <c r="C209" s="49" t="s">
        <v>21</v>
      </c>
      <c r="D209" s="49" t="s">
        <v>644</v>
      </c>
      <c r="E209" s="50" t="s">
        <v>144</v>
      </c>
      <c r="F209" s="51">
        <v>50</v>
      </c>
      <c r="G209" s="52">
        <v>363.11</v>
      </c>
      <c r="H209" s="52">
        <v>448.11</v>
      </c>
      <c r="I209" s="52">
        <f t="shared" si="9"/>
        <v>22405.5</v>
      </c>
      <c r="J209" s="53">
        <f t="shared" si="10"/>
        <v>6.113236414928212E-4</v>
      </c>
      <c r="K209" s="53">
        <f t="shared" si="11"/>
        <v>0.97405169267639302</v>
      </c>
      <c r="L209" s="70"/>
    </row>
    <row r="210" spans="1:12" ht="24" customHeight="1" x14ac:dyDescent="0.2">
      <c r="A210" s="48" t="s">
        <v>645</v>
      </c>
      <c r="B210" s="49" t="s">
        <v>646</v>
      </c>
      <c r="C210" s="49" t="s">
        <v>21</v>
      </c>
      <c r="D210" s="49" t="s">
        <v>647</v>
      </c>
      <c r="E210" s="50" t="s">
        <v>23</v>
      </c>
      <c r="F210" s="51">
        <v>100</v>
      </c>
      <c r="G210" s="52">
        <v>181.04</v>
      </c>
      <c r="H210" s="52">
        <v>223.42</v>
      </c>
      <c r="I210" s="52">
        <f t="shared" si="9"/>
        <v>22342</v>
      </c>
      <c r="J210" s="53">
        <f t="shared" si="10"/>
        <v>6.0959107354143448E-4</v>
      </c>
      <c r="K210" s="53">
        <f t="shared" si="11"/>
        <v>0.97466128374993444</v>
      </c>
      <c r="L210" s="70"/>
    </row>
    <row r="211" spans="1:12" ht="24" customHeight="1" x14ac:dyDescent="0.2">
      <c r="A211" s="48" t="s">
        <v>648</v>
      </c>
      <c r="B211" s="49" t="s">
        <v>649</v>
      </c>
      <c r="C211" s="49" t="s">
        <v>21</v>
      </c>
      <c r="D211" s="49" t="s">
        <v>650</v>
      </c>
      <c r="E211" s="50" t="s">
        <v>23</v>
      </c>
      <c r="F211" s="51">
        <v>50</v>
      </c>
      <c r="G211" s="52">
        <v>332.57</v>
      </c>
      <c r="H211" s="52">
        <v>410.42</v>
      </c>
      <c r="I211" s="52">
        <f t="shared" si="9"/>
        <v>20521</v>
      </c>
      <c r="J211" s="53">
        <f t="shared" si="10"/>
        <v>5.5990593591190481E-4</v>
      </c>
      <c r="K211" s="53">
        <f t="shared" si="11"/>
        <v>0.97522118968584637</v>
      </c>
      <c r="L211" s="70"/>
    </row>
    <row r="212" spans="1:12" ht="39" customHeight="1" x14ac:dyDescent="0.2">
      <c r="A212" s="48" t="s">
        <v>651</v>
      </c>
      <c r="B212" s="49" t="s">
        <v>652</v>
      </c>
      <c r="C212" s="49" t="s">
        <v>21</v>
      </c>
      <c r="D212" s="49" t="s">
        <v>653</v>
      </c>
      <c r="E212" s="50" t="s">
        <v>144</v>
      </c>
      <c r="F212" s="51">
        <v>100</v>
      </c>
      <c r="G212" s="52">
        <v>179.67</v>
      </c>
      <c r="H212" s="52">
        <v>221.73</v>
      </c>
      <c r="I212" s="52">
        <f t="shared" si="9"/>
        <v>22173</v>
      </c>
      <c r="J212" s="53">
        <f t="shared" si="10"/>
        <v>6.0497998718262586E-4</v>
      </c>
      <c r="K212" s="53">
        <f t="shared" si="11"/>
        <v>0.97582616967302904</v>
      </c>
      <c r="L212" s="70"/>
    </row>
    <row r="213" spans="1:12" ht="26.1" customHeight="1" x14ac:dyDescent="0.2">
      <c r="A213" s="48" t="s">
        <v>654</v>
      </c>
      <c r="B213" s="49" t="s">
        <v>655</v>
      </c>
      <c r="C213" s="49" t="s">
        <v>21</v>
      </c>
      <c r="D213" s="49" t="s">
        <v>656</v>
      </c>
      <c r="E213" s="50" t="s">
        <v>23</v>
      </c>
      <c r="F213" s="51">
        <v>350</v>
      </c>
      <c r="G213" s="52">
        <v>50.49</v>
      </c>
      <c r="H213" s="52">
        <v>62.3</v>
      </c>
      <c r="I213" s="52">
        <f t="shared" si="9"/>
        <v>21805</v>
      </c>
      <c r="J213" s="53">
        <f t="shared" si="10"/>
        <v>5.9493927842498343E-4</v>
      </c>
      <c r="K213" s="53">
        <f t="shared" si="11"/>
        <v>0.97642110895145406</v>
      </c>
      <c r="L213" s="70"/>
    </row>
    <row r="214" spans="1:12" ht="39" customHeight="1" x14ac:dyDescent="0.2">
      <c r="A214" s="48" t="s">
        <v>657</v>
      </c>
      <c r="B214" s="49" t="s">
        <v>658</v>
      </c>
      <c r="C214" s="49" t="s">
        <v>21</v>
      </c>
      <c r="D214" s="49" t="s">
        <v>659</v>
      </c>
      <c r="E214" s="50" t="s">
        <v>23</v>
      </c>
      <c r="F214" s="51">
        <v>100</v>
      </c>
      <c r="G214" s="52">
        <v>169.84</v>
      </c>
      <c r="H214" s="52">
        <v>209.59</v>
      </c>
      <c r="I214" s="52">
        <f t="shared" si="9"/>
        <v>20959</v>
      </c>
      <c r="J214" s="53">
        <f t="shared" si="10"/>
        <v>5.7185656209627277E-4</v>
      </c>
      <c r="K214" s="53">
        <f t="shared" si="11"/>
        <v>0.9769929655135503</v>
      </c>
      <c r="L214" s="70"/>
    </row>
    <row r="215" spans="1:12" ht="26.1" customHeight="1" x14ac:dyDescent="0.2">
      <c r="A215" s="48" t="s">
        <v>660</v>
      </c>
      <c r="B215" s="49" t="s">
        <v>661</v>
      </c>
      <c r="C215" s="49" t="s">
        <v>21</v>
      </c>
      <c r="D215" s="49" t="s">
        <v>662</v>
      </c>
      <c r="E215" s="50" t="s">
        <v>144</v>
      </c>
      <c r="F215" s="51">
        <v>25</v>
      </c>
      <c r="G215" s="52">
        <v>647.76</v>
      </c>
      <c r="H215" s="52">
        <v>799.4</v>
      </c>
      <c r="I215" s="52">
        <f t="shared" si="9"/>
        <v>19985</v>
      </c>
      <c r="J215" s="53">
        <f t="shared" si="10"/>
        <v>5.4528142533012127E-4</v>
      </c>
      <c r="K215" s="53">
        <f t="shared" si="11"/>
        <v>0.97753824693888047</v>
      </c>
      <c r="L215" s="70"/>
    </row>
    <row r="216" spans="1:12" ht="26.1" customHeight="1" x14ac:dyDescent="0.2">
      <c r="A216" s="48" t="s">
        <v>663</v>
      </c>
      <c r="B216" s="49" t="s">
        <v>664</v>
      </c>
      <c r="C216" s="49" t="s">
        <v>21</v>
      </c>
      <c r="D216" s="49" t="s">
        <v>665</v>
      </c>
      <c r="E216" s="50" t="s">
        <v>144</v>
      </c>
      <c r="F216" s="51">
        <v>50</v>
      </c>
      <c r="G216" s="52">
        <v>336.86</v>
      </c>
      <c r="H216" s="52">
        <v>415.71</v>
      </c>
      <c r="I216" s="52">
        <f t="shared" si="9"/>
        <v>20785.5</v>
      </c>
      <c r="J216" s="53">
        <f t="shared" si="10"/>
        <v>5.6712269533146036E-4</v>
      </c>
      <c r="K216" s="53">
        <f t="shared" si="11"/>
        <v>0.97810536963421191</v>
      </c>
      <c r="L216" s="70"/>
    </row>
    <row r="217" spans="1:12" ht="39" customHeight="1" x14ac:dyDescent="0.2">
      <c r="A217" s="48" t="s">
        <v>666</v>
      </c>
      <c r="B217" s="49" t="s">
        <v>667</v>
      </c>
      <c r="C217" s="49" t="s">
        <v>21</v>
      </c>
      <c r="D217" s="49" t="s">
        <v>668</v>
      </c>
      <c r="E217" s="50" t="s">
        <v>144</v>
      </c>
      <c r="F217" s="51">
        <v>150</v>
      </c>
      <c r="G217" s="52">
        <v>121.44</v>
      </c>
      <c r="H217" s="52">
        <v>149.86000000000001</v>
      </c>
      <c r="I217" s="52">
        <f t="shared" si="9"/>
        <v>22479.000000000004</v>
      </c>
      <c r="J217" s="53">
        <f t="shared" si="10"/>
        <v>6.1332905479088301E-4</v>
      </c>
      <c r="K217" s="53">
        <f t="shared" si="11"/>
        <v>0.97871869868900274</v>
      </c>
      <c r="L217" s="70"/>
    </row>
    <row r="218" spans="1:12" ht="26.1" customHeight="1" x14ac:dyDescent="0.2">
      <c r="A218" s="48" t="s">
        <v>669</v>
      </c>
      <c r="B218" s="49" t="s">
        <v>670</v>
      </c>
      <c r="C218" s="49" t="s">
        <v>21</v>
      </c>
      <c r="D218" s="49" t="s">
        <v>671</v>
      </c>
      <c r="E218" s="50" t="s">
        <v>86</v>
      </c>
      <c r="F218" s="51">
        <v>1500</v>
      </c>
      <c r="G218" s="52">
        <v>11.36</v>
      </c>
      <c r="H218" s="52">
        <v>14.01</v>
      </c>
      <c r="I218" s="52">
        <f t="shared" si="9"/>
        <v>21015</v>
      </c>
      <c r="J218" s="53">
        <f t="shared" si="10"/>
        <v>5.7338449603765314E-4</v>
      </c>
      <c r="K218" s="53">
        <f t="shared" si="11"/>
        <v>0.97929208318504035</v>
      </c>
      <c r="L218" s="70"/>
    </row>
    <row r="219" spans="1:12" ht="26.1" customHeight="1" x14ac:dyDescent="0.2">
      <c r="A219" s="48" t="s">
        <v>672</v>
      </c>
      <c r="B219" s="49" t="s">
        <v>673</v>
      </c>
      <c r="C219" s="49" t="s">
        <v>21</v>
      </c>
      <c r="D219" s="49" t="s">
        <v>674</v>
      </c>
      <c r="E219" s="50" t="s">
        <v>144</v>
      </c>
      <c r="F219" s="51">
        <v>150</v>
      </c>
      <c r="G219" s="52">
        <v>110.95</v>
      </c>
      <c r="H219" s="52">
        <v>136.91999999999999</v>
      </c>
      <c r="I219" s="52">
        <f t="shared" si="9"/>
        <v>20537.999999999996</v>
      </c>
      <c r="J219" s="53">
        <f t="shared" si="10"/>
        <v>5.6036977300125232E-4</v>
      </c>
      <c r="K219" s="53">
        <f t="shared" si="11"/>
        <v>0.97985245295804158</v>
      </c>
      <c r="L219" s="70"/>
    </row>
    <row r="220" spans="1:12" ht="24" customHeight="1" x14ac:dyDescent="0.2">
      <c r="A220" s="48" t="s">
        <v>675</v>
      </c>
      <c r="B220" s="49" t="s">
        <v>676</v>
      </c>
      <c r="C220" s="49" t="s">
        <v>21</v>
      </c>
      <c r="D220" s="49" t="s">
        <v>677</v>
      </c>
      <c r="E220" s="50" t="s">
        <v>86</v>
      </c>
      <c r="F220" s="51">
        <v>3500</v>
      </c>
      <c r="G220" s="52">
        <v>5.22</v>
      </c>
      <c r="H220" s="52">
        <v>6.44</v>
      </c>
      <c r="I220" s="52">
        <f t="shared" si="9"/>
        <v>22540</v>
      </c>
      <c r="J220" s="53">
        <f t="shared" si="10"/>
        <v>6.1499341140560087E-4</v>
      </c>
      <c r="K220" s="53">
        <f t="shared" si="11"/>
        <v>0.98046744636944716</v>
      </c>
      <c r="L220" s="70"/>
    </row>
    <row r="221" spans="1:12" ht="26.1" customHeight="1" x14ac:dyDescent="0.2">
      <c r="A221" s="48" t="s">
        <v>678</v>
      </c>
      <c r="B221" s="49" t="s">
        <v>679</v>
      </c>
      <c r="C221" s="49" t="s">
        <v>21</v>
      </c>
      <c r="D221" s="49" t="s">
        <v>680</v>
      </c>
      <c r="E221" s="50" t="s">
        <v>144</v>
      </c>
      <c r="F221" s="51">
        <v>250</v>
      </c>
      <c r="G221" s="52">
        <v>63.9</v>
      </c>
      <c r="H221" s="52">
        <v>78.849999999999994</v>
      </c>
      <c r="I221" s="52">
        <f t="shared" si="9"/>
        <v>19712.5</v>
      </c>
      <c r="J221" s="53">
        <f t="shared" si="10"/>
        <v>5.3784638963322567E-4</v>
      </c>
      <c r="K221" s="53">
        <f t="shared" si="11"/>
        <v>0.98100529275908044</v>
      </c>
      <c r="L221" s="70"/>
    </row>
    <row r="222" spans="1:12" ht="26.1" customHeight="1" x14ac:dyDescent="0.2">
      <c r="A222" s="48" t="s">
        <v>681</v>
      </c>
      <c r="B222" s="49" t="s">
        <v>682</v>
      </c>
      <c r="C222" s="49" t="s">
        <v>21</v>
      </c>
      <c r="D222" s="49" t="s">
        <v>683</v>
      </c>
      <c r="E222" s="50" t="s">
        <v>86</v>
      </c>
      <c r="F222" s="51">
        <v>500</v>
      </c>
      <c r="G222" s="52">
        <v>33.83</v>
      </c>
      <c r="H222" s="52">
        <v>41.74</v>
      </c>
      <c r="I222" s="52">
        <f t="shared" si="9"/>
        <v>20870</v>
      </c>
      <c r="J222" s="53">
        <f t="shared" si="10"/>
        <v>5.6942823851086467E-4</v>
      </c>
      <c r="K222" s="53">
        <f t="shared" si="11"/>
        <v>0.98157472099759135</v>
      </c>
      <c r="L222" s="70"/>
    </row>
    <row r="223" spans="1:12" ht="26.1" customHeight="1" x14ac:dyDescent="0.2">
      <c r="A223" s="48" t="s">
        <v>684</v>
      </c>
      <c r="B223" s="49" t="s">
        <v>685</v>
      </c>
      <c r="C223" s="49" t="s">
        <v>21</v>
      </c>
      <c r="D223" s="49" t="s">
        <v>686</v>
      </c>
      <c r="E223" s="50" t="s">
        <v>687</v>
      </c>
      <c r="F223" s="51">
        <v>500</v>
      </c>
      <c r="G223" s="52">
        <v>28.82</v>
      </c>
      <c r="H223" s="52">
        <v>35.56</v>
      </c>
      <c r="I223" s="52">
        <f t="shared" si="9"/>
        <v>17780</v>
      </c>
      <c r="J223" s="53">
        <f t="shared" si="10"/>
        <v>4.8511902638826901E-4</v>
      </c>
      <c r="K223" s="53">
        <f t="shared" si="11"/>
        <v>0.98205984002397961</v>
      </c>
      <c r="L223" s="70"/>
    </row>
    <row r="224" spans="1:12" ht="51.95" customHeight="1" x14ac:dyDescent="0.2">
      <c r="A224" s="48" t="s">
        <v>688</v>
      </c>
      <c r="B224" s="49" t="s">
        <v>689</v>
      </c>
      <c r="C224" s="49" t="s">
        <v>21</v>
      </c>
      <c r="D224" s="49" t="s">
        <v>690</v>
      </c>
      <c r="E224" s="50" t="s">
        <v>86</v>
      </c>
      <c r="F224" s="51">
        <v>500</v>
      </c>
      <c r="G224" s="52">
        <v>31.25</v>
      </c>
      <c r="H224" s="52">
        <v>38.56</v>
      </c>
      <c r="I224" s="52">
        <f t="shared" si="9"/>
        <v>19280</v>
      </c>
      <c r="J224" s="53">
        <f t="shared" si="10"/>
        <v>5.2604582838952901E-4</v>
      </c>
      <c r="K224" s="53">
        <f t="shared" si="11"/>
        <v>0.98258588585236917</v>
      </c>
      <c r="L224" s="70"/>
    </row>
    <row r="225" spans="1:12" ht="26.1" customHeight="1" x14ac:dyDescent="0.2">
      <c r="A225" s="48" t="s">
        <v>691</v>
      </c>
      <c r="B225" s="49" t="s">
        <v>692</v>
      </c>
      <c r="C225" s="49" t="s">
        <v>21</v>
      </c>
      <c r="D225" s="49" t="s">
        <v>693</v>
      </c>
      <c r="E225" s="50" t="s">
        <v>23</v>
      </c>
      <c r="F225" s="51">
        <v>2500</v>
      </c>
      <c r="G225" s="52">
        <v>6.81</v>
      </c>
      <c r="H225" s="52">
        <v>8.4</v>
      </c>
      <c r="I225" s="52">
        <f t="shared" si="9"/>
        <v>21000</v>
      </c>
      <c r="J225" s="53">
        <f t="shared" si="10"/>
        <v>5.7297522801764056E-4</v>
      </c>
      <c r="K225" s="53">
        <f t="shared" si="11"/>
        <v>0.98315886108038686</v>
      </c>
      <c r="L225" s="70"/>
    </row>
    <row r="226" spans="1:12" ht="24" customHeight="1" x14ac:dyDescent="0.2">
      <c r="A226" s="48" t="s">
        <v>694</v>
      </c>
      <c r="B226" s="49" t="s">
        <v>695</v>
      </c>
      <c r="C226" s="49" t="s">
        <v>21</v>
      </c>
      <c r="D226" s="49" t="s">
        <v>696</v>
      </c>
      <c r="E226" s="50" t="s">
        <v>23</v>
      </c>
      <c r="F226" s="51">
        <v>1500</v>
      </c>
      <c r="G226" s="52">
        <v>11.35</v>
      </c>
      <c r="H226" s="52">
        <v>14</v>
      </c>
      <c r="I226" s="52">
        <f t="shared" si="9"/>
        <v>21000</v>
      </c>
      <c r="J226" s="53">
        <f t="shared" si="10"/>
        <v>5.7297522801764056E-4</v>
      </c>
      <c r="K226" s="53">
        <f t="shared" si="11"/>
        <v>0.98373183630840455</v>
      </c>
      <c r="L226" s="70"/>
    </row>
    <row r="227" spans="1:12" ht="24" customHeight="1" x14ac:dyDescent="0.2">
      <c r="A227" s="48" t="s">
        <v>697</v>
      </c>
      <c r="B227" s="49" t="s">
        <v>698</v>
      </c>
      <c r="C227" s="49" t="s">
        <v>21</v>
      </c>
      <c r="D227" s="49" t="s">
        <v>699</v>
      </c>
      <c r="E227" s="50" t="s">
        <v>144</v>
      </c>
      <c r="F227" s="51">
        <v>50</v>
      </c>
      <c r="G227" s="52">
        <v>293.47000000000003</v>
      </c>
      <c r="H227" s="52">
        <v>362.17</v>
      </c>
      <c r="I227" s="52">
        <f t="shared" si="9"/>
        <v>18108.5</v>
      </c>
      <c r="J227" s="53">
        <f t="shared" si="10"/>
        <v>4.9408199602654493E-4</v>
      </c>
      <c r="K227" s="53">
        <f t="shared" si="11"/>
        <v>0.98422591830443107</v>
      </c>
      <c r="L227" s="70"/>
    </row>
    <row r="228" spans="1:12" ht="26.1" customHeight="1" x14ac:dyDescent="0.2">
      <c r="A228" s="48" t="s">
        <v>700</v>
      </c>
      <c r="B228" s="49" t="s">
        <v>701</v>
      </c>
      <c r="C228" s="49" t="s">
        <v>21</v>
      </c>
      <c r="D228" s="49" t="s">
        <v>702</v>
      </c>
      <c r="E228" s="50" t="s">
        <v>86</v>
      </c>
      <c r="F228" s="51">
        <v>2500</v>
      </c>
      <c r="G228" s="52">
        <v>6.69</v>
      </c>
      <c r="H228" s="52">
        <v>8.25</v>
      </c>
      <c r="I228" s="52">
        <f t="shared" si="9"/>
        <v>20625</v>
      </c>
      <c r="J228" s="53">
        <f t="shared" si="10"/>
        <v>5.6274352751732549E-4</v>
      </c>
      <c r="K228" s="53">
        <f t="shared" si="11"/>
        <v>0.98478866183194835</v>
      </c>
      <c r="L228" s="70"/>
    </row>
    <row r="229" spans="1:12" ht="26.1" customHeight="1" x14ac:dyDescent="0.2">
      <c r="A229" s="48" t="s">
        <v>703</v>
      </c>
      <c r="B229" s="49" t="s">
        <v>704</v>
      </c>
      <c r="C229" s="49" t="s">
        <v>21</v>
      </c>
      <c r="D229" s="49" t="s">
        <v>705</v>
      </c>
      <c r="E229" s="50" t="s">
        <v>86</v>
      </c>
      <c r="F229" s="51">
        <v>1000</v>
      </c>
      <c r="G229" s="52">
        <v>14.17</v>
      </c>
      <c r="H229" s="52">
        <v>17.48</v>
      </c>
      <c r="I229" s="52">
        <f t="shared" si="9"/>
        <v>17480</v>
      </c>
      <c r="J229" s="53">
        <f t="shared" si="10"/>
        <v>4.7693366598801698E-4</v>
      </c>
      <c r="K229" s="53">
        <f t="shared" si="11"/>
        <v>0.98526559549793635</v>
      </c>
      <c r="L229" s="70"/>
    </row>
    <row r="230" spans="1:12" ht="26.1" customHeight="1" x14ac:dyDescent="0.2">
      <c r="A230" s="48" t="s">
        <v>706</v>
      </c>
      <c r="B230" s="49" t="s">
        <v>707</v>
      </c>
      <c r="C230" s="49" t="s">
        <v>21</v>
      </c>
      <c r="D230" s="49" t="s">
        <v>708</v>
      </c>
      <c r="E230" s="50" t="s">
        <v>86</v>
      </c>
      <c r="F230" s="51">
        <v>3000</v>
      </c>
      <c r="G230" s="52">
        <v>5.03</v>
      </c>
      <c r="H230" s="52">
        <v>6.2</v>
      </c>
      <c r="I230" s="52">
        <f t="shared" si="9"/>
        <v>18600</v>
      </c>
      <c r="J230" s="53">
        <f t="shared" si="10"/>
        <v>5.0749234481562453E-4</v>
      </c>
      <c r="K230" s="53">
        <f t="shared" si="11"/>
        <v>0.98577308784275197</v>
      </c>
      <c r="L230" s="70"/>
    </row>
    <row r="231" spans="1:12" ht="26.1" customHeight="1" x14ac:dyDescent="0.2">
      <c r="A231" s="48" t="s">
        <v>709</v>
      </c>
      <c r="B231" s="49" t="s">
        <v>710</v>
      </c>
      <c r="C231" s="49" t="s">
        <v>21</v>
      </c>
      <c r="D231" s="49" t="s">
        <v>711</v>
      </c>
      <c r="E231" s="50" t="s">
        <v>144</v>
      </c>
      <c r="F231" s="51">
        <v>175</v>
      </c>
      <c r="G231" s="52">
        <v>83.74</v>
      </c>
      <c r="H231" s="52">
        <v>103.34</v>
      </c>
      <c r="I231" s="52">
        <f t="shared" si="9"/>
        <v>18084.5</v>
      </c>
      <c r="J231" s="53">
        <f t="shared" si="10"/>
        <v>4.9342716719452478E-4</v>
      </c>
      <c r="K231" s="53">
        <f t="shared" si="11"/>
        <v>0.98626651500994644</v>
      </c>
      <c r="L231" s="70"/>
    </row>
    <row r="232" spans="1:12" ht="24" customHeight="1" x14ac:dyDescent="0.2">
      <c r="A232" s="48" t="s">
        <v>712</v>
      </c>
      <c r="B232" s="49" t="s">
        <v>713</v>
      </c>
      <c r="C232" s="49" t="s">
        <v>21</v>
      </c>
      <c r="D232" s="49" t="s">
        <v>714</v>
      </c>
      <c r="E232" s="50" t="s">
        <v>144</v>
      </c>
      <c r="F232" s="51">
        <v>50</v>
      </c>
      <c r="G232" s="52">
        <v>251.06</v>
      </c>
      <c r="H232" s="52">
        <v>309.83</v>
      </c>
      <c r="I232" s="52">
        <f t="shared" si="9"/>
        <v>15491.5</v>
      </c>
      <c r="J232" s="53">
        <f t="shared" si="10"/>
        <v>4.2267836880167996E-4</v>
      </c>
      <c r="K232" s="53">
        <f t="shared" si="11"/>
        <v>0.98668919337874816</v>
      </c>
      <c r="L232" s="70"/>
    </row>
    <row r="233" spans="1:12" ht="26.1" customHeight="1" x14ac:dyDescent="0.2">
      <c r="A233" s="48" t="s">
        <v>715</v>
      </c>
      <c r="B233" s="49" t="s">
        <v>716</v>
      </c>
      <c r="C233" s="49" t="s">
        <v>21</v>
      </c>
      <c r="D233" s="49" t="s">
        <v>717</v>
      </c>
      <c r="E233" s="50" t="s">
        <v>144</v>
      </c>
      <c r="F233" s="51">
        <v>150</v>
      </c>
      <c r="G233" s="52">
        <v>88.76</v>
      </c>
      <c r="H233" s="52">
        <v>109.53</v>
      </c>
      <c r="I233" s="52">
        <f t="shared" si="9"/>
        <v>16429.5</v>
      </c>
      <c r="J233" s="53">
        <f t="shared" si="10"/>
        <v>4.4827126231980122E-4</v>
      </c>
      <c r="K233" s="53">
        <f t="shared" si="11"/>
        <v>0.987137464641068</v>
      </c>
      <c r="L233" s="70"/>
    </row>
    <row r="234" spans="1:12" ht="24" customHeight="1" x14ac:dyDescent="0.2">
      <c r="A234" s="48" t="s">
        <v>718</v>
      </c>
      <c r="B234" s="49" t="s">
        <v>719</v>
      </c>
      <c r="C234" s="49" t="s">
        <v>21</v>
      </c>
      <c r="D234" s="49" t="s">
        <v>720</v>
      </c>
      <c r="E234" s="50" t="s">
        <v>23</v>
      </c>
      <c r="F234" s="51">
        <v>3000</v>
      </c>
      <c r="G234" s="52">
        <v>4.78</v>
      </c>
      <c r="H234" s="52">
        <v>5.89</v>
      </c>
      <c r="I234" s="52">
        <f t="shared" si="9"/>
        <v>17670</v>
      </c>
      <c r="J234" s="53">
        <f t="shared" si="10"/>
        <v>4.8211772757484326E-4</v>
      </c>
      <c r="K234" s="53">
        <f t="shared" si="11"/>
        <v>0.98761958236864289</v>
      </c>
      <c r="L234" s="70"/>
    </row>
    <row r="235" spans="1:12" ht="26.1" customHeight="1" x14ac:dyDescent="0.2">
      <c r="A235" s="48" t="s">
        <v>721</v>
      </c>
      <c r="B235" s="49" t="s">
        <v>722</v>
      </c>
      <c r="C235" s="49" t="s">
        <v>21</v>
      </c>
      <c r="D235" s="49" t="s">
        <v>723</v>
      </c>
      <c r="E235" s="50" t="s">
        <v>86</v>
      </c>
      <c r="F235" s="51">
        <v>1000</v>
      </c>
      <c r="G235" s="52">
        <v>13.81</v>
      </c>
      <c r="H235" s="52">
        <v>17.04</v>
      </c>
      <c r="I235" s="52">
        <f t="shared" si="9"/>
        <v>17040</v>
      </c>
      <c r="J235" s="53">
        <f t="shared" si="10"/>
        <v>4.6492847073431403E-4</v>
      </c>
      <c r="K235" s="53">
        <f t="shared" si="11"/>
        <v>0.98808451083937721</v>
      </c>
      <c r="L235" s="70"/>
    </row>
    <row r="236" spans="1:12" ht="26.1" customHeight="1" x14ac:dyDescent="0.2">
      <c r="A236" s="48" t="s">
        <v>724</v>
      </c>
      <c r="B236" s="49" t="s">
        <v>725</v>
      </c>
      <c r="C236" s="49" t="s">
        <v>21</v>
      </c>
      <c r="D236" s="49" t="s">
        <v>726</v>
      </c>
      <c r="E236" s="50" t="s">
        <v>23</v>
      </c>
      <c r="F236" s="51">
        <v>250</v>
      </c>
      <c r="G236" s="52">
        <v>45.71</v>
      </c>
      <c r="H236" s="52">
        <v>56.41</v>
      </c>
      <c r="I236" s="52">
        <f t="shared" si="9"/>
        <v>14102.5</v>
      </c>
      <c r="J236" s="53">
        <f t="shared" si="10"/>
        <v>3.8478015014851313E-4</v>
      </c>
      <c r="K236" s="53">
        <f t="shared" si="11"/>
        <v>0.98846929098952574</v>
      </c>
      <c r="L236" s="70"/>
    </row>
    <row r="237" spans="1:12" ht="24" customHeight="1" x14ac:dyDescent="0.2">
      <c r="A237" s="48" t="s">
        <v>727</v>
      </c>
      <c r="B237" s="49" t="s">
        <v>728</v>
      </c>
      <c r="C237" s="49" t="s">
        <v>21</v>
      </c>
      <c r="D237" s="49" t="s">
        <v>729</v>
      </c>
      <c r="E237" s="50" t="s">
        <v>23</v>
      </c>
      <c r="F237" s="51">
        <v>7000</v>
      </c>
      <c r="G237" s="52">
        <v>1.55</v>
      </c>
      <c r="H237" s="52">
        <v>1.91</v>
      </c>
      <c r="I237" s="52">
        <f t="shared" si="9"/>
        <v>13370</v>
      </c>
      <c r="J237" s="53">
        <f t="shared" si="10"/>
        <v>3.6479422850456449E-4</v>
      </c>
      <c r="K237" s="53">
        <f t="shared" si="11"/>
        <v>0.98883408521803029</v>
      </c>
      <c r="L237" s="70"/>
    </row>
    <row r="238" spans="1:12" ht="26.1" customHeight="1" x14ac:dyDescent="0.2">
      <c r="A238" s="48" t="s">
        <v>730</v>
      </c>
      <c r="B238" s="49" t="s">
        <v>731</v>
      </c>
      <c r="C238" s="49" t="s">
        <v>21</v>
      </c>
      <c r="D238" s="49" t="s">
        <v>732</v>
      </c>
      <c r="E238" s="50" t="s">
        <v>144</v>
      </c>
      <c r="F238" s="51">
        <v>150</v>
      </c>
      <c r="G238" s="52">
        <v>75.010000000000005</v>
      </c>
      <c r="H238" s="52">
        <v>92.56</v>
      </c>
      <c r="I238" s="52">
        <f t="shared" si="9"/>
        <v>13884</v>
      </c>
      <c r="J238" s="53">
        <f t="shared" si="10"/>
        <v>3.788184793236629E-4</v>
      </c>
      <c r="K238" s="53">
        <f t="shared" si="11"/>
        <v>0.98921290369735393</v>
      </c>
      <c r="L238" s="70"/>
    </row>
    <row r="239" spans="1:12" ht="26.1" customHeight="1" x14ac:dyDescent="0.2">
      <c r="A239" s="48" t="s">
        <v>733</v>
      </c>
      <c r="B239" s="49" t="s">
        <v>734</v>
      </c>
      <c r="C239" s="49" t="s">
        <v>21</v>
      </c>
      <c r="D239" s="49" t="s">
        <v>735</v>
      </c>
      <c r="E239" s="50" t="s">
        <v>86</v>
      </c>
      <c r="F239" s="51">
        <v>500</v>
      </c>
      <c r="G239" s="52">
        <v>22.64</v>
      </c>
      <c r="H239" s="52">
        <v>27.94</v>
      </c>
      <c r="I239" s="52">
        <f t="shared" si="9"/>
        <v>13970</v>
      </c>
      <c r="J239" s="53">
        <f t="shared" si="10"/>
        <v>3.811649493050685E-4</v>
      </c>
      <c r="K239" s="53">
        <f t="shared" si="11"/>
        <v>0.989594068646659</v>
      </c>
      <c r="L239" s="70"/>
    </row>
    <row r="240" spans="1:12" ht="24" customHeight="1" x14ac:dyDescent="0.2">
      <c r="A240" s="48" t="s">
        <v>736</v>
      </c>
      <c r="B240" s="49" t="s">
        <v>737</v>
      </c>
      <c r="C240" s="49" t="s">
        <v>21</v>
      </c>
      <c r="D240" s="49" t="s">
        <v>738</v>
      </c>
      <c r="E240" s="50" t="s">
        <v>23</v>
      </c>
      <c r="F240" s="51">
        <v>250</v>
      </c>
      <c r="G240" s="52">
        <v>50.35</v>
      </c>
      <c r="H240" s="52">
        <v>62.13</v>
      </c>
      <c r="I240" s="52">
        <f t="shared" si="9"/>
        <v>15532.5</v>
      </c>
      <c r="J240" s="53">
        <f t="shared" si="10"/>
        <v>4.2379703472304769E-4</v>
      </c>
      <c r="K240" s="53">
        <f t="shared" si="11"/>
        <v>0.99001786568138206</v>
      </c>
      <c r="L240" s="70"/>
    </row>
    <row r="241" spans="1:12" ht="39" customHeight="1" x14ac:dyDescent="0.2">
      <c r="A241" s="48" t="s">
        <v>739</v>
      </c>
      <c r="B241" s="49" t="s">
        <v>740</v>
      </c>
      <c r="C241" s="49" t="s">
        <v>21</v>
      </c>
      <c r="D241" s="49" t="s">
        <v>741</v>
      </c>
      <c r="E241" s="50" t="s">
        <v>86</v>
      </c>
      <c r="F241" s="51">
        <v>50</v>
      </c>
      <c r="G241" s="52">
        <v>172.9</v>
      </c>
      <c r="H241" s="52">
        <v>213.37</v>
      </c>
      <c r="I241" s="52">
        <f t="shared" si="9"/>
        <v>10668.5</v>
      </c>
      <c r="J241" s="53">
        <f t="shared" si="10"/>
        <v>2.9108505810029515E-4</v>
      </c>
      <c r="K241" s="53">
        <f t="shared" si="11"/>
        <v>0.99030895073948233</v>
      </c>
      <c r="L241" s="70"/>
    </row>
    <row r="242" spans="1:12" ht="26.1" customHeight="1" x14ac:dyDescent="0.2">
      <c r="A242" s="48" t="s">
        <v>742</v>
      </c>
      <c r="B242" s="49" t="s">
        <v>743</v>
      </c>
      <c r="C242" s="49" t="s">
        <v>21</v>
      </c>
      <c r="D242" s="49" t="s">
        <v>744</v>
      </c>
      <c r="E242" s="50" t="s">
        <v>86</v>
      </c>
      <c r="F242" s="51">
        <v>1500</v>
      </c>
      <c r="G242" s="52">
        <v>7.01</v>
      </c>
      <c r="H242" s="52">
        <v>8.65</v>
      </c>
      <c r="I242" s="52">
        <f t="shared" si="9"/>
        <v>12975</v>
      </c>
      <c r="J242" s="53">
        <f t="shared" si="10"/>
        <v>3.5401683731089935E-4</v>
      </c>
      <c r="K242" s="53">
        <f t="shared" si="11"/>
        <v>0.99066296757679317</v>
      </c>
      <c r="L242" s="70"/>
    </row>
    <row r="243" spans="1:12" ht="51.95" customHeight="1" x14ac:dyDescent="0.2">
      <c r="A243" s="48" t="s">
        <v>745</v>
      </c>
      <c r="B243" s="49" t="s">
        <v>746</v>
      </c>
      <c r="C243" s="49" t="s">
        <v>21</v>
      </c>
      <c r="D243" s="49" t="s">
        <v>747</v>
      </c>
      <c r="E243" s="50" t="s">
        <v>86</v>
      </c>
      <c r="F243" s="51">
        <v>350</v>
      </c>
      <c r="G243" s="52">
        <v>29.94</v>
      </c>
      <c r="H243" s="52">
        <v>36.94</v>
      </c>
      <c r="I243" s="52">
        <f t="shared" si="9"/>
        <v>12929</v>
      </c>
      <c r="J243" s="53">
        <f t="shared" si="10"/>
        <v>3.5276174871619402E-4</v>
      </c>
      <c r="K243" s="53">
        <f t="shared" si="11"/>
        <v>0.99101572932550941</v>
      </c>
      <c r="L243" s="70"/>
    </row>
    <row r="244" spans="1:12" ht="24" customHeight="1" x14ac:dyDescent="0.2">
      <c r="A244" s="48" t="s">
        <v>748</v>
      </c>
      <c r="B244" s="49" t="s">
        <v>749</v>
      </c>
      <c r="C244" s="49" t="s">
        <v>21</v>
      </c>
      <c r="D244" s="49" t="s">
        <v>750</v>
      </c>
      <c r="E244" s="50" t="s">
        <v>23</v>
      </c>
      <c r="F244" s="51">
        <v>1500</v>
      </c>
      <c r="G244" s="52">
        <v>7.54</v>
      </c>
      <c r="H244" s="52">
        <v>9.3000000000000007</v>
      </c>
      <c r="I244" s="52">
        <f t="shared" si="9"/>
        <v>13950.000000000002</v>
      </c>
      <c r="J244" s="53">
        <f t="shared" si="10"/>
        <v>3.8061925861171842E-4</v>
      </c>
      <c r="K244" s="53">
        <f t="shared" si="11"/>
        <v>0.99139634858412118</v>
      </c>
      <c r="L244" s="70"/>
    </row>
    <row r="245" spans="1:12" ht="26.1" customHeight="1" x14ac:dyDescent="0.2">
      <c r="A245" s="48" t="s">
        <v>751</v>
      </c>
      <c r="B245" s="49" t="s">
        <v>752</v>
      </c>
      <c r="C245" s="49" t="s">
        <v>21</v>
      </c>
      <c r="D245" s="49" t="s">
        <v>753</v>
      </c>
      <c r="E245" s="50" t="s">
        <v>23</v>
      </c>
      <c r="F245" s="51">
        <v>1500</v>
      </c>
      <c r="G245" s="52">
        <v>7.49</v>
      </c>
      <c r="H245" s="52">
        <v>9.24</v>
      </c>
      <c r="I245" s="52">
        <f t="shared" si="9"/>
        <v>13860</v>
      </c>
      <c r="J245" s="53">
        <f t="shared" si="10"/>
        <v>3.7816365049164275E-4</v>
      </c>
      <c r="K245" s="53">
        <f t="shared" si="11"/>
        <v>0.99177451223461277</v>
      </c>
      <c r="L245" s="70"/>
    </row>
    <row r="246" spans="1:12" ht="26.1" customHeight="1" x14ac:dyDescent="0.2">
      <c r="A246" s="48" t="s">
        <v>754</v>
      </c>
      <c r="B246" s="49" t="s">
        <v>755</v>
      </c>
      <c r="C246" s="49" t="s">
        <v>21</v>
      </c>
      <c r="D246" s="49" t="s">
        <v>756</v>
      </c>
      <c r="E246" s="50" t="s">
        <v>86</v>
      </c>
      <c r="F246" s="51">
        <v>500</v>
      </c>
      <c r="G246" s="52">
        <v>18.829999999999998</v>
      </c>
      <c r="H246" s="52">
        <v>23.23</v>
      </c>
      <c r="I246" s="52">
        <f t="shared" si="9"/>
        <v>11615</v>
      </c>
      <c r="J246" s="53">
        <f t="shared" si="10"/>
        <v>3.1690987016309022E-4</v>
      </c>
      <c r="K246" s="53">
        <f t="shared" si="11"/>
        <v>0.99209142210477586</v>
      </c>
      <c r="L246" s="70"/>
    </row>
    <row r="247" spans="1:12" ht="24" customHeight="1" x14ac:dyDescent="0.2">
      <c r="A247" s="48" t="s">
        <v>757</v>
      </c>
      <c r="B247" s="49" t="s">
        <v>758</v>
      </c>
      <c r="C247" s="49" t="s">
        <v>21</v>
      </c>
      <c r="D247" s="49" t="s">
        <v>759</v>
      </c>
      <c r="E247" s="50" t="s">
        <v>144</v>
      </c>
      <c r="F247" s="51">
        <v>50</v>
      </c>
      <c r="G247" s="52">
        <v>174.92</v>
      </c>
      <c r="H247" s="52">
        <v>215.86</v>
      </c>
      <c r="I247" s="52">
        <f t="shared" si="9"/>
        <v>10793</v>
      </c>
      <c r="J247" s="53">
        <f t="shared" si="10"/>
        <v>2.9448198266639972E-4</v>
      </c>
      <c r="K247" s="53">
        <f t="shared" si="11"/>
        <v>0.99238590408744221</v>
      </c>
      <c r="L247" s="70"/>
    </row>
    <row r="248" spans="1:12" ht="24" customHeight="1" x14ac:dyDescent="0.2">
      <c r="A248" s="48" t="s">
        <v>760</v>
      </c>
      <c r="B248" s="49" t="s">
        <v>761</v>
      </c>
      <c r="C248" s="49" t="s">
        <v>21</v>
      </c>
      <c r="D248" s="49" t="s">
        <v>762</v>
      </c>
      <c r="E248" s="50" t="s">
        <v>144</v>
      </c>
      <c r="F248" s="51">
        <v>25</v>
      </c>
      <c r="G248" s="52">
        <v>372.1</v>
      </c>
      <c r="H248" s="52">
        <v>459.2</v>
      </c>
      <c r="I248" s="52">
        <f t="shared" si="9"/>
        <v>11480</v>
      </c>
      <c r="J248" s="53">
        <f t="shared" si="10"/>
        <v>3.1322645798297685E-4</v>
      </c>
      <c r="K248" s="53">
        <f t="shared" si="11"/>
        <v>0.99269913054542513</v>
      </c>
      <c r="L248" s="70"/>
    </row>
    <row r="249" spans="1:12" ht="26.1" customHeight="1" x14ac:dyDescent="0.2">
      <c r="A249" s="48" t="s">
        <v>763</v>
      </c>
      <c r="B249" s="49" t="s">
        <v>764</v>
      </c>
      <c r="C249" s="49" t="s">
        <v>21</v>
      </c>
      <c r="D249" s="49" t="s">
        <v>765</v>
      </c>
      <c r="E249" s="50" t="s">
        <v>86</v>
      </c>
      <c r="F249" s="51">
        <v>250</v>
      </c>
      <c r="G249" s="52">
        <v>33.85</v>
      </c>
      <c r="H249" s="52">
        <v>41.77</v>
      </c>
      <c r="I249" s="52">
        <f t="shared" si="9"/>
        <v>10442.5</v>
      </c>
      <c r="J249" s="53">
        <f t="shared" si="10"/>
        <v>2.8491875326543863E-4</v>
      </c>
      <c r="K249" s="53">
        <f t="shared" si="11"/>
        <v>0.99298404929869055</v>
      </c>
      <c r="L249" s="70"/>
    </row>
    <row r="250" spans="1:12" ht="26.1" customHeight="1" x14ac:dyDescent="0.2">
      <c r="A250" s="48" t="s">
        <v>766</v>
      </c>
      <c r="B250" s="49" t="s">
        <v>767</v>
      </c>
      <c r="C250" s="49" t="s">
        <v>21</v>
      </c>
      <c r="D250" s="49" t="s">
        <v>768</v>
      </c>
      <c r="E250" s="50" t="s">
        <v>144</v>
      </c>
      <c r="F250" s="51">
        <v>150</v>
      </c>
      <c r="G250" s="52">
        <v>52.11</v>
      </c>
      <c r="H250" s="52">
        <v>64.3</v>
      </c>
      <c r="I250" s="52">
        <f t="shared" si="9"/>
        <v>9645</v>
      </c>
      <c r="J250" s="53">
        <f t="shared" si="10"/>
        <v>2.6315933686810205E-4</v>
      </c>
      <c r="K250" s="53">
        <f t="shared" si="11"/>
        <v>0.99324720863555871</v>
      </c>
      <c r="L250" s="70"/>
    </row>
    <row r="251" spans="1:12" ht="26.1" customHeight="1" x14ac:dyDescent="0.2">
      <c r="A251" s="48" t="s">
        <v>769</v>
      </c>
      <c r="B251" s="49" t="s">
        <v>770</v>
      </c>
      <c r="C251" s="49" t="s">
        <v>21</v>
      </c>
      <c r="D251" s="49" t="s">
        <v>771</v>
      </c>
      <c r="E251" s="50" t="s">
        <v>144</v>
      </c>
      <c r="F251" s="51">
        <v>150</v>
      </c>
      <c r="G251" s="52">
        <v>54.94</v>
      </c>
      <c r="H251" s="52">
        <v>67.8</v>
      </c>
      <c r="I251" s="52">
        <f t="shared" si="9"/>
        <v>10170</v>
      </c>
      <c r="J251" s="53">
        <f t="shared" si="10"/>
        <v>2.7748371756854308E-4</v>
      </c>
      <c r="K251" s="53">
        <f t="shared" si="11"/>
        <v>0.99352469235312724</v>
      </c>
      <c r="L251" s="70"/>
    </row>
    <row r="252" spans="1:12" ht="24" customHeight="1" x14ac:dyDescent="0.2">
      <c r="A252" s="48" t="s">
        <v>772</v>
      </c>
      <c r="B252" s="49" t="s">
        <v>773</v>
      </c>
      <c r="C252" s="49" t="s">
        <v>21</v>
      </c>
      <c r="D252" s="49" t="s">
        <v>774</v>
      </c>
      <c r="E252" s="50" t="s">
        <v>86</v>
      </c>
      <c r="F252" s="51">
        <v>500</v>
      </c>
      <c r="G252" s="52">
        <v>17.07</v>
      </c>
      <c r="H252" s="52">
        <v>21.06</v>
      </c>
      <c r="I252" s="52">
        <f t="shared" si="9"/>
        <v>10530</v>
      </c>
      <c r="J252" s="53">
        <f t="shared" si="10"/>
        <v>2.873061500488455E-4</v>
      </c>
      <c r="K252" s="53">
        <f t="shared" si="11"/>
        <v>0.99381199850317603</v>
      </c>
      <c r="L252" s="70"/>
    </row>
    <row r="253" spans="1:12" ht="26.1" customHeight="1" x14ac:dyDescent="0.2">
      <c r="A253" s="48" t="s">
        <v>775</v>
      </c>
      <c r="B253" s="49" t="s">
        <v>776</v>
      </c>
      <c r="C253" s="49" t="s">
        <v>21</v>
      </c>
      <c r="D253" s="49" t="s">
        <v>777</v>
      </c>
      <c r="E253" s="50" t="s">
        <v>86</v>
      </c>
      <c r="F253" s="51">
        <v>2500</v>
      </c>
      <c r="G253" s="52">
        <v>3.34</v>
      </c>
      <c r="H253" s="52">
        <v>4.12</v>
      </c>
      <c r="I253" s="52">
        <f t="shared" si="9"/>
        <v>10300</v>
      </c>
      <c r="J253" s="53">
        <f t="shared" si="10"/>
        <v>2.8103070707531896E-4</v>
      </c>
      <c r="K253" s="53">
        <f t="shared" si="11"/>
        <v>0.99409302921025133</v>
      </c>
      <c r="L253" s="70"/>
    </row>
    <row r="254" spans="1:12" ht="24" customHeight="1" x14ac:dyDescent="0.2">
      <c r="A254" s="48" t="s">
        <v>778</v>
      </c>
      <c r="B254" s="49" t="s">
        <v>779</v>
      </c>
      <c r="C254" s="49" t="s">
        <v>21</v>
      </c>
      <c r="D254" s="49" t="s">
        <v>780</v>
      </c>
      <c r="E254" s="50" t="s">
        <v>144</v>
      </c>
      <c r="F254" s="51">
        <v>250</v>
      </c>
      <c r="G254" s="52">
        <v>31.51</v>
      </c>
      <c r="H254" s="52">
        <v>38.880000000000003</v>
      </c>
      <c r="I254" s="52">
        <f t="shared" si="9"/>
        <v>9720</v>
      </c>
      <c r="J254" s="53">
        <f t="shared" si="10"/>
        <v>2.6520567696816503E-4</v>
      </c>
      <c r="K254" s="53">
        <f t="shared" si="11"/>
        <v>0.99435823488721953</v>
      </c>
      <c r="L254" s="70"/>
    </row>
    <row r="255" spans="1:12" ht="24" customHeight="1" x14ac:dyDescent="0.2">
      <c r="A255" s="48" t="s">
        <v>781</v>
      </c>
      <c r="B255" s="49" t="s">
        <v>782</v>
      </c>
      <c r="C255" s="49" t="s">
        <v>21</v>
      </c>
      <c r="D255" s="49" t="s">
        <v>783</v>
      </c>
      <c r="E255" s="50" t="s">
        <v>144</v>
      </c>
      <c r="F255" s="51">
        <v>25</v>
      </c>
      <c r="G255" s="52">
        <v>289.91000000000003</v>
      </c>
      <c r="H255" s="52">
        <v>357.77</v>
      </c>
      <c r="I255" s="52">
        <f t="shared" si="9"/>
        <v>8944.25</v>
      </c>
      <c r="J255" s="53">
        <f t="shared" si="10"/>
        <v>2.4403969919984674E-4</v>
      </c>
      <c r="K255" s="53">
        <f t="shared" si="11"/>
        <v>0.99460227458641937</v>
      </c>
      <c r="L255" s="70"/>
    </row>
    <row r="256" spans="1:12" ht="26.1" customHeight="1" x14ac:dyDescent="0.2">
      <c r="A256" s="48" t="s">
        <v>784</v>
      </c>
      <c r="B256" s="49" t="s">
        <v>785</v>
      </c>
      <c r="C256" s="49" t="s">
        <v>21</v>
      </c>
      <c r="D256" s="49" t="s">
        <v>786</v>
      </c>
      <c r="E256" s="50" t="s">
        <v>193</v>
      </c>
      <c r="F256" s="51">
        <v>150</v>
      </c>
      <c r="G256" s="52">
        <v>43.41</v>
      </c>
      <c r="H256" s="52">
        <v>53.57</v>
      </c>
      <c r="I256" s="52">
        <f t="shared" si="9"/>
        <v>8035.5</v>
      </c>
      <c r="J256" s="53">
        <f t="shared" si="10"/>
        <v>2.1924487832075004E-4</v>
      </c>
      <c r="K256" s="53">
        <f t="shared" si="11"/>
        <v>0.99482151946474007</v>
      </c>
      <c r="L256" s="70"/>
    </row>
    <row r="257" spans="1:12" ht="26.1" customHeight="1" x14ac:dyDescent="0.2">
      <c r="A257" s="48" t="s">
        <v>787</v>
      </c>
      <c r="B257" s="49" t="s">
        <v>788</v>
      </c>
      <c r="C257" s="49" t="s">
        <v>21</v>
      </c>
      <c r="D257" s="49" t="s">
        <v>789</v>
      </c>
      <c r="E257" s="50" t="s">
        <v>144</v>
      </c>
      <c r="F257" s="51">
        <v>200</v>
      </c>
      <c r="G257" s="52">
        <v>32.64</v>
      </c>
      <c r="H257" s="52">
        <v>40.28</v>
      </c>
      <c r="I257" s="52">
        <f t="shared" si="9"/>
        <v>8056</v>
      </c>
      <c r="J257" s="53">
        <f t="shared" si="10"/>
        <v>2.1980421128143393E-4</v>
      </c>
      <c r="K257" s="53">
        <f t="shared" si="11"/>
        <v>0.99504132367602149</v>
      </c>
      <c r="L257" s="70"/>
    </row>
    <row r="258" spans="1:12" ht="26.1" customHeight="1" x14ac:dyDescent="0.2">
      <c r="A258" s="48" t="s">
        <v>790</v>
      </c>
      <c r="B258" s="49" t="s">
        <v>791</v>
      </c>
      <c r="C258" s="49" t="s">
        <v>21</v>
      </c>
      <c r="D258" s="49" t="s">
        <v>792</v>
      </c>
      <c r="E258" s="50" t="s">
        <v>144</v>
      </c>
      <c r="F258" s="51">
        <v>50</v>
      </c>
      <c r="G258" s="52">
        <v>122.51</v>
      </c>
      <c r="H258" s="52">
        <v>151.18</v>
      </c>
      <c r="I258" s="52">
        <f t="shared" si="9"/>
        <v>7559</v>
      </c>
      <c r="J258" s="53">
        <f t="shared" si="10"/>
        <v>2.0624379755168309E-4</v>
      </c>
      <c r="K258" s="53">
        <f t="shared" si="11"/>
        <v>0.99524756747357312</v>
      </c>
      <c r="L258" s="70"/>
    </row>
    <row r="259" spans="1:12" ht="26.1" customHeight="1" x14ac:dyDescent="0.2">
      <c r="A259" s="48" t="s">
        <v>793</v>
      </c>
      <c r="B259" s="49" t="s">
        <v>794</v>
      </c>
      <c r="C259" s="49" t="s">
        <v>21</v>
      </c>
      <c r="D259" s="49" t="s">
        <v>795</v>
      </c>
      <c r="E259" s="50" t="s">
        <v>144</v>
      </c>
      <c r="F259" s="51">
        <v>25</v>
      </c>
      <c r="G259" s="52">
        <v>279.14999999999998</v>
      </c>
      <c r="H259" s="52">
        <v>344.49</v>
      </c>
      <c r="I259" s="52">
        <f t="shared" si="9"/>
        <v>8612.25</v>
      </c>
      <c r="J259" s="53">
        <f t="shared" si="10"/>
        <v>2.3498123369023453E-4</v>
      </c>
      <c r="K259" s="53">
        <f t="shared" si="11"/>
        <v>0.99548254870726338</v>
      </c>
      <c r="L259" s="70"/>
    </row>
    <row r="260" spans="1:12" ht="24" customHeight="1" x14ac:dyDescent="0.2">
      <c r="A260" s="48" t="s">
        <v>796</v>
      </c>
      <c r="B260" s="49" t="s">
        <v>797</v>
      </c>
      <c r="C260" s="49" t="s">
        <v>21</v>
      </c>
      <c r="D260" s="49" t="s">
        <v>798</v>
      </c>
      <c r="E260" s="50" t="s">
        <v>86</v>
      </c>
      <c r="F260" s="51">
        <v>2000</v>
      </c>
      <c r="G260" s="52">
        <v>3.4</v>
      </c>
      <c r="H260" s="52">
        <v>4.1900000000000004</v>
      </c>
      <c r="I260" s="52">
        <f t="shared" si="9"/>
        <v>8380</v>
      </c>
      <c r="J260" s="53">
        <f t="shared" si="10"/>
        <v>2.2864440051370609E-4</v>
      </c>
      <c r="K260" s="53">
        <f t="shared" si="11"/>
        <v>0.99571119310777711</v>
      </c>
      <c r="L260" s="70"/>
    </row>
    <row r="261" spans="1:12" ht="26.1" customHeight="1" x14ac:dyDescent="0.2">
      <c r="A261" s="48" t="s">
        <v>799</v>
      </c>
      <c r="B261" s="49" t="s">
        <v>800</v>
      </c>
      <c r="C261" s="49" t="s">
        <v>21</v>
      </c>
      <c r="D261" s="49" t="s">
        <v>801</v>
      </c>
      <c r="E261" s="50" t="s">
        <v>86</v>
      </c>
      <c r="F261" s="51">
        <v>500</v>
      </c>
      <c r="G261" s="52">
        <v>13.19</v>
      </c>
      <c r="H261" s="52">
        <v>16.27</v>
      </c>
      <c r="I261" s="52">
        <f t="shared" si="9"/>
        <v>8135</v>
      </c>
      <c r="J261" s="53">
        <f t="shared" si="10"/>
        <v>2.2195968952016694E-4</v>
      </c>
      <c r="K261" s="53">
        <f t="shared" si="11"/>
        <v>0.99593315279729733</v>
      </c>
      <c r="L261" s="70"/>
    </row>
    <row r="262" spans="1:12" ht="26.1" customHeight="1" x14ac:dyDescent="0.2">
      <c r="A262" s="48" t="s">
        <v>802</v>
      </c>
      <c r="B262" s="49" t="s">
        <v>803</v>
      </c>
      <c r="C262" s="49" t="s">
        <v>21</v>
      </c>
      <c r="D262" s="49" t="s">
        <v>804</v>
      </c>
      <c r="E262" s="50" t="s">
        <v>23</v>
      </c>
      <c r="F262" s="51">
        <v>300</v>
      </c>
      <c r="G262" s="52">
        <v>22.11</v>
      </c>
      <c r="H262" s="52">
        <v>27.28</v>
      </c>
      <c r="I262" s="52">
        <f t="shared" ref="I262:I294" si="12">F262*H262</f>
        <v>8184</v>
      </c>
      <c r="J262" s="53">
        <f t="shared" ref="J262:J294" si="13">I262/$H$298</f>
        <v>2.2329663171887477E-4</v>
      </c>
      <c r="K262" s="53">
        <f t="shared" si="11"/>
        <v>0.99615644942901616</v>
      </c>
      <c r="L262" s="70"/>
    </row>
    <row r="263" spans="1:12" ht="24" customHeight="1" x14ac:dyDescent="0.2">
      <c r="A263" s="48" t="s">
        <v>805</v>
      </c>
      <c r="B263" s="49" t="s">
        <v>806</v>
      </c>
      <c r="C263" s="49" t="s">
        <v>21</v>
      </c>
      <c r="D263" s="49" t="s">
        <v>807</v>
      </c>
      <c r="E263" s="50" t="s">
        <v>144</v>
      </c>
      <c r="F263" s="51">
        <v>250</v>
      </c>
      <c r="G263" s="52">
        <v>25.17</v>
      </c>
      <c r="H263" s="52">
        <v>31.06</v>
      </c>
      <c r="I263" s="52">
        <f t="shared" si="12"/>
        <v>7765</v>
      </c>
      <c r="J263" s="53">
        <f t="shared" si="13"/>
        <v>2.1186441169318947E-4</v>
      </c>
      <c r="K263" s="53">
        <f t="shared" ref="K263:K294" si="14">K262+J263</f>
        <v>0.99636831384070934</v>
      </c>
      <c r="L263" s="70"/>
    </row>
    <row r="264" spans="1:12" ht="26.1" customHeight="1" x14ac:dyDescent="0.2">
      <c r="A264" s="48" t="s">
        <v>808</v>
      </c>
      <c r="B264" s="49" t="s">
        <v>809</v>
      </c>
      <c r="C264" s="49" t="s">
        <v>21</v>
      </c>
      <c r="D264" s="49" t="s">
        <v>810</v>
      </c>
      <c r="E264" s="50" t="s">
        <v>23</v>
      </c>
      <c r="F264" s="51">
        <v>25</v>
      </c>
      <c r="G264" s="52">
        <v>215.52</v>
      </c>
      <c r="H264" s="52">
        <v>265.97000000000003</v>
      </c>
      <c r="I264" s="52">
        <f t="shared" si="12"/>
        <v>6649.2500000000009</v>
      </c>
      <c r="J264" s="53">
        <f t="shared" si="13"/>
        <v>1.8142169213791892E-4</v>
      </c>
      <c r="K264" s="53">
        <f t="shared" si="14"/>
        <v>0.99654973553284731</v>
      </c>
      <c r="L264" s="70"/>
    </row>
    <row r="265" spans="1:12" ht="51.95" customHeight="1" x14ac:dyDescent="0.2">
      <c r="A265" s="48" t="s">
        <v>811</v>
      </c>
      <c r="B265" s="49" t="s">
        <v>812</v>
      </c>
      <c r="C265" s="49" t="s">
        <v>21</v>
      </c>
      <c r="D265" s="49" t="s">
        <v>813</v>
      </c>
      <c r="E265" s="50" t="s">
        <v>86</v>
      </c>
      <c r="F265" s="51">
        <v>750</v>
      </c>
      <c r="G265" s="52">
        <v>6.88</v>
      </c>
      <c r="H265" s="52">
        <v>8.49</v>
      </c>
      <c r="I265" s="52">
        <f t="shared" si="12"/>
        <v>6367.5</v>
      </c>
      <c r="J265" s="53">
        <f t="shared" si="13"/>
        <v>1.7373427449534886E-4</v>
      </c>
      <c r="K265" s="53">
        <f t="shared" si="14"/>
        <v>0.99672346980734261</v>
      </c>
      <c r="L265" s="70"/>
    </row>
    <row r="266" spans="1:12" ht="24" customHeight="1" x14ac:dyDescent="0.2">
      <c r="A266" s="48" t="s">
        <v>814</v>
      </c>
      <c r="B266" s="49" t="s">
        <v>815</v>
      </c>
      <c r="C266" s="49" t="s">
        <v>21</v>
      </c>
      <c r="D266" s="49" t="s">
        <v>816</v>
      </c>
      <c r="E266" s="50" t="s">
        <v>144</v>
      </c>
      <c r="F266" s="51">
        <v>10</v>
      </c>
      <c r="G266" s="52">
        <v>487.09</v>
      </c>
      <c r="H266" s="52">
        <v>601.11</v>
      </c>
      <c r="I266" s="52">
        <f t="shared" si="12"/>
        <v>6011.1</v>
      </c>
      <c r="J266" s="53">
        <f t="shared" si="13"/>
        <v>1.6401006633984949E-4</v>
      </c>
      <c r="K266" s="53">
        <f t="shared" si="14"/>
        <v>0.99688747987368242</v>
      </c>
      <c r="L266" s="70"/>
    </row>
    <row r="267" spans="1:12" ht="26.1" customHeight="1" x14ac:dyDescent="0.2">
      <c r="A267" s="48" t="s">
        <v>817</v>
      </c>
      <c r="B267" s="49" t="s">
        <v>818</v>
      </c>
      <c r="C267" s="49" t="s">
        <v>21</v>
      </c>
      <c r="D267" s="49" t="s">
        <v>819</v>
      </c>
      <c r="E267" s="50" t="s">
        <v>144</v>
      </c>
      <c r="F267" s="51">
        <v>15</v>
      </c>
      <c r="G267" s="52">
        <v>322.51</v>
      </c>
      <c r="H267" s="52">
        <v>398</v>
      </c>
      <c r="I267" s="52">
        <f t="shared" si="12"/>
        <v>5970</v>
      </c>
      <c r="J267" s="53">
        <f t="shared" si="13"/>
        <v>1.6288867196501497E-4</v>
      </c>
      <c r="K267" s="53">
        <f t="shared" si="14"/>
        <v>0.99705036854564744</v>
      </c>
      <c r="L267" s="70"/>
    </row>
    <row r="268" spans="1:12" ht="26.1" customHeight="1" x14ac:dyDescent="0.2">
      <c r="A268" s="48" t="s">
        <v>820</v>
      </c>
      <c r="B268" s="49" t="s">
        <v>821</v>
      </c>
      <c r="C268" s="49" t="s">
        <v>21</v>
      </c>
      <c r="D268" s="49" t="s">
        <v>822</v>
      </c>
      <c r="E268" s="50" t="s">
        <v>144</v>
      </c>
      <c r="F268" s="51">
        <v>150</v>
      </c>
      <c r="G268" s="52">
        <v>32.69</v>
      </c>
      <c r="H268" s="52">
        <v>40.340000000000003</v>
      </c>
      <c r="I268" s="52">
        <f t="shared" si="12"/>
        <v>6051.0000000000009</v>
      </c>
      <c r="J268" s="53">
        <f t="shared" si="13"/>
        <v>1.6509871927308301E-4</v>
      </c>
      <c r="K268" s="53">
        <f t="shared" si="14"/>
        <v>0.9972154672649205</v>
      </c>
      <c r="L268" s="70"/>
    </row>
    <row r="269" spans="1:12" ht="26.1" customHeight="1" x14ac:dyDescent="0.2">
      <c r="A269" s="48" t="s">
        <v>823</v>
      </c>
      <c r="B269" s="49" t="s">
        <v>824</v>
      </c>
      <c r="C269" s="49" t="s">
        <v>21</v>
      </c>
      <c r="D269" s="49" t="s">
        <v>825</v>
      </c>
      <c r="E269" s="50" t="s">
        <v>144</v>
      </c>
      <c r="F269" s="51">
        <v>50</v>
      </c>
      <c r="G269" s="52">
        <v>101.5</v>
      </c>
      <c r="H269" s="52">
        <v>125.26</v>
      </c>
      <c r="I269" s="52">
        <f t="shared" si="12"/>
        <v>6263</v>
      </c>
      <c r="J269" s="53">
        <f t="shared" si="13"/>
        <v>1.7088304062259441E-4</v>
      </c>
      <c r="K269" s="53">
        <f t="shared" si="14"/>
        <v>0.99738635030554312</v>
      </c>
      <c r="L269" s="70"/>
    </row>
    <row r="270" spans="1:12" ht="26.1" customHeight="1" x14ac:dyDescent="0.2">
      <c r="A270" s="48" t="s">
        <v>826</v>
      </c>
      <c r="B270" s="49" t="s">
        <v>827</v>
      </c>
      <c r="C270" s="49" t="s">
        <v>21</v>
      </c>
      <c r="D270" s="49" t="s">
        <v>828</v>
      </c>
      <c r="E270" s="50" t="s">
        <v>23</v>
      </c>
      <c r="F270" s="51">
        <v>300</v>
      </c>
      <c r="G270" s="52">
        <v>16.559999999999999</v>
      </c>
      <c r="H270" s="52">
        <v>20.43</v>
      </c>
      <c r="I270" s="52">
        <f t="shared" si="12"/>
        <v>6129</v>
      </c>
      <c r="J270" s="53">
        <f t="shared" si="13"/>
        <v>1.6722691297714853E-4</v>
      </c>
      <c r="K270" s="53">
        <f t="shared" si="14"/>
        <v>0.99755357721852023</v>
      </c>
      <c r="L270" s="70"/>
    </row>
    <row r="271" spans="1:12" ht="24" customHeight="1" x14ac:dyDescent="0.2">
      <c r="A271" s="48" t="s">
        <v>829</v>
      </c>
      <c r="B271" s="49" t="s">
        <v>830</v>
      </c>
      <c r="C271" s="49" t="s">
        <v>21</v>
      </c>
      <c r="D271" s="49" t="s">
        <v>831</v>
      </c>
      <c r="E271" s="50" t="s">
        <v>144</v>
      </c>
      <c r="F271" s="51">
        <v>15</v>
      </c>
      <c r="G271" s="52">
        <v>285.5</v>
      </c>
      <c r="H271" s="52">
        <v>352.33</v>
      </c>
      <c r="I271" s="52">
        <f t="shared" si="12"/>
        <v>5284.95</v>
      </c>
      <c r="J271" s="53">
        <f t="shared" si="13"/>
        <v>1.4419740149103949E-4</v>
      </c>
      <c r="K271" s="53">
        <f t="shared" si="14"/>
        <v>0.9976977746200113</v>
      </c>
      <c r="L271" s="70"/>
    </row>
    <row r="272" spans="1:12" ht="39" customHeight="1" x14ac:dyDescent="0.2">
      <c r="A272" s="48" t="s">
        <v>832</v>
      </c>
      <c r="B272" s="49" t="s">
        <v>833</v>
      </c>
      <c r="C272" s="49" t="s">
        <v>21</v>
      </c>
      <c r="D272" s="49" t="s">
        <v>834</v>
      </c>
      <c r="E272" s="50" t="s">
        <v>23</v>
      </c>
      <c r="F272" s="51">
        <v>250</v>
      </c>
      <c r="G272" s="52">
        <v>17.8</v>
      </c>
      <c r="H272" s="52">
        <v>21.96</v>
      </c>
      <c r="I272" s="52">
        <f t="shared" si="12"/>
        <v>5490</v>
      </c>
      <c r="J272" s="53">
        <f t="shared" si="13"/>
        <v>1.4979209532461175E-4</v>
      </c>
      <c r="K272" s="53">
        <f t="shared" si="14"/>
        <v>0.99784756671533592</v>
      </c>
      <c r="L272" s="70"/>
    </row>
    <row r="273" spans="1:12" ht="26.1" customHeight="1" x14ac:dyDescent="0.2">
      <c r="A273" s="48" t="s">
        <v>835</v>
      </c>
      <c r="B273" s="49" t="s">
        <v>836</v>
      </c>
      <c r="C273" s="49" t="s">
        <v>21</v>
      </c>
      <c r="D273" s="49" t="s">
        <v>837</v>
      </c>
      <c r="E273" s="50" t="s">
        <v>86</v>
      </c>
      <c r="F273" s="51">
        <v>3000</v>
      </c>
      <c r="G273" s="52">
        <v>1.5</v>
      </c>
      <c r="H273" s="52">
        <v>1.85</v>
      </c>
      <c r="I273" s="52">
        <f t="shared" si="12"/>
        <v>5550</v>
      </c>
      <c r="J273" s="53">
        <f t="shared" si="13"/>
        <v>1.5142916740466214E-4</v>
      </c>
      <c r="K273" s="53">
        <f t="shared" si="14"/>
        <v>0.99799899588274055</v>
      </c>
      <c r="L273" s="70"/>
    </row>
    <row r="274" spans="1:12" ht="26.1" customHeight="1" x14ac:dyDescent="0.2">
      <c r="A274" s="48" t="s">
        <v>838</v>
      </c>
      <c r="B274" s="49" t="s">
        <v>839</v>
      </c>
      <c r="C274" s="49" t="s">
        <v>21</v>
      </c>
      <c r="D274" s="49" t="s">
        <v>840</v>
      </c>
      <c r="E274" s="50" t="s">
        <v>23</v>
      </c>
      <c r="F274" s="51">
        <v>1500</v>
      </c>
      <c r="G274" s="52">
        <v>2.85</v>
      </c>
      <c r="H274" s="52">
        <v>3.51</v>
      </c>
      <c r="I274" s="52">
        <f t="shared" si="12"/>
        <v>5265</v>
      </c>
      <c r="J274" s="53">
        <f t="shared" si="13"/>
        <v>1.4365307502442275E-4</v>
      </c>
      <c r="K274" s="53">
        <f t="shared" si="14"/>
        <v>0.99814264895776494</v>
      </c>
      <c r="L274" s="70"/>
    </row>
    <row r="275" spans="1:12" ht="26.1" customHeight="1" x14ac:dyDescent="0.2">
      <c r="A275" s="48" t="s">
        <v>841</v>
      </c>
      <c r="B275" s="49" t="s">
        <v>842</v>
      </c>
      <c r="C275" s="49" t="s">
        <v>21</v>
      </c>
      <c r="D275" s="49" t="s">
        <v>843</v>
      </c>
      <c r="E275" s="50" t="s">
        <v>144</v>
      </c>
      <c r="F275" s="51">
        <v>100</v>
      </c>
      <c r="G275" s="52">
        <v>36.979999999999997</v>
      </c>
      <c r="H275" s="52">
        <v>45.63</v>
      </c>
      <c r="I275" s="52">
        <f t="shared" si="12"/>
        <v>4563</v>
      </c>
      <c r="J275" s="53">
        <f t="shared" si="13"/>
        <v>1.2449933168783304E-4</v>
      </c>
      <c r="K275" s="53">
        <f t="shared" si="14"/>
        <v>0.99826714828945273</v>
      </c>
      <c r="L275" s="70"/>
    </row>
    <row r="276" spans="1:12" ht="24" customHeight="1" x14ac:dyDescent="0.2">
      <c r="A276" s="48" t="s">
        <v>844</v>
      </c>
      <c r="B276" s="49" t="s">
        <v>845</v>
      </c>
      <c r="C276" s="49" t="s">
        <v>21</v>
      </c>
      <c r="D276" s="49" t="s">
        <v>846</v>
      </c>
      <c r="E276" s="50" t="s">
        <v>144</v>
      </c>
      <c r="F276" s="51">
        <v>25</v>
      </c>
      <c r="G276" s="52">
        <v>159.44999999999999</v>
      </c>
      <c r="H276" s="52">
        <v>196.77</v>
      </c>
      <c r="I276" s="52">
        <f t="shared" si="12"/>
        <v>4919.25</v>
      </c>
      <c r="J276" s="53">
        <f t="shared" si="13"/>
        <v>1.342194471631323E-4</v>
      </c>
      <c r="K276" s="53">
        <f t="shared" si="14"/>
        <v>0.99840136773661592</v>
      </c>
      <c r="L276" s="70"/>
    </row>
    <row r="277" spans="1:12" ht="26.1" customHeight="1" x14ac:dyDescent="0.2">
      <c r="A277" s="48" t="s">
        <v>847</v>
      </c>
      <c r="B277" s="49" t="s">
        <v>848</v>
      </c>
      <c r="C277" s="49" t="s">
        <v>21</v>
      </c>
      <c r="D277" s="49" t="s">
        <v>849</v>
      </c>
      <c r="E277" s="50" t="s">
        <v>144</v>
      </c>
      <c r="F277" s="51">
        <v>200</v>
      </c>
      <c r="G277" s="52">
        <v>19.52</v>
      </c>
      <c r="H277" s="52">
        <v>24.08</v>
      </c>
      <c r="I277" s="52">
        <f t="shared" si="12"/>
        <v>4816</v>
      </c>
      <c r="J277" s="53">
        <f t="shared" si="13"/>
        <v>1.3140231895871223E-4</v>
      </c>
      <c r="K277" s="53">
        <f t="shared" si="14"/>
        <v>0.99853277005557461</v>
      </c>
      <c r="L277" s="70"/>
    </row>
    <row r="278" spans="1:12" ht="26.1" customHeight="1" x14ac:dyDescent="0.2">
      <c r="A278" s="48" t="s">
        <v>850</v>
      </c>
      <c r="B278" s="49" t="s">
        <v>851</v>
      </c>
      <c r="C278" s="49" t="s">
        <v>21</v>
      </c>
      <c r="D278" s="49" t="s">
        <v>852</v>
      </c>
      <c r="E278" s="50" t="s">
        <v>144</v>
      </c>
      <c r="F278" s="51">
        <v>25</v>
      </c>
      <c r="G278" s="52">
        <v>167.49</v>
      </c>
      <c r="H278" s="52">
        <v>206.69</v>
      </c>
      <c r="I278" s="52">
        <f t="shared" si="12"/>
        <v>5167.25</v>
      </c>
      <c r="J278" s="53">
        <f t="shared" si="13"/>
        <v>1.4098601176067396E-4</v>
      </c>
      <c r="K278" s="53">
        <f t="shared" si="14"/>
        <v>0.99867375606733533</v>
      </c>
      <c r="L278" s="70"/>
    </row>
    <row r="279" spans="1:12" ht="24" customHeight="1" x14ac:dyDescent="0.2">
      <c r="A279" s="48" t="s">
        <v>853</v>
      </c>
      <c r="B279" s="49" t="s">
        <v>854</v>
      </c>
      <c r="C279" s="49" t="s">
        <v>21</v>
      </c>
      <c r="D279" s="49" t="s">
        <v>855</v>
      </c>
      <c r="E279" s="50" t="s">
        <v>144</v>
      </c>
      <c r="F279" s="51">
        <v>300</v>
      </c>
      <c r="G279" s="52">
        <v>13.95</v>
      </c>
      <c r="H279" s="52">
        <v>17.21</v>
      </c>
      <c r="I279" s="52">
        <f t="shared" si="12"/>
        <v>5163</v>
      </c>
      <c r="J279" s="53">
        <f t="shared" si="13"/>
        <v>1.4087005248833705E-4</v>
      </c>
      <c r="K279" s="53">
        <f t="shared" si="14"/>
        <v>0.99881462611982363</v>
      </c>
      <c r="L279" s="70"/>
    </row>
    <row r="280" spans="1:12" ht="26.1" customHeight="1" x14ac:dyDescent="0.2">
      <c r="A280" s="48" t="s">
        <v>856</v>
      </c>
      <c r="B280" s="49" t="s">
        <v>857</v>
      </c>
      <c r="C280" s="49" t="s">
        <v>21</v>
      </c>
      <c r="D280" s="49" t="s">
        <v>858</v>
      </c>
      <c r="E280" s="50" t="s">
        <v>144</v>
      </c>
      <c r="F280" s="51">
        <v>50</v>
      </c>
      <c r="G280" s="52">
        <v>80.23</v>
      </c>
      <c r="H280" s="52">
        <v>99.01</v>
      </c>
      <c r="I280" s="52">
        <f t="shared" si="12"/>
        <v>4950.5</v>
      </c>
      <c r="J280" s="53">
        <f t="shared" si="13"/>
        <v>1.350720888714919E-4</v>
      </c>
      <c r="K280" s="53">
        <f t="shared" si="14"/>
        <v>0.99894969820869517</v>
      </c>
      <c r="L280" s="70"/>
    </row>
    <row r="281" spans="1:12" ht="24" customHeight="1" x14ac:dyDescent="0.2">
      <c r="A281" s="48" t="s">
        <v>859</v>
      </c>
      <c r="B281" s="49" t="s">
        <v>860</v>
      </c>
      <c r="C281" s="49" t="s">
        <v>21</v>
      </c>
      <c r="D281" s="49" t="s">
        <v>861</v>
      </c>
      <c r="E281" s="50" t="s">
        <v>144</v>
      </c>
      <c r="F281" s="51">
        <v>300</v>
      </c>
      <c r="G281" s="52">
        <v>13.24</v>
      </c>
      <c r="H281" s="52">
        <v>16.329999999999998</v>
      </c>
      <c r="I281" s="52">
        <f t="shared" si="12"/>
        <v>4898.9999999999991</v>
      </c>
      <c r="J281" s="53">
        <f t="shared" si="13"/>
        <v>1.3366693533611526E-4</v>
      </c>
      <c r="K281" s="53">
        <f t="shared" si="14"/>
        <v>0.99908336514403129</v>
      </c>
      <c r="L281" s="70"/>
    </row>
    <row r="282" spans="1:12" ht="26.1" customHeight="1" x14ac:dyDescent="0.2">
      <c r="A282" s="48" t="s">
        <v>862</v>
      </c>
      <c r="B282" s="49" t="s">
        <v>863</v>
      </c>
      <c r="C282" s="49" t="s">
        <v>21</v>
      </c>
      <c r="D282" s="49" t="s">
        <v>864</v>
      </c>
      <c r="E282" s="50" t="s">
        <v>144</v>
      </c>
      <c r="F282" s="51">
        <v>100</v>
      </c>
      <c r="G282" s="52">
        <v>38.86</v>
      </c>
      <c r="H282" s="52">
        <v>47.95</v>
      </c>
      <c r="I282" s="52">
        <f t="shared" si="12"/>
        <v>4795</v>
      </c>
      <c r="J282" s="53">
        <f t="shared" si="13"/>
        <v>1.308293437306946E-4</v>
      </c>
      <c r="K282" s="53">
        <f t="shared" si="14"/>
        <v>0.99921419448776194</v>
      </c>
      <c r="L282" s="70"/>
    </row>
    <row r="283" spans="1:12" ht="26.1" customHeight="1" x14ac:dyDescent="0.2">
      <c r="A283" s="48" t="s">
        <v>865</v>
      </c>
      <c r="B283" s="49" t="s">
        <v>866</v>
      </c>
      <c r="C283" s="49" t="s">
        <v>21</v>
      </c>
      <c r="D283" s="49" t="s">
        <v>867</v>
      </c>
      <c r="E283" s="50" t="s">
        <v>144</v>
      </c>
      <c r="F283" s="51">
        <v>200</v>
      </c>
      <c r="G283" s="52">
        <v>16.16</v>
      </c>
      <c r="H283" s="52">
        <v>19.940000000000001</v>
      </c>
      <c r="I283" s="52">
        <f t="shared" si="12"/>
        <v>3988.0000000000005</v>
      </c>
      <c r="J283" s="53">
        <f t="shared" si="13"/>
        <v>1.088107242540167E-4</v>
      </c>
      <c r="K283" s="53">
        <f t="shared" si="14"/>
        <v>0.999323005212016</v>
      </c>
      <c r="L283" s="70"/>
    </row>
    <row r="284" spans="1:12" ht="39" customHeight="1" x14ac:dyDescent="0.2">
      <c r="A284" s="48" t="s">
        <v>868</v>
      </c>
      <c r="B284" s="49" t="s">
        <v>869</v>
      </c>
      <c r="C284" s="49" t="s">
        <v>21</v>
      </c>
      <c r="D284" s="49" t="s">
        <v>870</v>
      </c>
      <c r="E284" s="50" t="s">
        <v>86</v>
      </c>
      <c r="F284" s="51">
        <v>1000</v>
      </c>
      <c r="G284" s="52">
        <v>3.4</v>
      </c>
      <c r="H284" s="52">
        <v>4.1900000000000004</v>
      </c>
      <c r="I284" s="52">
        <f t="shared" si="12"/>
        <v>4190</v>
      </c>
      <c r="J284" s="53">
        <f t="shared" si="13"/>
        <v>1.1432220025685305E-4</v>
      </c>
      <c r="K284" s="53">
        <f t="shared" si="14"/>
        <v>0.99943732741227287</v>
      </c>
      <c r="L284" s="70"/>
    </row>
    <row r="285" spans="1:12" ht="26.1" customHeight="1" x14ac:dyDescent="0.2">
      <c r="A285" s="48" t="s">
        <v>871</v>
      </c>
      <c r="B285" s="49" t="s">
        <v>872</v>
      </c>
      <c r="C285" s="49" t="s">
        <v>21</v>
      </c>
      <c r="D285" s="49" t="s">
        <v>873</v>
      </c>
      <c r="E285" s="50" t="s">
        <v>144</v>
      </c>
      <c r="F285" s="51">
        <v>50</v>
      </c>
      <c r="G285" s="52">
        <v>51.83</v>
      </c>
      <c r="H285" s="52">
        <v>63.96</v>
      </c>
      <c r="I285" s="52">
        <f t="shared" si="12"/>
        <v>3198</v>
      </c>
      <c r="J285" s="53">
        <f t="shared" si="13"/>
        <v>8.72559418666864E-5</v>
      </c>
      <c r="K285" s="53">
        <f t="shared" si="14"/>
        <v>0.99952458335413952</v>
      </c>
      <c r="L285" s="70"/>
    </row>
    <row r="286" spans="1:12" ht="24" customHeight="1" x14ac:dyDescent="0.2">
      <c r="A286" s="48" t="s">
        <v>874</v>
      </c>
      <c r="B286" s="49" t="s">
        <v>875</v>
      </c>
      <c r="C286" s="49" t="s">
        <v>21</v>
      </c>
      <c r="D286" s="49" t="s">
        <v>876</v>
      </c>
      <c r="E286" s="50" t="s">
        <v>144</v>
      </c>
      <c r="F286" s="51">
        <v>25</v>
      </c>
      <c r="G286" s="52">
        <v>111.66</v>
      </c>
      <c r="H286" s="52">
        <v>137.79</v>
      </c>
      <c r="I286" s="52">
        <f t="shared" si="12"/>
        <v>3444.75</v>
      </c>
      <c r="J286" s="53">
        <f t="shared" si="13"/>
        <v>9.3988400795893675E-5</v>
      </c>
      <c r="K286" s="53">
        <f t="shared" si="14"/>
        <v>0.9996185717549354</v>
      </c>
      <c r="L286" s="70"/>
    </row>
    <row r="287" spans="1:12" ht="24" customHeight="1" x14ac:dyDescent="0.2">
      <c r="A287" s="48" t="s">
        <v>877</v>
      </c>
      <c r="B287" s="49" t="s">
        <v>878</v>
      </c>
      <c r="C287" s="49" t="s">
        <v>21</v>
      </c>
      <c r="D287" s="49" t="s">
        <v>879</v>
      </c>
      <c r="E287" s="50" t="s">
        <v>144</v>
      </c>
      <c r="F287" s="51">
        <v>300</v>
      </c>
      <c r="G287" s="52">
        <v>8.61</v>
      </c>
      <c r="H287" s="52">
        <v>10.62</v>
      </c>
      <c r="I287" s="52">
        <f t="shared" si="12"/>
        <v>3185.9999999999995</v>
      </c>
      <c r="J287" s="53">
        <f t="shared" si="13"/>
        <v>8.6928527450676307E-5</v>
      </c>
      <c r="K287" s="53">
        <f t="shared" si="14"/>
        <v>0.99970550028238603</v>
      </c>
      <c r="L287" s="70"/>
    </row>
    <row r="288" spans="1:12" ht="26.1" customHeight="1" x14ac:dyDescent="0.2">
      <c r="A288" s="48" t="s">
        <v>880</v>
      </c>
      <c r="B288" s="49" t="s">
        <v>881</v>
      </c>
      <c r="C288" s="49" t="s">
        <v>21</v>
      </c>
      <c r="D288" s="49" t="s">
        <v>882</v>
      </c>
      <c r="E288" s="50" t="s">
        <v>144</v>
      </c>
      <c r="F288" s="51">
        <v>50</v>
      </c>
      <c r="G288" s="52">
        <v>31.35</v>
      </c>
      <c r="H288" s="52">
        <v>38.68</v>
      </c>
      <c r="I288" s="52">
        <f t="shared" si="12"/>
        <v>1934</v>
      </c>
      <c r="J288" s="53">
        <f t="shared" si="13"/>
        <v>5.2768290046957942E-5</v>
      </c>
      <c r="K288" s="53">
        <f t="shared" si="14"/>
        <v>0.999758268572433</v>
      </c>
      <c r="L288" s="70"/>
    </row>
    <row r="289" spans="1:12" ht="26.1" customHeight="1" x14ac:dyDescent="0.2">
      <c r="A289" s="48" t="s">
        <v>883</v>
      </c>
      <c r="B289" s="49" t="s">
        <v>884</v>
      </c>
      <c r="C289" s="49" t="s">
        <v>21</v>
      </c>
      <c r="D289" s="49" t="s">
        <v>885</v>
      </c>
      <c r="E289" s="50" t="s">
        <v>144</v>
      </c>
      <c r="F289" s="51">
        <v>50</v>
      </c>
      <c r="G289" s="52">
        <v>31.09</v>
      </c>
      <c r="H289" s="52">
        <v>38.36</v>
      </c>
      <c r="I289" s="52">
        <f t="shared" si="12"/>
        <v>1918</v>
      </c>
      <c r="J289" s="53">
        <f t="shared" si="13"/>
        <v>5.2331737492277836E-5</v>
      </c>
      <c r="K289" s="53">
        <f t="shared" si="14"/>
        <v>0.9998106003099253</v>
      </c>
      <c r="L289" s="70"/>
    </row>
    <row r="290" spans="1:12" ht="24" customHeight="1" x14ac:dyDescent="0.2">
      <c r="A290" s="48" t="s">
        <v>886</v>
      </c>
      <c r="B290" s="49" t="s">
        <v>887</v>
      </c>
      <c r="C290" s="49" t="s">
        <v>21</v>
      </c>
      <c r="D290" s="49" t="s">
        <v>888</v>
      </c>
      <c r="E290" s="50" t="s">
        <v>144</v>
      </c>
      <c r="F290" s="51">
        <v>5</v>
      </c>
      <c r="G290" s="52">
        <v>285.5</v>
      </c>
      <c r="H290" s="52">
        <v>352.33</v>
      </c>
      <c r="I290" s="52">
        <f t="shared" si="12"/>
        <v>1761.6499999999999</v>
      </c>
      <c r="J290" s="53">
        <f t="shared" si="13"/>
        <v>4.806580049701316E-5</v>
      </c>
      <c r="K290" s="53">
        <f t="shared" si="14"/>
        <v>0.99985866611042229</v>
      </c>
      <c r="L290" s="70"/>
    </row>
    <row r="291" spans="1:12" ht="39" customHeight="1" x14ac:dyDescent="0.2">
      <c r="A291" s="48" t="s">
        <v>889</v>
      </c>
      <c r="B291" s="49" t="s">
        <v>890</v>
      </c>
      <c r="C291" s="49" t="s">
        <v>21</v>
      </c>
      <c r="D291" s="49" t="s">
        <v>891</v>
      </c>
      <c r="E291" s="50" t="s">
        <v>144</v>
      </c>
      <c r="F291" s="51">
        <v>30</v>
      </c>
      <c r="G291" s="52">
        <v>49.47</v>
      </c>
      <c r="H291" s="52">
        <v>61.05</v>
      </c>
      <c r="I291" s="52">
        <f t="shared" si="12"/>
        <v>1831.5</v>
      </c>
      <c r="J291" s="53">
        <f t="shared" si="13"/>
        <v>4.9971625243538509E-5</v>
      </c>
      <c r="K291" s="53">
        <f t="shared" si="14"/>
        <v>0.99990863773566585</v>
      </c>
      <c r="L291" s="70"/>
    </row>
    <row r="292" spans="1:12" ht="24" customHeight="1" x14ac:dyDescent="0.2">
      <c r="A292" s="48" t="s">
        <v>892</v>
      </c>
      <c r="B292" s="49" t="s">
        <v>893</v>
      </c>
      <c r="C292" s="49" t="s">
        <v>21</v>
      </c>
      <c r="D292" s="49" t="s">
        <v>894</v>
      </c>
      <c r="E292" s="50" t="s">
        <v>144</v>
      </c>
      <c r="F292" s="51">
        <v>10</v>
      </c>
      <c r="G292" s="52">
        <v>105.51</v>
      </c>
      <c r="H292" s="52">
        <v>130.19999999999999</v>
      </c>
      <c r="I292" s="52">
        <f t="shared" si="12"/>
        <v>1302</v>
      </c>
      <c r="J292" s="53">
        <f t="shared" si="13"/>
        <v>3.5524464137093716E-5</v>
      </c>
      <c r="K292" s="53">
        <f t="shared" si="14"/>
        <v>0.99994416219980298</v>
      </c>
      <c r="L292" s="70"/>
    </row>
    <row r="293" spans="1:12" ht="24" customHeight="1" x14ac:dyDescent="0.2">
      <c r="A293" s="48" t="s">
        <v>895</v>
      </c>
      <c r="B293" s="49" t="s">
        <v>896</v>
      </c>
      <c r="C293" s="49" t="s">
        <v>21</v>
      </c>
      <c r="D293" s="49" t="s">
        <v>897</v>
      </c>
      <c r="E293" s="50" t="s">
        <v>144</v>
      </c>
      <c r="F293" s="51">
        <v>50</v>
      </c>
      <c r="G293" s="52">
        <v>17.29</v>
      </c>
      <c r="H293" s="52">
        <v>21.33</v>
      </c>
      <c r="I293" s="52">
        <f t="shared" si="12"/>
        <v>1066.5</v>
      </c>
      <c r="J293" s="53">
        <f t="shared" si="13"/>
        <v>2.9098956222895887E-5</v>
      </c>
      <c r="K293" s="53">
        <f t="shared" si="14"/>
        <v>0.99997326115602592</v>
      </c>
      <c r="L293" s="70"/>
    </row>
    <row r="294" spans="1:12" ht="24" customHeight="1" x14ac:dyDescent="0.2">
      <c r="A294" s="48" t="s">
        <v>898</v>
      </c>
      <c r="B294" s="49" t="s">
        <v>899</v>
      </c>
      <c r="C294" s="49" t="s">
        <v>21</v>
      </c>
      <c r="D294" s="49" t="s">
        <v>900</v>
      </c>
      <c r="E294" s="50" t="s">
        <v>144</v>
      </c>
      <c r="F294" s="51">
        <v>50</v>
      </c>
      <c r="G294" s="52">
        <v>15.89</v>
      </c>
      <c r="H294" s="52">
        <v>19.600000000000001</v>
      </c>
      <c r="I294" s="52">
        <f t="shared" si="12"/>
        <v>980.00000000000011</v>
      </c>
      <c r="J294" s="53">
        <f t="shared" si="13"/>
        <v>2.6738843974156563E-5</v>
      </c>
      <c r="K294" s="53">
        <f t="shared" si="14"/>
        <v>1</v>
      </c>
      <c r="L294" s="70"/>
    </row>
    <row r="295" spans="1:12" x14ac:dyDescent="0.2">
      <c r="A295" s="14"/>
      <c r="B295" s="14"/>
      <c r="C295" s="14"/>
      <c r="D295" s="14"/>
      <c r="E295" s="14"/>
      <c r="F295" s="14"/>
      <c r="G295" s="31"/>
      <c r="H295" s="31"/>
      <c r="I295" s="31"/>
      <c r="J295" s="14"/>
    </row>
    <row r="296" spans="1:12" x14ac:dyDescent="0.2">
      <c r="A296" s="58"/>
      <c r="B296" s="58"/>
      <c r="C296" s="58"/>
      <c r="D296" s="13"/>
      <c r="E296" s="12"/>
      <c r="F296" s="65" t="s">
        <v>901</v>
      </c>
      <c r="G296" s="66"/>
      <c r="H296" s="59">
        <f>SUMPRODUCT((F5:F294),(G5:G294))</f>
        <v>29700711.120000001</v>
      </c>
      <c r="I296" s="58"/>
      <c r="J296" s="58"/>
    </row>
    <row r="297" spans="1:12" x14ac:dyDescent="0.2">
      <c r="A297" s="58"/>
      <c r="B297" s="58"/>
      <c r="C297" s="58"/>
      <c r="D297" s="13"/>
      <c r="E297" s="12"/>
      <c r="F297" s="65" t="s">
        <v>902</v>
      </c>
      <c r="G297" s="66"/>
      <c r="H297" s="59">
        <f>H298-H296</f>
        <v>6950088.0300000049</v>
      </c>
      <c r="I297" s="58"/>
      <c r="J297" s="58"/>
    </row>
    <row r="298" spans="1:12" x14ac:dyDescent="0.2">
      <c r="A298" s="58"/>
      <c r="B298" s="58"/>
      <c r="C298" s="58"/>
      <c r="D298" s="13"/>
      <c r="E298" s="12"/>
      <c r="F298" s="65" t="s">
        <v>903</v>
      </c>
      <c r="G298" s="66"/>
      <c r="H298" s="59">
        <f>SUM(I5:I294)</f>
        <v>36650799.150000006</v>
      </c>
      <c r="I298" s="58"/>
      <c r="J298" s="58"/>
    </row>
    <row r="299" spans="1:12" ht="60" customHeight="1" x14ac:dyDescent="0.2">
      <c r="A299" s="11"/>
      <c r="B299" s="11"/>
      <c r="C299" s="11"/>
      <c r="D299" s="11"/>
      <c r="E299" s="11"/>
      <c r="F299" s="11"/>
      <c r="G299" s="32"/>
      <c r="H299" s="32"/>
      <c r="I299" s="32"/>
      <c r="J299" s="11"/>
    </row>
    <row r="302" spans="1:12" x14ac:dyDescent="0.2">
      <c r="J302" s="33"/>
    </row>
    <row r="304" spans="1:12" x14ac:dyDescent="0.2">
      <c r="J304" s="35"/>
    </row>
    <row r="306" spans="12:12" x14ac:dyDescent="0.2">
      <c r="L306" s="16"/>
    </row>
  </sheetData>
  <mergeCells count="19">
    <mergeCell ref="A298:C298"/>
    <mergeCell ref="F298:G298"/>
    <mergeCell ref="H298:J298"/>
    <mergeCell ref="L5:L27"/>
    <mergeCell ref="L28:L80"/>
    <mergeCell ref="L81:L294"/>
    <mergeCell ref="A296:C296"/>
    <mergeCell ref="F296:G296"/>
    <mergeCell ref="H296:J296"/>
    <mergeCell ref="A297:C297"/>
    <mergeCell ref="F297:G297"/>
    <mergeCell ref="H297:J297"/>
    <mergeCell ref="A3:L3"/>
    <mergeCell ref="E1:F1"/>
    <mergeCell ref="G1:H1"/>
    <mergeCell ref="I1:J1"/>
    <mergeCell ref="E2:F2"/>
    <mergeCell ref="G2:H2"/>
    <mergeCell ref="I2:J2"/>
  </mergeCells>
  <pageMargins left="0.511811024" right="0.511811024" top="0.78740157499999996" bottom="0.78740157499999996" header="0.31496062000000002" footer="0.31496062000000002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Base</vt:lpstr>
      <vt:lpstr>Planilha Orçamentária</vt:lpstr>
      <vt:lpstr>Curva ABC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Serralvo</dc:creator>
  <cp:lastModifiedBy>Caio Corte da Silva</cp:lastModifiedBy>
  <cp:revision>0</cp:revision>
  <cp:lastPrinted>2025-10-01T12:36:35Z</cp:lastPrinted>
  <dcterms:created xsi:type="dcterms:W3CDTF">2025-07-31T13:23:46Z</dcterms:created>
  <dcterms:modified xsi:type="dcterms:W3CDTF">2025-10-01T12:42:35Z</dcterms:modified>
</cp:coreProperties>
</file>