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0. CONTRATAÇÕES\2026\14562_2026 - EQUIPE TAPA BURACO\"/>
    </mc:Choice>
  </mc:AlternateContent>
  <xr:revisionPtr revIDLastSave="0" documentId="13_ncr:1_{A9A692EC-3656-4826-9F57-47981AEE74C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191029"/>
</workbook>
</file>

<file path=xl/calcChain.xml><?xml version="1.0" encoding="utf-8"?>
<calcChain xmlns="http://schemas.openxmlformats.org/spreadsheetml/2006/main">
  <c r="I52" i="1" l="1"/>
  <c r="I59" i="1"/>
  <c r="I45" i="1"/>
  <c r="I47" i="1" s="1"/>
  <c r="A53" i="1"/>
  <c r="I53" i="1"/>
  <c r="I57" i="1"/>
  <c r="I58" i="1" s="1"/>
  <c r="I55" i="1"/>
  <c r="I49" i="1"/>
  <c r="I50" i="1" s="1"/>
  <c r="A45" i="1"/>
  <c r="I51" i="1" l="1"/>
  <c r="I60" i="1"/>
  <c r="I61" i="1" l="1"/>
</calcChain>
</file>

<file path=xl/sharedStrings.xml><?xml version="1.0" encoding="utf-8"?>
<sst xmlns="http://schemas.openxmlformats.org/spreadsheetml/2006/main" count="225" uniqueCount="162">
  <si>
    <t>Obra</t>
  </si>
  <si>
    <t>Bancos</t>
  </si>
  <si>
    <t>B.D.I.</t>
  </si>
  <si>
    <t>Encargos Sociais</t>
  </si>
  <si>
    <t>TAPA BURACO - R03</t>
  </si>
  <si>
    <t>22,76%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</si>
  <si>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</si>
  <si>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</si>
  <si>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</si>
  <si>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</si>
  <si>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</si>
  <si>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</si>
  <si>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</si>
  <si>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</si>
  <si>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</si>
  <si>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</si>
  <si>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</si>
  <si>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</si>
  <si>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</si>
  <si>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</si>
  <si>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REPARO DE PAVIMENTO - TAPA BURACO / PANOS</t>
  </si>
  <si>
    <t/>
  </si>
  <si>
    <t xml:space="preserve"> 1.1 </t>
  </si>
  <si>
    <t>EQUIPAMENTOS</t>
  </si>
  <si>
    <t xml:space="preserve"> 1.1.1 </t>
  </si>
  <si>
    <t>Próprio</t>
  </si>
  <si>
    <t>CAMINHÃO BASCULANTE - 4 M3</t>
  </si>
  <si>
    <t>H</t>
  </si>
  <si>
    <t xml:space="preserve"> 1.1.2 </t>
  </si>
  <si>
    <t xml:space="preserve"> 19.005.0034-3 </t>
  </si>
  <si>
    <t>EMOP</t>
  </si>
  <si>
    <t>MINI PA CARREGADEIRA,DE RODAS,CARGA OPERACIONAL EM TORNO DE 629KG,ALTURA DE DESCARGA APROXIMADA DE 2,40M,INCLUSIVE OPERA DOR 50%-FILTRO</t>
  </si>
  <si>
    <t xml:space="preserve"> 1.1.3 </t>
  </si>
  <si>
    <t xml:space="preserve"> H020000638 </t>
  </si>
  <si>
    <t>EMBASA</t>
  </si>
  <si>
    <t>MINI-FRESADORA A FRIO S/PNEUS 670HP</t>
  </si>
  <si>
    <t xml:space="preserve"> 1.1.4 </t>
  </si>
  <si>
    <t>ROLO COMPACTADOR VIBRAT. LISO-MANUAL  1600.</t>
  </si>
  <si>
    <t xml:space="preserve"> 1.1.5 </t>
  </si>
  <si>
    <t xml:space="preserve"> 59.06.62 </t>
  </si>
  <si>
    <t>LOCAÇÃO DE CARRETA AGRÍCOLA DE 5T</t>
  </si>
  <si>
    <t>MES</t>
  </si>
  <si>
    <t xml:space="preserve"> 1.1.6 </t>
  </si>
  <si>
    <t>FURGÃO LONGO, TETO ALTO  50% EM OPERAÇÃO</t>
  </si>
  <si>
    <t xml:space="preserve"> 1.1.7 </t>
  </si>
  <si>
    <t xml:space="preserve"> 02.01.180 </t>
  </si>
  <si>
    <t>CPOS/CDHU</t>
  </si>
  <si>
    <t>Banheiro químico modelo Standard, com manutenção conforme exigências da CETESB</t>
  </si>
  <si>
    <t>UNMES</t>
  </si>
  <si>
    <t xml:space="preserve"> 1.1.8 </t>
  </si>
  <si>
    <t>CAMINHÃO ESPARGIDOR - 6000L</t>
  </si>
  <si>
    <t xml:space="preserve"> 1.1.9 </t>
  </si>
  <si>
    <t xml:space="preserve"> 91282 </t>
  </si>
  <si>
    <t>SINAPI</t>
  </si>
  <si>
    <t>CORTADORA DE PISO COM MOTOR 4 TEMPOS A GASOLINA, POTÊNCIA DE 13 HP, COM DISCO DE CORTE DIAMANTADO SEGMENTADO PARA CONCRETO, DIÂMETRO DE 350 MM, FURO DE 1" (14 X 1") - MATERIAIS NA OPERAÇÃO. AF_08/2015</t>
  </si>
  <si>
    <t xml:space="preserve"> 1.1.10 </t>
  </si>
  <si>
    <t>COMPACTADOR MANUAL DE PLACA VIBRATÓRIA REVERSÍVEL 282 KG</t>
  </si>
  <si>
    <t xml:space="preserve"> 1.2 </t>
  </si>
  <si>
    <t>MÃO DE OBRA</t>
  </si>
  <si>
    <t xml:space="preserve"> 1.2.1 </t>
  </si>
  <si>
    <t>AJUDANTE</t>
  </si>
  <si>
    <t xml:space="preserve"> 1.2.2 </t>
  </si>
  <si>
    <t>RASTELEIRO (SGSP)</t>
  </si>
  <si>
    <t xml:space="preserve"> 1.2.3 </t>
  </si>
  <si>
    <t>OPERADOR DE FRESADORA (SGSP)</t>
  </si>
  <si>
    <t xml:space="preserve"> 1.2.4 </t>
  </si>
  <si>
    <t>OPERADOR DE ROLO COMPACTADOR (LISO, PNEUS E PÉ-DE-CARNEIRO) (SGSP)</t>
  </si>
  <si>
    <t xml:space="preserve"> 1.2.5 </t>
  </si>
  <si>
    <t>MOTORISTA DE CAMINHÃO BASCULANTE (SGSP)</t>
  </si>
  <si>
    <t xml:space="preserve"> 1.2.6 </t>
  </si>
  <si>
    <t>MOTORISTA DE VEÍCULO LEVE - KOMBI, PICK-UP OU SIMILAR (SGSP)</t>
  </si>
  <si>
    <t xml:space="preserve"> 1.2.7 </t>
  </si>
  <si>
    <t>TÉCNICO - NÍVEL MÉDIO</t>
  </si>
  <si>
    <t xml:space="preserve"> 1.2.8 </t>
  </si>
  <si>
    <t>MOTORISTA DE CAMINHÃO ESPARGIDOR (SGSP)</t>
  </si>
  <si>
    <t xml:space="preserve"> 1.3 </t>
  </si>
  <si>
    <t>MATERIAIS</t>
  </si>
  <si>
    <t xml:space="preserve"> 1.3.1 </t>
  </si>
  <si>
    <t>MATERIAIS, EPI'S, FERRAMENTAS E SINALIZADORES (ESTIMADO EM 4,5% DA MÃO DE OBRA - MÉTODO SIURB)</t>
  </si>
  <si>
    <t>UN</t>
  </si>
  <si>
    <t xml:space="preserve"> 1.3.2 </t>
  </si>
  <si>
    <t>EMULSÃO ASFÁLTICA (LIGANTE) - RR 2C</t>
  </si>
  <si>
    <t>Kg</t>
  </si>
  <si>
    <t xml:space="preserve"> 1.4 </t>
  </si>
  <si>
    <t>RASTREAMENTO</t>
  </si>
  <si>
    <t xml:space="preserve"> 1.4.1 </t>
  </si>
  <si>
    <t xml:space="preserve"> 002 </t>
  </si>
  <si>
    <t>APARELHO CELULAR</t>
  </si>
  <si>
    <t xml:space="preserve"> 1.4.2 </t>
  </si>
  <si>
    <t xml:space="preserve"> 003 </t>
  </si>
  <si>
    <t>EQUIPAMENTO DE RASTREAMENTO GPS</t>
  </si>
  <si>
    <t xml:space="preserve"> 1.4.3 </t>
  </si>
  <si>
    <t xml:space="preserve"> 004 </t>
  </si>
  <si>
    <t>PLANO DE DADOS</t>
  </si>
  <si>
    <t xml:space="preserve"> 1.5 </t>
  </si>
  <si>
    <t>TRANSPORTES E DESTINAÇÕES</t>
  </si>
  <si>
    <t xml:space="preserve"> 1.5.1 </t>
  </si>
  <si>
    <t xml:space="preserve"> 05.09.006 </t>
  </si>
  <si>
    <t>Taxa de destinação de resíduo sólido em aterro, tipo inerte</t>
  </si>
  <si>
    <t>T</t>
  </si>
  <si>
    <t xml:space="preserve"> 1.5.2 </t>
  </si>
  <si>
    <t>CARGA, DESCARGA E TRANSPORTE DE BINDER ATÉ A DISTÂNCIA MÉDIA DE IDA E VOLTA DE 1KM</t>
  </si>
  <si>
    <t>m³</t>
  </si>
  <si>
    <t xml:space="preserve"> 1.5.3 </t>
  </si>
  <si>
    <t>TRANSPORTE DE CONCRETO ASFÁLTICO ALÉM DO PRIMEIRO KM</t>
  </si>
  <si>
    <t>M3XKM</t>
  </si>
  <si>
    <t xml:space="preserve"> 2 </t>
  </si>
  <si>
    <t>SELAGEM DE TRINCAS</t>
  </si>
  <si>
    <t xml:space="preserve"> 2.1 </t>
  </si>
  <si>
    <t>SELAGEM DE TRINCAS À QUENTE COM EQUIPAMENTO SELA TRINCA ACOPLADO AO CAMINHÃO CARROCERIA DE MADEIRA</t>
  </si>
  <si>
    <t>KG</t>
  </si>
  <si>
    <t>Tipo de Licitação</t>
  </si>
  <si>
    <t>Total sem BDI</t>
  </si>
  <si>
    <t>Abertura da Licitação</t>
  </si>
  <si>
    <t>Total do BDI</t>
  </si>
  <si>
    <t>Número do Processo Licitatório</t>
  </si>
  <si>
    <t>Total Geral</t>
  </si>
  <si>
    <t xml:space="preserve">SINAPI - 02/2026 - São Paulo
SIURB - 01/2026 - São Paulo
SIURB INFRA - 01/2026 - São Paulo
CPOS/CDHU - 01/2026 - São Paulo
EMBASA - 06/2025 - sem_encargos
EMOP - 02/2026 - Rio de Janeiro
</t>
  </si>
  <si>
    <t>RESUMO</t>
  </si>
  <si>
    <t>CUSTO DE 1 EQUIPE COM BDI</t>
  </si>
  <si>
    <t>/EQUIPE COM BDI</t>
  </si>
  <si>
    <t>T APLICADA POR MÊS - 1 EQUIPE</t>
  </si>
  <si>
    <t>t aplicada mês / EQUIPE</t>
  </si>
  <si>
    <t>CUSTO DE T APLICADA</t>
  </si>
  <si>
    <t>/t aplicada</t>
  </si>
  <si>
    <t xml:space="preserve">QUANTIDADE DE EQUIPES </t>
  </si>
  <si>
    <t>número de equipes</t>
  </si>
  <si>
    <t>APLICAÇÃO DE 1 EQUIPE EM 12 MESES</t>
  </si>
  <si>
    <t>t para 1 equipe x 12 meses</t>
  </si>
  <si>
    <t>APLICAÇÃO DE 3 EQUIPES EM 12 MESES</t>
  </si>
  <si>
    <t>t para 3 equipes x 12 meses</t>
  </si>
  <si>
    <t>CUSTO DE 3 EQUIPES EM 12 MESES</t>
  </si>
  <si>
    <t>3 equipes x 12 meses</t>
  </si>
  <si>
    <t>KG APLICADO POR MÊS - 1 EQUIPE</t>
  </si>
  <si>
    <t>kg aplicada mês / EQUIPE</t>
  </si>
  <si>
    <t>TOTAL PARA 12 MESES X 3 EQUIPES</t>
  </si>
  <si>
    <t>3 EQUIPES X 12 MESES</t>
  </si>
  <si>
    <t xml:space="preserve"> 11022000 </t>
  </si>
  <si>
    <t>SIURB INFRA</t>
  </si>
  <si>
    <t xml:space="preserve"> 94113 </t>
  </si>
  <si>
    <t>SIURB</t>
  </si>
  <si>
    <t xml:space="preserve"> 94272 </t>
  </si>
  <si>
    <t xml:space="preserve"> 11025000 </t>
  </si>
  <si>
    <t xml:space="preserve"> 94221 </t>
  </si>
  <si>
    <t xml:space="preserve"> 2001 </t>
  </si>
  <si>
    <t xml:space="preserve"> 2225 </t>
  </si>
  <si>
    <t xml:space="preserve"> 2209 </t>
  </si>
  <si>
    <t xml:space="preserve"> 2216 </t>
  </si>
  <si>
    <t xml:space="preserve"> 2241 </t>
  </si>
  <si>
    <t xml:space="preserve"> 2233 </t>
  </si>
  <si>
    <t xml:space="preserve"> 3051000 </t>
  </si>
  <si>
    <t xml:space="preserve"> 2242 </t>
  </si>
  <si>
    <t xml:space="preserve"> 001 </t>
  </si>
  <si>
    <t xml:space="preserve"> 36112 </t>
  </si>
  <si>
    <t xml:space="preserve"> 5079001 </t>
  </si>
  <si>
    <t xml:space="preserve"> 5078007 </t>
  </si>
  <si>
    <t xml:space="preserve"> 5099006 </t>
  </si>
  <si>
    <t>CUSTO DE 3 EQUIPES EM 1 MÊS</t>
  </si>
  <si>
    <t>3 equipes x 1 mês</t>
  </si>
  <si>
    <t>/kg aplicada</t>
  </si>
  <si>
    <t>kg para 1 equipe x 12 meses</t>
  </si>
  <si>
    <t>kg para 3 equipes x 12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</si>
</sst>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8" formatCode="_-&quot;R$&quot;\ * #,##0.000000_-;\-&quot;R$&quot;\ * #,##0.000000_-;_-&quot;R$&quot;\ * &quot;-&quot;??_-;_-@_-"/>
  </numFmts>
  <fonts count="3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0"/>
      <name val="Arial"/>
      <family val="2"/>
    </font>
    <font>
      <b/>
      <sz val="11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</cellStyleXfs>
  <cellXfs count="5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0" fontId="12" fillId="12" borderId="9" xfId="0" applyFont="1" applyFill="1" applyBorder="1" applyAlignment="1">
      <alignment horizontal="left" vertical="top" wrapText="1"/>
    </xf>
    <xf numFmtId="0" fontId="13" fillId="13" borderId="10" xfId="0" applyFont="1" applyFill="1" applyBorder="1" applyAlignment="1">
      <alignment horizontal="center" vertical="top" wrapText="1"/>
    </xf>
    <xf numFmtId="0" fontId="14" fillId="14" borderId="11" xfId="0" applyFont="1" applyFill="1" applyBorder="1" applyAlignment="1">
      <alignment horizontal="right" vertical="top" wrapText="1"/>
    </xf>
    <xf numFmtId="4" fontId="15" fillId="15" borderId="12" xfId="0" applyNumberFormat="1" applyFont="1" applyFill="1" applyBorder="1" applyAlignment="1">
      <alignment horizontal="right" vertical="top" wrapText="1"/>
    </xf>
    <xf numFmtId="164" fontId="16" fillId="16" borderId="13" xfId="0" applyNumberFormat="1" applyFont="1" applyFill="1" applyBorder="1" applyAlignment="1">
      <alignment horizontal="right" vertical="top" wrapText="1"/>
    </xf>
    <xf numFmtId="0" fontId="17" fillId="17" borderId="14" xfId="0" applyFont="1" applyFill="1" applyBorder="1" applyAlignment="1">
      <alignment horizontal="left" vertical="top" wrapText="1"/>
    </xf>
    <xf numFmtId="0" fontId="18" fillId="18" borderId="15" xfId="0" applyFont="1" applyFill="1" applyBorder="1" applyAlignment="1">
      <alignment horizontal="center" vertical="top" wrapText="1"/>
    </xf>
    <xf numFmtId="0" fontId="19" fillId="19" borderId="16" xfId="0" applyFont="1" applyFill="1" applyBorder="1" applyAlignment="1">
      <alignment horizontal="right" vertical="top" wrapText="1"/>
    </xf>
    <xf numFmtId="4" fontId="20" fillId="20" borderId="17" xfId="0" applyNumberFormat="1" applyFont="1" applyFill="1" applyBorder="1" applyAlignment="1">
      <alignment horizontal="right" vertical="top" wrapText="1"/>
    </xf>
    <xf numFmtId="164" fontId="21" fillId="21" borderId="18" xfId="0" applyNumberFormat="1" applyFont="1" applyFill="1" applyBorder="1" applyAlignment="1">
      <alignment horizontal="right" vertical="top" wrapText="1"/>
    </xf>
    <xf numFmtId="0" fontId="22" fillId="22" borderId="0" xfId="0" applyFont="1" applyFill="1" applyAlignment="1">
      <alignment horizontal="left" vertical="top" wrapText="1"/>
    </xf>
    <xf numFmtId="0" fontId="23" fillId="23" borderId="0" xfId="0" applyFont="1" applyFill="1" applyAlignment="1">
      <alignment horizontal="center" vertical="top" wrapText="1"/>
    </xf>
    <xf numFmtId="0" fontId="24" fillId="24" borderId="0" xfId="0" applyFont="1" applyFill="1" applyAlignment="1">
      <alignment horizontal="right" vertical="top" wrapText="1"/>
    </xf>
    <xf numFmtId="0" fontId="26" fillId="26" borderId="0" xfId="0" applyFont="1" applyFill="1" applyAlignment="1">
      <alignment horizontal="left" vertical="top" wrapText="1"/>
    </xf>
    <xf numFmtId="0" fontId="27" fillId="27" borderId="0" xfId="0" applyFont="1" applyFill="1" applyAlignment="1">
      <alignment horizontal="center" vertical="top" wrapText="1"/>
    </xf>
    <xf numFmtId="0" fontId="0" fillId="0" borderId="23" xfId="0" applyBorder="1"/>
    <xf numFmtId="44" fontId="0" fillId="0" borderId="23" xfId="2" applyFont="1" applyBorder="1"/>
    <xf numFmtId="0" fontId="0" fillId="0" borderId="24" xfId="0" applyBorder="1"/>
    <xf numFmtId="43" fontId="0" fillId="0" borderId="0" xfId="1" applyFont="1" applyBorder="1"/>
    <xf numFmtId="0" fontId="0" fillId="0" borderId="26" xfId="0" applyBorder="1"/>
    <xf numFmtId="44" fontId="0" fillId="0" borderId="0" xfId="2" applyFont="1" applyBorder="1"/>
    <xf numFmtId="44" fontId="0" fillId="0" borderId="0" xfId="0" applyNumberFormat="1"/>
    <xf numFmtId="0" fontId="0" fillId="0" borderId="28" xfId="0" applyBorder="1"/>
    <xf numFmtId="44" fontId="0" fillId="0" borderId="28" xfId="2" applyFont="1" applyBorder="1"/>
    <xf numFmtId="0" fontId="0" fillId="0" borderId="29" xfId="0" applyBorder="1"/>
    <xf numFmtId="44" fontId="30" fillId="29" borderId="20" xfId="2" applyFont="1" applyFill="1" applyBorder="1"/>
    <xf numFmtId="0" fontId="30" fillId="29" borderId="21" xfId="0" applyFont="1" applyFill="1" applyBorder="1"/>
    <xf numFmtId="0" fontId="1" fillId="2" borderId="0" xfId="0" applyFont="1" applyFill="1" applyAlignment="1">
      <alignment horizontal="left" vertical="top" wrapText="1"/>
    </xf>
    <xf numFmtId="0" fontId="11" fillId="22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24" fillId="24" borderId="0" xfId="0" applyFont="1" applyFill="1" applyAlignment="1">
      <alignment horizontal="right" vertical="top" wrapText="1"/>
    </xf>
    <xf numFmtId="4" fontId="25" fillId="25" borderId="0" xfId="0" applyNumberFormat="1" applyFont="1" applyFill="1" applyAlignment="1">
      <alignment horizontal="right" vertical="top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0" fillId="29" borderId="19" xfId="0" applyFont="1" applyFill="1" applyBorder="1" applyAlignment="1">
      <alignment horizontal="center"/>
    </xf>
    <xf numFmtId="0" fontId="30" fillId="29" borderId="20" xfId="0" applyFont="1" applyFill="1" applyBorder="1" applyAlignment="1">
      <alignment horizontal="center"/>
    </xf>
    <xf numFmtId="0" fontId="29" fillId="28" borderId="19" xfId="0" applyFont="1" applyFill="1" applyBorder="1" applyAlignment="1">
      <alignment horizontal="center" vertical="top" wrapText="1"/>
    </xf>
    <xf numFmtId="0" fontId="29" fillId="28" borderId="20" xfId="0" applyFont="1" applyFill="1" applyBorder="1" applyAlignment="1">
      <alignment horizontal="center" vertical="top" wrapText="1"/>
    </xf>
    <xf numFmtId="0" fontId="29" fillId="28" borderId="21" xfId="0" applyFont="1" applyFill="1" applyBorder="1" applyAlignment="1">
      <alignment horizontal="center" vertical="top" wrapText="1"/>
    </xf>
    <xf numFmtId="43" fontId="0" fillId="0" borderId="0" xfId="0" applyNumberFormat="1"/>
    <xf numFmtId="168" fontId="0" fillId="0" borderId="0" xfId="2" applyNumberFormat="1" applyFont="1" applyBorder="1"/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3"/>
  <sheetViews>
    <sheetView tabSelected="1" showWhiteSpace="0" topLeftCell="A31" workbookViewId="0">
      <selection activeCell="K55" sqref="K55"/>
    </sheetView>
  </sheetViews>
  <sheetFormatPr defaultRowHeight="14.25" x14ac:dyDescent="0.2"/>
  <cols>
    <col min="1" max="1" width="10" bestFit="1" customWidth="1"/>
    <col min="2" max="2" width="12.125" customWidth="1"/>
    <col min="3" max="3" width="13.25" bestFit="1" customWidth="1"/>
    <col min="4" max="4" width="60" bestFit="1" customWidth="1"/>
    <col min="5" max="5" width="8" bestFit="1" customWidth="1"/>
    <col min="6" max="8" width="13" bestFit="1" customWidth="1"/>
    <col min="9" max="9" width="18.875" customWidth="1"/>
    <col min="10" max="10" width="25.875" customWidth="1"/>
    <col min="11" max="11" width="16.625" bestFit="1" customWidth="1"/>
  </cols>
  <sheetData>
    <row r="1" spans="1:10" ht="15" x14ac:dyDescent="0.2">
      <c r="A1" s="1"/>
      <c r="B1" s="1"/>
      <c r="C1" s="1"/>
      <c r="D1" s="1" t="s">
        <v>0</v>
      </c>
      <c r="E1" s="37" t="s">
        <v>1</v>
      </c>
      <c r="F1" s="37"/>
      <c r="G1" s="37" t="s">
        <v>2</v>
      </c>
      <c r="H1" s="37"/>
      <c r="I1" s="37" t="s">
        <v>3</v>
      </c>
      <c r="J1" s="37"/>
    </row>
    <row r="2" spans="1:10" ht="156.75" customHeight="1" x14ac:dyDescent="0.2">
      <c r="A2" s="20"/>
      <c r="B2" s="20"/>
      <c r="C2" s="20"/>
      <c r="D2" s="20" t="s">
        <v>4</v>
      </c>
      <c r="E2" s="38" t="s">
        <v>117</v>
      </c>
      <c r="F2" s="39"/>
      <c r="G2" s="39" t="s">
        <v>5</v>
      </c>
      <c r="H2" s="39"/>
      <c r="I2" s="39" t="s">
        <v>6</v>
      </c>
      <c r="J2" s="39"/>
    </row>
    <row r="3" spans="1:10" ht="15" x14ac:dyDescent="0.25">
      <c r="A3" s="40" t="s">
        <v>7</v>
      </c>
      <c r="B3" s="41"/>
      <c r="C3" s="41"/>
      <c r="D3" s="41"/>
      <c r="E3" s="41"/>
      <c r="F3" s="41"/>
      <c r="G3" s="41"/>
      <c r="H3" s="41"/>
      <c r="I3" s="41"/>
      <c r="J3" s="41"/>
    </row>
    <row r="4" spans="1:10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24" customHeight="1" x14ac:dyDescent="0.2">
      <c r="A5" s="5" t="s">
        <v>18</v>
      </c>
      <c r="B5" s="5" t="s">
        <v>19</v>
      </c>
      <c r="C5" s="5"/>
      <c r="D5" s="5" t="s">
        <v>20</v>
      </c>
      <c r="E5" s="6"/>
      <c r="F5" s="7">
        <v>1</v>
      </c>
      <c r="G5" s="7" t="s">
        <v>21</v>
      </c>
      <c r="H5" s="8">
        <v>394130.35</v>
      </c>
      <c r="I5" s="8">
        <v>394130.35</v>
      </c>
      <c r="J5" s="9">
        <v>0.95473069450522241</v>
      </c>
    </row>
    <row r="6" spans="1:10" ht="24" customHeight="1" x14ac:dyDescent="0.2">
      <c r="A6" s="5" t="s">
        <v>22</v>
      </c>
      <c r="B6" s="5" t="s">
        <v>19</v>
      </c>
      <c r="C6" s="5"/>
      <c r="D6" s="5" t="s">
        <v>23</v>
      </c>
      <c r="E6" s="6"/>
      <c r="F6" s="7">
        <v>1</v>
      </c>
      <c r="G6" s="7" t="s">
        <v>21</v>
      </c>
      <c r="H6" s="8">
        <v>244660.67</v>
      </c>
      <c r="I6" s="8">
        <v>244660.67</v>
      </c>
      <c r="J6" s="9">
        <v>0.59265938638628834</v>
      </c>
    </row>
    <row r="7" spans="1:10" ht="24" customHeight="1" x14ac:dyDescent="0.2">
      <c r="A7" s="15" t="s">
        <v>24</v>
      </c>
      <c r="B7" s="15" t="s">
        <v>139</v>
      </c>
      <c r="C7" s="15" t="s">
        <v>140</v>
      </c>
      <c r="D7" s="15" t="s">
        <v>26</v>
      </c>
      <c r="E7" s="16" t="s">
        <v>27</v>
      </c>
      <c r="F7" s="17">
        <v>369.78</v>
      </c>
      <c r="G7" s="18">
        <v>229.54</v>
      </c>
      <c r="H7" s="18">
        <v>281.77999999999997</v>
      </c>
      <c r="I7" s="18">
        <v>104196.6</v>
      </c>
      <c r="J7" s="19">
        <v>0.25240302423572014</v>
      </c>
    </row>
    <row r="8" spans="1:10" ht="39" customHeight="1" x14ac:dyDescent="0.2">
      <c r="A8" s="10" t="s">
        <v>28</v>
      </c>
      <c r="B8" s="10" t="s">
        <v>29</v>
      </c>
      <c r="C8" s="10" t="s">
        <v>30</v>
      </c>
      <c r="D8" s="10" t="s">
        <v>31</v>
      </c>
      <c r="E8" s="11" t="s">
        <v>27</v>
      </c>
      <c r="F8" s="12">
        <v>184.89</v>
      </c>
      <c r="G8" s="13">
        <v>67.63</v>
      </c>
      <c r="H8" s="13">
        <v>83.02</v>
      </c>
      <c r="I8" s="13">
        <v>15349.56</v>
      </c>
      <c r="J8" s="14">
        <v>3.7182358778382794E-2</v>
      </c>
    </row>
    <row r="9" spans="1:10" ht="24" customHeight="1" x14ac:dyDescent="0.2">
      <c r="A9" s="15" t="s">
        <v>32</v>
      </c>
      <c r="B9" s="15" t="s">
        <v>33</v>
      </c>
      <c r="C9" s="15" t="s">
        <v>34</v>
      </c>
      <c r="D9" s="15" t="s">
        <v>35</v>
      </c>
      <c r="E9" s="16" t="s">
        <v>27</v>
      </c>
      <c r="F9" s="17">
        <v>184.89</v>
      </c>
      <c r="G9" s="18">
        <v>139.84</v>
      </c>
      <c r="H9" s="18">
        <v>171.66</v>
      </c>
      <c r="I9" s="18">
        <v>31738.21</v>
      </c>
      <c r="J9" s="19">
        <v>7.688178105454857E-2</v>
      </c>
    </row>
    <row r="10" spans="1:10" ht="24" customHeight="1" x14ac:dyDescent="0.2">
      <c r="A10" s="15" t="s">
        <v>36</v>
      </c>
      <c r="B10" s="15" t="s">
        <v>141</v>
      </c>
      <c r="C10" s="15" t="s">
        <v>138</v>
      </c>
      <c r="D10" s="15" t="s">
        <v>37</v>
      </c>
      <c r="E10" s="16" t="s">
        <v>27</v>
      </c>
      <c r="F10" s="17">
        <v>184.89</v>
      </c>
      <c r="G10" s="18">
        <v>70.760000000000005</v>
      </c>
      <c r="H10" s="18">
        <v>86.86</v>
      </c>
      <c r="I10" s="18">
        <v>16059.54</v>
      </c>
      <c r="J10" s="19">
        <v>3.8902195118022252E-2</v>
      </c>
    </row>
    <row r="11" spans="1:10" ht="24" customHeight="1" x14ac:dyDescent="0.2">
      <c r="A11" s="10" t="s">
        <v>38</v>
      </c>
      <c r="B11" s="10" t="s">
        <v>39</v>
      </c>
      <c r="C11" s="10" t="s">
        <v>34</v>
      </c>
      <c r="D11" s="10" t="s">
        <v>40</v>
      </c>
      <c r="E11" s="11" t="s">
        <v>41</v>
      </c>
      <c r="F11" s="12">
        <v>1</v>
      </c>
      <c r="G11" s="13">
        <v>1129.6500000000001</v>
      </c>
      <c r="H11" s="13">
        <v>1386.75</v>
      </c>
      <c r="I11" s="13">
        <v>1386.75</v>
      </c>
      <c r="J11" s="14">
        <v>3.3592256739556274E-3</v>
      </c>
    </row>
    <row r="12" spans="1:10" ht="24" customHeight="1" x14ac:dyDescent="0.2">
      <c r="A12" s="10" t="s">
        <v>42</v>
      </c>
      <c r="B12" s="10" t="s">
        <v>137</v>
      </c>
      <c r="C12" s="10" t="s">
        <v>138</v>
      </c>
      <c r="D12" s="10" t="s">
        <v>43</v>
      </c>
      <c r="E12" s="11" t="s">
        <v>27</v>
      </c>
      <c r="F12" s="12">
        <v>184.89</v>
      </c>
      <c r="G12" s="13">
        <v>100.84</v>
      </c>
      <c r="H12" s="13">
        <v>123.79</v>
      </c>
      <c r="I12" s="13">
        <v>22887.53</v>
      </c>
      <c r="J12" s="14">
        <v>5.5442133325710935E-2</v>
      </c>
    </row>
    <row r="13" spans="1:10" ht="26.1" customHeight="1" x14ac:dyDescent="0.2">
      <c r="A13" s="10" t="s">
        <v>44</v>
      </c>
      <c r="B13" s="10" t="s">
        <v>45</v>
      </c>
      <c r="C13" s="10" t="s">
        <v>46</v>
      </c>
      <c r="D13" s="10" t="s">
        <v>47</v>
      </c>
      <c r="E13" s="11" t="s">
        <v>48</v>
      </c>
      <c r="F13" s="12">
        <v>1</v>
      </c>
      <c r="G13" s="13">
        <v>1249.3399999999999</v>
      </c>
      <c r="H13" s="13">
        <v>1533.68</v>
      </c>
      <c r="I13" s="13">
        <v>1533.68</v>
      </c>
      <c r="J13" s="14">
        <v>3.7151449299673814E-3</v>
      </c>
    </row>
    <row r="14" spans="1:10" ht="24" customHeight="1" x14ac:dyDescent="0.2">
      <c r="A14" s="10" t="s">
        <v>49</v>
      </c>
      <c r="B14" s="10" t="s">
        <v>142</v>
      </c>
      <c r="C14" s="10" t="s">
        <v>138</v>
      </c>
      <c r="D14" s="10" t="s">
        <v>50</v>
      </c>
      <c r="E14" s="11" t="s">
        <v>27</v>
      </c>
      <c r="F14" s="12">
        <v>110</v>
      </c>
      <c r="G14" s="13">
        <v>284.51</v>
      </c>
      <c r="H14" s="13">
        <v>349.26</v>
      </c>
      <c r="I14" s="13">
        <v>38418.6</v>
      </c>
      <c r="J14" s="14">
        <v>9.3064177016355984E-2</v>
      </c>
    </row>
    <row r="15" spans="1:10" ht="65.099999999999994" customHeight="1" x14ac:dyDescent="0.2">
      <c r="A15" s="10" t="s">
        <v>51</v>
      </c>
      <c r="B15" s="10" t="s">
        <v>52</v>
      </c>
      <c r="C15" s="10" t="s">
        <v>53</v>
      </c>
      <c r="D15" s="10" t="s">
        <v>54</v>
      </c>
      <c r="E15" s="11" t="s">
        <v>27</v>
      </c>
      <c r="F15" s="12">
        <v>184.89</v>
      </c>
      <c r="G15" s="13">
        <v>8.94</v>
      </c>
      <c r="H15" s="13">
        <v>10.97</v>
      </c>
      <c r="I15" s="13">
        <v>2028.24</v>
      </c>
      <c r="J15" s="14">
        <v>4.9131536909635919E-3</v>
      </c>
    </row>
    <row r="16" spans="1:10" ht="26.1" customHeight="1" x14ac:dyDescent="0.2">
      <c r="A16" s="15" t="s">
        <v>55</v>
      </c>
      <c r="B16" s="15" t="s">
        <v>143</v>
      </c>
      <c r="C16" s="15" t="s">
        <v>138</v>
      </c>
      <c r="D16" s="15" t="s">
        <v>56</v>
      </c>
      <c r="E16" s="16" t="s">
        <v>27</v>
      </c>
      <c r="F16" s="17">
        <v>184.89</v>
      </c>
      <c r="G16" s="18">
        <v>48.74</v>
      </c>
      <c r="H16" s="18">
        <v>59.83</v>
      </c>
      <c r="I16" s="18">
        <v>11061.96</v>
      </c>
      <c r="J16" s="19">
        <v>2.6796192562661036E-2</v>
      </c>
    </row>
    <row r="17" spans="1:10" ht="24" customHeight="1" x14ac:dyDescent="0.2">
      <c r="A17" s="5" t="s">
        <v>57</v>
      </c>
      <c r="B17" s="5" t="s">
        <v>19</v>
      </c>
      <c r="C17" s="5"/>
      <c r="D17" s="5" t="s">
        <v>58</v>
      </c>
      <c r="E17" s="6"/>
      <c r="F17" s="7">
        <v>1</v>
      </c>
      <c r="G17" s="7" t="s">
        <v>21</v>
      </c>
      <c r="H17" s="8">
        <v>105938.32</v>
      </c>
      <c r="I17" s="8">
        <v>105938.32</v>
      </c>
      <c r="J17" s="9">
        <v>0.25662211963203668</v>
      </c>
    </row>
    <row r="18" spans="1:10" ht="24" customHeight="1" x14ac:dyDescent="0.2">
      <c r="A18" s="15" t="s">
        <v>59</v>
      </c>
      <c r="B18" s="15" t="s">
        <v>144</v>
      </c>
      <c r="C18" s="15" t="s">
        <v>138</v>
      </c>
      <c r="D18" s="15" t="s">
        <v>60</v>
      </c>
      <c r="E18" s="16" t="s">
        <v>27</v>
      </c>
      <c r="F18" s="17">
        <v>554.66999999999996</v>
      </c>
      <c r="G18" s="18">
        <v>27.35</v>
      </c>
      <c r="H18" s="18">
        <v>33.57</v>
      </c>
      <c r="I18" s="18">
        <v>18620.27</v>
      </c>
      <c r="J18" s="19">
        <v>4.5105238175580133E-2</v>
      </c>
    </row>
    <row r="19" spans="1:10" ht="24" customHeight="1" x14ac:dyDescent="0.2">
      <c r="A19" s="15" t="s">
        <v>61</v>
      </c>
      <c r="B19" s="15" t="s">
        <v>145</v>
      </c>
      <c r="C19" s="15" t="s">
        <v>138</v>
      </c>
      <c r="D19" s="15" t="s">
        <v>62</v>
      </c>
      <c r="E19" s="16" t="s">
        <v>27</v>
      </c>
      <c r="F19" s="17">
        <v>369.78</v>
      </c>
      <c r="G19" s="18">
        <v>35.36</v>
      </c>
      <c r="H19" s="18">
        <v>43.4</v>
      </c>
      <c r="I19" s="18">
        <v>16048.45</v>
      </c>
      <c r="J19" s="19">
        <v>3.8875331002122364E-2</v>
      </c>
    </row>
    <row r="20" spans="1:10" ht="24" customHeight="1" x14ac:dyDescent="0.2">
      <c r="A20" s="15" t="s">
        <v>63</v>
      </c>
      <c r="B20" s="15" t="s">
        <v>146</v>
      </c>
      <c r="C20" s="15" t="s">
        <v>138</v>
      </c>
      <c r="D20" s="15" t="s">
        <v>64</v>
      </c>
      <c r="E20" s="16" t="s">
        <v>27</v>
      </c>
      <c r="F20" s="17">
        <v>184.89</v>
      </c>
      <c r="G20" s="18">
        <v>59.99</v>
      </c>
      <c r="H20" s="18">
        <v>73.64</v>
      </c>
      <c r="I20" s="18">
        <v>13615.29</v>
      </c>
      <c r="J20" s="19">
        <v>3.2981310060466063E-2</v>
      </c>
    </row>
    <row r="21" spans="1:10" ht="26.1" customHeight="1" x14ac:dyDescent="0.2">
      <c r="A21" s="15" t="s">
        <v>65</v>
      </c>
      <c r="B21" s="15" t="s">
        <v>147</v>
      </c>
      <c r="C21" s="15" t="s">
        <v>138</v>
      </c>
      <c r="D21" s="15" t="s">
        <v>66</v>
      </c>
      <c r="E21" s="16" t="s">
        <v>27</v>
      </c>
      <c r="F21" s="17">
        <v>184.89</v>
      </c>
      <c r="G21" s="18">
        <v>40.94</v>
      </c>
      <c r="H21" s="18">
        <v>50.25</v>
      </c>
      <c r="I21" s="18">
        <v>9290.7199999999993</v>
      </c>
      <c r="J21" s="19">
        <v>2.2505588717168217E-2</v>
      </c>
    </row>
    <row r="22" spans="1:10" ht="24" customHeight="1" x14ac:dyDescent="0.2">
      <c r="A22" s="15" t="s">
        <v>67</v>
      </c>
      <c r="B22" s="15" t="s">
        <v>148</v>
      </c>
      <c r="C22" s="15" t="s">
        <v>138</v>
      </c>
      <c r="D22" s="15" t="s">
        <v>68</v>
      </c>
      <c r="E22" s="16" t="s">
        <v>27</v>
      </c>
      <c r="F22" s="17">
        <v>369.78</v>
      </c>
      <c r="G22" s="18">
        <v>40.76</v>
      </c>
      <c r="H22" s="18">
        <v>50.03</v>
      </c>
      <c r="I22" s="18">
        <v>18500.09</v>
      </c>
      <c r="J22" s="19">
        <v>4.4814117395702006E-2</v>
      </c>
    </row>
    <row r="23" spans="1:10" ht="26.1" customHeight="1" x14ac:dyDescent="0.2">
      <c r="A23" s="15" t="s">
        <v>69</v>
      </c>
      <c r="B23" s="15" t="s">
        <v>149</v>
      </c>
      <c r="C23" s="15" t="s">
        <v>138</v>
      </c>
      <c r="D23" s="15" t="s">
        <v>70</v>
      </c>
      <c r="E23" s="16" t="s">
        <v>27</v>
      </c>
      <c r="F23" s="17">
        <v>184.89</v>
      </c>
      <c r="G23" s="18">
        <v>37.24</v>
      </c>
      <c r="H23" s="18">
        <v>45.71</v>
      </c>
      <c r="I23" s="18">
        <v>8451.32</v>
      </c>
      <c r="J23" s="19">
        <v>2.0472248871688966E-2</v>
      </c>
    </row>
    <row r="24" spans="1:10" ht="24" customHeight="1" x14ac:dyDescent="0.2">
      <c r="A24" s="10" t="s">
        <v>71</v>
      </c>
      <c r="B24" s="10" t="s">
        <v>150</v>
      </c>
      <c r="C24" s="10" t="s">
        <v>138</v>
      </c>
      <c r="D24" s="10" t="s">
        <v>72</v>
      </c>
      <c r="E24" s="11" t="s">
        <v>27</v>
      </c>
      <c r="F24" s="12">
        <v>184.89</v>
      </c>
      <c r="G24" s="13">
        <v>67.52</v>
      </c>
      <c r="H24" s="13">
        <v>82.88</v>
      </c>
      <c r="I24" s="13">
        <v>15323.68</v>
      </c>
      <c r="J24" s="14">
        <v>3.7119667766706589E-2</v>
      </c>
    </row>
    <row r="25" spans="1:10" ht="24" customHeight="1" x14ac:dyDescent="0.2">
      <c r="A25" s="15" t="s">
        <v>73</v>
      </c>
      <c r="B25" s="15" t="s">
        <v>151</v>
      </c>
      <c r="C25" s="15" t="s">
        <v>138</v>
      </c>
      <c r="D25" s="15" t="s">
        <v>74</v>
      </c>
      <c r="E25" s="16" t="s">
        <v>27</v>
      </c>
      <c r="F25" s="17">
        <v>110</v>
      </c>
      <c r="G25" s="18">
        <v>45.09</v>
      </c>
      <c r="H25" s="18">
        <v>55.35</v>
      </c>
      <c r="I25" s="18">
        <v>6088.5</v>
      </c>
      <c r="J25" s="19">
        <v>1.4748617642602369E-2</v>
      </c>
    </row>
    <row r="26" spans="1:10" ht="24" customHeight="1" x14ac:dyDescent="0.2">
      <c r="A26" s="5" t="s">
        <v>75</v>
      </c>
      <c r="B26" s="5" t="s">
        <v>19</v>
      </c>
      <c r="C26" s="5"/>
      <c r="D26" s="5" t="s">
        <v>76</v>
      </c>
      <c r="E26" s="6"/>
      <c r="F26" s="7">
        <v>1</v>
      </c>
      <c r="G26" s="7" t="s">
        <v>21</v>
      </c>
      <c r="H26" s="8">
        <v>22426.99</v>
      </c>
      <c r="I26" s="8">
        <v>22426.99</v>
      </c>
      <c r="J26" s="9">
        <v>5.4326533692119067E-2</v>
      </c>
    </row>
    <row r="27" spans="1:10" ht="26.1" customHeight="1" x14ac:dyDescent="0.2">
      <c r="A27" s="15" t="s">
        <v>77</v>
      </c>
      <c r="B27" s="15" t="s">
        <v>152</v>
      </c>
      <c r="C27" s="15" t="s">
        <v>25</v>
      </c>
      <c r="D27" s="15" t="s">
        <v>78</v>
      </c>
      <c r="E27" s="16" t="s">
        <v>79</v>
      </c>
      <c r="F27" s="17">
        <v>1</v>
      </c>
      <c r="G27" s="18">
        <v>4237.53</v>
      </c>
      <c r="H27" s="18">
        <v>5201.99</v>
      </c>
      <c r="I27" s="18">
        <v>5201.99</v>
      </c>
      <c r="J27" s="19">
        <v>1.2601159807939738E-2</v>
      </c>
    </row>
    <row r="28" spans="1:10" ht="24" customHeight="1" x14ac:dyDescent="0.2">
      <c r="A28" s="15" t="s">
        <v>80</v>
      </c>
      <c r="B28" s="15" t="s">
        <v>153</v>
      </c>
      <c r="C28" s="15" t="s">
        <v>138</v>
      </c>
      <c r="D28" s="15" t="s">
        <v>81</v>
      </c>
      <c r="E28" s="16" t="s">
        <v>82</v>
      </c>
      <c r="F28" s="17">
        <v>2500</v>
      </c>
      <c r="G28" s="18">
        <v>5.62</v>
      </c>
      <c r="H28" s="18">
        <v>6.89</v>
      </c>
      <c r="I28" s="18">
        <v>17225</v>
      </c>
      <c r="J28" s="19">
        <v>4.1725373884179323E-2</v>
      </c>
    </row>
    <row r="29" spans="1:10" ht="24" customHeight="1" x14ac:dyDescent="0.2">
      <c r="A29" s="5" t="s">
        <v>83</v>
      </c>
      <c r="B29" s="5" t="s">
        <v>19</v>
      </c>
      <c r="C29" s="5"/>
      <c r="D29" s="5" t="s">
        <v>84</v>
      </c>
      <c r="E29" s="6"/>
      <c r="F29" s="7">
        <v>1</v>
      </c>
      <c r="G29" s="7" t="s">
        <v>21</v>
      </c>
      <c r="H29" s="8">
        <v>1246.52</v>
      </c>
      <c r="I29" s="8">
        <v>1246.52</v>
      </c>
      <c r="J29" s="9">
        <v>3.0195363166390255E-3</v>
      </c>
    </row>
    <row r="30" spans="1:10" ht="24" customHeight="1" x14ac:dyDescent="0.2">
      <c r="A30" s="15" t="s">
        <v>85</v>
      </c>
      <c r="B30" s="15" t="s">
        <v>86</v>
      </c>
      <c r="C30" s="15" t="s">
        <v>25</v>
      </c>
      <c r="D30" s="15" t="s">
        <v>87</v>
      </c>
      <c r="E30" s="16" t="s">
        <v>79</v>
      </c>
      <c r="F30" s="17">
        <v>4</v>
      </c>
      <c r="G30" s="18">
        <v>54.1</v>
      </c>
      <c r="H30" s="18">
        <v>66.41</v>
      </c>
      <c r="I30" s="18">
        <v>265.64</v>
      </c>
      <c r="J30" s="19">
        <v>6.4347914766870221E-4</v>
      </c>
    </row>
    <row r="31" spans="1:10" ht="24" customHeight="1" x14ac:dyDescent="0.2">
      <c r="A31" s="15" t="s">
        <v>88</v>
      </c>
      <c r="B31" s="15" t="s">
        <v>89</v>
      </c>
      <c r="C31" s="15" t="s">
        <v>25</v>
      </c>
      <c r="D31" s="15" t="s">
        <v>90</v>
      </c>
      <c r="E31" s="16" t="s">
        <v>79</v>
      </c>
      <c r="F31" s="17">
        <v>4</v>
      </c>
      <c r="G31" s="18">
        <v>59.8</v>
      </c>
      <c r="H31" s="18">
        <v>73.41</v>
      </c>
      <c r="I31" s="18">
        <v>293.64</v>
      </c>
      <c r="J31" s="19">
        <v>7.1130558997680219E-4</v>
      </c>
    </row>
    <row r="32" spans="1:10" ht="24" customHeight="1" x14ac:dyDescent="0.2">
      <c r="A32" s="15" t="s">
        <v>91</v>
      </c>
      <c r="B32" s="15" t="s">
        <v>92</v>
      </c>
      <c r="C32" s="15" t="s">
        <v>25</v>
      </c>
      <c r="D32" s="15" t="s">
        <v>93</v>
      </c>
      <c r="E32" s="16" t="s">
        <v>79</v>
      </c>
      <c r="F32" s="17">
        <v>4</v>
      </c>
      <c r="G32" s="18">
        <v>139.96</v>
      </c>
      <c r="H32" s="18">
        <v>171.81</v>
      </c>
      <c r="I32" s="18">
        <v>687.24</v>
      </c>
      <c r="J32" s="19">
        <v>1.664751578993521E-3</v>
      </c>
    </row>
    <row r="33" spans="1:12" ht="24" customHeight="1" x14ac:dyDescent="0.2">
      <c r="A33" s="5" t="s">
        <v>94</v>
      </c>
      <c r="B33" s="5" t="s">
        <v>19</v>
      </c>
      <c r="C33" s="5"/>
      <c r="D33" s="5" t="s">
        <v>95</v>
      </c>
      <c r="E33" s="6"/>
      <c r="F33" s="7">
        <v>1</v>
      </c>
      <c r="G33" s="7" t="s">
        <v>21</v>
      </c>
      <c r="H33" s="8">
        <v>19857.849999999999</v>
      </c>
      <c r="I33" s="8">
        <v>19857.849999999999</v>
      </c>
      <c r="J33" s="9">
        <v>4.8103118478139355E-2</v>
      </c>
    </row>
    <row r="34" spans="1:12" ht="26.1" customHeight="1" x14ac:dyDescent="0.2">
      <c r="A34" s="10" t="s">
        <v>96</v>
      </c>
      <c r="B34" s="10" t="s">
        <v>97</v>
      </c>
      <c r="C34" s="10" t="s">
        <v>46</v>
      </c>
      <c r="D34" s="10" t="s">
        <v>98</v>
      </c>
      <c r="E34" s="11" t="s">
        <v>99</v>
      </c>
      <c r="F34" s="12">
        <v>125</v>
      </c>
      <c r="G34" s="13">
        <v>47.81</v>
      </c>
      <c r="H34" s="13">
        <v>58.69</v>
      </c>
      <c r="I34" s="13">
        <v>7336.25</v>
      </c>
      <c r="J34" s="14">
        <v>1.7771133477957071E-2</v>
      </c>
    </row>
    <row r="35" spans="1:12" ht="26.1" customHeight="1" x14ac:dyDescent="0.2">
      <c r="A35" s="10" t="s">
        <v>100</v>
      </c>
      <c r="B35" s="10" t="s">
        <v>154</v>
      </c>
      <c r="C35" s="10" t="s">
        <v>138</v>
      </c>
      <c r="D35" s="10" t="s">
        <v>101</v>
      </c>
      <c r="E35" s="11" t="s">
        <v>102</v>
      </c>
      <c r="F35" s="12">
        <v>104</v>
      </c>
      <c r="G35" s="13">
        <v>22.03</v>
      </c>
      <c r="H35" s="13">
        <v>27.04</v>
      </c>
      <c r="I35" s="13">
        <v>2812.16</v>
      </c>
      <c r="J35" s="14">
        <v>6.8121002857552239E-3</v>
      </c>
    </row>
    <row r="36" spans="1:12" ht="26.1" customHeight="1" x14ac:dyDescent="0.2">
      <c r="A36" s="10" t="s">
        <v>103</v>
      </c>
      <c r="B36" s="10" t="s">
        <v>155</v>
      </c>
      <c r="C36" s="10" t="s">
        <v>138</v>
      </c>
      <c r="D36" s="10" t="s">
        <v>104</v>
      </c>
      <c r="E36" s="11" t="s">
        <v>105</v>
      </c>
      <c r="F36" s="12">
        <v>2496</v>
      </c>
      <c r="G36" s="13">
        <v>3.17</v>
      </c>
      <c r="H36" s="13">
        <v>3.89</v>
      </c>
      <c r="I36" s="13">
        <v>9709.44</v>
      </c>
      <c r="J36" s="14">
        <v>2.351988471442706E-2</v>
      </c>
    </row>
    <row r="37" spans="1:12" ht="24" customHeight="1" x14ac:dyDescent="0.2">
      <c r="A37" s="5" t="s">
        <v>106</v>
      </c>
      <c r="B37" s="5" t="s">
        <v>19</v>
      </c>
      <c r="C37" s="5"/>
      <c r="D37" s="5" t="s">
        <v>107</v>
      </c>
      <c r="E37" s="6"/>
      <c r="F37" s="7">
        <v>1</v>
      </c>
      <c r="G37" s="7" t="s">
        <v>21</v>
      </c>
      <c r="H37" s="8">
        <v>18688</v>
      </c>
      <c r="I37" s="8">
        <v>18688</v>
      </c>
      <c r="J37" s="9">
        <v>4.5269305494777548E-2</v>
      </c>
    </row>
    <row r="38" spans="1:12" ht="26.1" customHeight="1" x14ac:dyDescent="0.2">
      <c r="A38" s="10" t="s">
        <v>108</v>
      </c>
      <c r="B38" s="10" t="s">
        <v>156</v>
      </c>
      <c r="C38" s="10" t="s">
        <v>138</v>
      </c>
      <c r="D38" s="10" t="s">
        <v>109</v>
      </c>
      <c r="E38" s="11" t="s">
        <v>110</v>
      </c>
      <c r="F38" s="12">
        <v>800</v>
      </c>
      <c r="G38" s="13">
        <v>19.03</v>
      </c>
      <c r="H38" s="13">
        <v>23.36</v>
      </c>
      <c r="I38" s="13">
        <v>18688</v>
      </c>
      <c r="J38" s="14">
        <v>4.5269305494777548E-2</v>
      </c>
    </row>
    <row r="39" spans="1:12" x14ac:dyDescent="0.2">
      <c r="A39" s="24"/>
      <c r="B39" s="24"/>
      <c r="C39" s="24"/>
      <c r="D39" s="24"/>
      <c r="E39" s="24"/>
      <c r="F39" s="24"/>
      <c r="G39" s="24"/>
      <c r="H39" s="24"/>
      <c r="I39" s="24"/>
      <c r="J39" s="24"/>
    </row>
    <row r="40" spans="1:12" x14ac:dyDescent="0.2">
      <c r="A40" s="42" t="s">
        <v>111</v>
      </c>
      <c r="B40" s="42"/>
      <c r="C40" s="42"/>
      <c r="D40" s="23" t="s">
        <v>21</v>
      </c>
      <c r="E40" s="22"/>
      <c r="F40" s="39" t="s">
        <v>112</v>
      </c>
      <c r="G40" s="42"/>
      <c r="H40" s="43">
        <v>336319.5</v>
      </c>
      <c r="I40" s="42"/>
      <c r="J40" s="42"/>
    </row>
    <row r="41" spans="1:12" x14ac:dyDescent="0.2">
      <c r="A41" s="42" t="s">
        <v>113</v>
      </c>
      <c r="B41" s="42"/>
      <c r="C41" s="42"/>
      <c r="D41" s="23"/>
      <c r="E41" s="22"/>
      <c r="F41" s="39" t="s">
        <v>114</v>
      </c>
      <c r="G41" s="42"/>
      <c r="H41" s="43">
        <v>76498.850000000006</v>
      </c>
      <c r="I41" s="42"/>
      <c r="J41" s="42"/>
    </row>
    <row r="42" spans="1:12" x14ac:dyDescent="0.2">
      <c r="A42" s="42" t="s">
        <v>115</v>
      </c>
      <c r="B42" s="42"/>
      <c r="C42" s="42"/>
      <c r="D42" s="23" t="s">
        <v>21</v>
      </c>
      <c r="E42" s="22"/>
      <c r="F42" s="39" t="s">
        <v>116</v>
      </c>
      <c r="G42" s="42"/>
      <c r="H42" s="43">
        <v>412818.35</v>
      </c>
      <c r="I42" s="42"/>
      <c r="J42" s="42"/>
    </row>
    <row r="43" spans="1:12" ht="15" thickBot="1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</row>
    <row r="44" spans="1:12" ht="15" thickBot="1" x14ac:dyDescent="0.25">
      <c r="A44" s="52" t="s">
        <v>118</v>
      </c>
      <c r="B44" s="53"/>
      <c r="C44" s="53"/>
      <c r="D44" s="53"/>
      <c r="E44" s="53"/>
      <c r="F44" s="53"/>
      <c r="G44" s="53"/>
      <c r="H44" s="53"/>
      <c r="I44" s="53"/>
      <c r="J44" s="54"/>
    </row>
    <row r="45" spans="1:12" x14ac:dyDescent="0.2">
      <c r="A45" s="44" t="str">
        <f>D5</f>
        <v>REPARO DE PAVIMENTO - TAPA BURACO / PANOS</v>
      </c>
      <c r="B45" s="45"/>
      <c r="C45" s="45"/>
      <c r="D45" s="45"/>
      <c r="E45" s="45"/>
      <c r="F45" s="25" t="s">
        <v>119</v>
      </c>
      <c r="G45" s="25"/>
      <c r="H45" s="25"/>
      <c r="I45" s="26">
        <f>I5</f>
        <v>394130.35</v>
      </c>
      <c r="J45" s="27" t="s">
        <v>120</v>
      </c>
    </row>
    <row r="46" spans="1:12" x14ac:dyDescent="0.2">
      <c r="A46" s="46"/>
      <c r="B46" s="47"/>
      <c r="C46" s="47"/>
      <c r="D46" s="47"/>
      <c r="E46" s="47"/>
      <c r="F46" t="s">
        <v>121</v>
      </c>
      <c r="I46" s="28">
        <v>250</v>
      </c>
      <c r="J46" s="29" t="s">
        <v>122</v>
      </c>
      <c r="K46" s="55"/>
      <c r="L46" s="55"/>
    </row>
    <row r="47" spans="1:12" x14ac:dyDescent="0.2">
      <c r="A47" s="46"/>
      <c r="B47" s="47"/>
      <c r="C47" s="47"/>
      <c r="D47" s="47"/>
      <c r="E47" s="47"/>
      <c r="F47" t="s">
        <v>123</v>
      </c>
      <c r="I47" s="30">
        <f>I45/I46</f>
        <v>1576.5213999999999</v>
      </c>
      <c r="J47" s="29" t="s">
        <v>124</v>
      </c>
      <c r="K47" s="56"/>
      <c r="L47" s="31"/>
    </row>
    <row r="48" spans="1:12" x14ac:dyDescent="0.2">
      <c r="A48" s="46"/>
      <c r="B48" s="47"/>
      <c r="C48" s="47"/>
      <c r="D48" s="47"/>
      <c r="E48" s="47"/>
      <c r="F48" t="s">
        <v>125</v>
      </c>
      <c r="I48" s="28">
        <v>3</v>
      </c>
      <c r="J48" s="29" t="s">
        <v>126</v>
      </c>
    </row>
    <row r="49" spans="1:11" x14ac:dyDescent="0.2">
      <c r="A49" s="46"/>
      <c r="B49" s="47"/>
      <c r="C49" s="47"/>
      <c r="D49" s="47"/>
      <c r="E49" s="47"/>
      <c r="F49" t="s">
        <v>127</v>
      </c>
      <c r="I49" s="28">
        <f>I46*I48</f>
        <v>750</v>
      </c>
      <c r="J49" s="29" t="s">
        <v>128</v>
      </c>
      <c r="K49" s="31"/>
    </row>
    <row r="50" spans="1:11" x14ac:dyDescent="0.2">
      <c r="A50" s="46"/>
      <c r="B50" s="47"/>
      <c r="C50" s="47"/>
      <c r="D50" s="47"/>
      <c r="E50" s="47"/>
      <c r="F50" t="s">
        <v>129</v>
      </c>
      <c r="I50" s="28">
        <f>I49*12</f>
        <v>9000</v>
      </c>
      <c r="J50" s="29" t="s">
        <v>130</v>
      </c>
    </row>
    <row r="51" spans="1:11" x14ac:dyDescent="0.2">
      <c r="A51" s="46"/>
      <c r="B51" s="47"/>
      <c r="C51" s="47"/>
      <c r="D51" s="47"/>
      <c r="E51" s="47"/>
      <c r="F51" t="s">
        <v>157</v>
      </c>
      <c r="I51" s="28">
        <f>I52/12</f>
        <v>1182391.05</v>
      </c>
      <c r="J51" s="29" t="s">
        <v>158</v>
      </c>
      <c r="K51" s="31"/>
    </row>
    <row r="52" spans="1:11" ht="15" thickBot="1" x14ac:dyDescent="0.25">
      <c r="A52" s="48"/>
      <c r="B52" s="49"/>
      <c r="C52" s="49"/>
      <c r="D52" s="49"/>
      <c r="E52" s="49"/>
      <c r="F52" s="32" t="s">
        <v>131</v>
      </c>
      <c r="G52" s="32"/>
      <c r="H52" s="32"/>
      <c r="I52" s="33">
        <f>I50*I47</f>
        <v>14188692.6</v>
      </c>
      <c r="J52" s="34" t="s">
        <v>132</v>
      </c>
      <c r="K52" s="31"/>
    </row>
    <row r="53" spans="1:11" x14ac:dyDescent="0.2">
      <c r="A53" s="44" t="str">
        <f>D37</f>
        <v>SELAGEM DE TRINCAS</v>
      </c>
      <c r="B53" s="45"/>
      <c r="C53" s="45"/>
      <c r="D53" s="45"/>
      <c r="E53" s="45"/>
      <c r="F53" s="25" t="s">
        <v>119</v>
      </c>
      <c r="G53" s="25"/>
      <c r="H53" s="25"/>
      <c r="I53" s="26">
        <f>I37</f>
        <v>18688</v>
      </c>
      <c r="J53" s="27" t="s">
        <v>120</v>
      </c>
    </row>
    <row r="54" spans="1:11" x14ac:dyDescent="0.2">
      <c r="A54" s="46"/>
      <c r="B54" s="47"/>
      <c r="C54" s="47"/>
      <c r="D54" s="47"/>
      <c r="E54" s="47"/>
      <c r="F54" t="s">
        <v>133</v>
      </c>
      <c r="I54" s="28">
        <v>800</v>
      </c>
      <c r="J54" s="29" t="s">
        <v>134</v>
      </c>
    </row>
    <row r="55" spans="1:11" x14ac:dyDescent="0.2">
      <c r="A55" s="46"/>
      <c r="B55" s="47"/>
      <c r="C55" s="47"/>
      <c r="D55" s="47"/>
      <c r="E55" s="47"/>
      <c r="F55" t="s">
        <v>123</v>
      </c>
      <c r="I55" s="30">
        <f>I53/I54</f>
        <v>23.36</v>
      </c>
      <c r="J55" s="29" t="s">
        <v>159</v>
      </c>
    </row>
    <row r="56" spans="1:11" x14ac:dyDescent="0.2">
      <c r="A56" s="46"/>
      <c r="B56" s="47"/>
      <c r="C56" s="47"/>
      <c r="D56" s="47"/>
      <c r="E56" s="47"/>
      <c r="F56" t="s">
        <v>125</v>
      </c>
      <c r="I56" s="28">
        <v>3</v>
      </c>
      <c r="J56" s="29" t="s">
        <v>126</v>
      </c>
    </row>
    <row r="57" spans="1:11" x14ac:dyDescent="0.2">
      <c r="A57" s="46"/>
      <c r="B57" s="47"/>
      <c r="C57" s="47"/>
      <c r="D57" s="47"/>
      <c r="E57" s="47"/>
      <c r="F57" t="s">
        <v>127</v>
      </c>
      <c r="I57" s="28">
        <f>I54*I56</f>
        <v>2400</v>
      </c>
      <c r="J57" s="29" t="s">
        <v>160</v>
      </c>
    </row>
    <row r="58" spans="1:11" x14ac:dyDescent="0.2">
      <c r="A58" s="46"/>
      <c r="B58" s="47"/>
      <c r="C58" s="47"/>
      <c r="D58" s="47"/>
      <c r="E58" s="47"/>
      <c r="F58" t="s">
        <v>129</v>
      </c>
      <c r="I58" s="28">
        <f>I57*12</f>
        <v>28800</v>
      </c>
      <c r="J58" s="29" t="s">
        <v>161</v>
      </c>
    </row>
    <row r="59" spans="1:11" x14ac:dyDescent="0.2">
      <c r="A59" s="46"/>
      <c r="B59" s="47"/>
      <c r="C59" s="47"/>
      <c r="D59" s="47"/>
      <c r="E59" s="47"/>
      <c r="F59" t="s">
        <v>157</v>
      </c>
      <c r="I59" s="28">
        <f>I60/12</f>
        <v>56064</v>
      </c>
      <c r="J59" s="29" t="s">
        <v>158</v>
      </c>
      <c r="K59" s="31"/>
    </row>
    <row r="60" spans="1:11" ht="15" thickBot="1" x14ac:dyDescent="0.25">
      <c r="A60" s="48"/>
      <c r="B60" s="49"/>
      <c r="C60" s="49"/>
      <c r="D60" s="49"/>
      <c r="E60" s="49"/>
      <c r="F60" s="32" t="s">
        <v>131</v>
      </c>
      <c r="G60" s="32"/>
      <c r="H60" s="32"/>
      <c r="I60" s="33">
        <f>I58*I55</f>
        <v>672768</v>
      </c>
      <c r="J60" s="34" t="s">
        <v>132</v>
      </c>
      <c r="K60" s="31"/>
    </row>
    <row r="61" spans="1:11" ht="15.75" thickBot="1" x14ac:dyDescent="0.3">
      <c r="A61" s="50" t="s">
        <v>135</v>
      </c>
      <c r="B61" s="51"/>
      <c r="C61" s="51"/>
      <c r="D61" s="51"/>
      <c r="E61" s="51"/>
      <c r="F61" s="51"/>
      <c r="G61" s="51"/>
      <c r="H61" s="51"/>
      <c r="I61" s="35">
        <f>I52+I60</f>
        <v>14861460.6</v>
      </c>
      <c r="J61" s="36" t="s">
        <v>136</v>
      </c>
    </row>
    <row r="63" spans="1:11" x14ac:dyDescent="0.2">
      <c r="I63" s="31"/>
    </row>
  </sheetData>
  <mergeCells count="20">
    <mergeCell ref="A53:E60"/>
    <mergeCell ref="A61:H61"/>
    <mergeCell ref="A42:C42"/>
    <mergeCell ref="F42:G42"/>
    <mergeCell ref="H42:J42"/>
    <mergeCell ref="A44:J44"/>
    <mergeCell ref="A45:E52"/>
    <mergeCell ref="A3:J3"/>
    <mergeCell ref="A40:C40"/>
    <mergeCell ref="F40:G40"/>
    <mergeCell ref="H40:J40"/>
    <mergeCell ref="A41:C41"/>
    <mergeCell ref="F41:G41"/>
    <mergeCell ref="H41:J41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&amp;CPREFEITURA MUNICIPAL DE PAULÍNIA
CNPJ: 45.751.435/0001-06 &amp;R</oddHeader>
    <oddFooter>&amp;L &amp;CAvenida Prefeito José Lozano Araújo  - Parque Brasil 500 - Paulínia / SP
 / laiszarpelon@gmail.com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Lais Pavlu Zarpelon</cp:lastModifiedBy>
  <cp:revision>0</cp:revision>
  <dcterms:created xsi:type="dcterms:W3CDTF">2026-04-16T14:28:17Z</dcterms:created>
  <dcterms:modified xsi:type="dcterms:W3CDTF">2026-05-04T13:50:31Z</dcterms:modified>
</cp:coreProperties>
</file>