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Planilha 01" sheetId="24" r:id="rId1"/>
  </sheets>
  <definedNames>
    <definedName name="_xlnm._FilterDatabase" localSheetId="0" hidden="1">'Planilha 01'!$B$6:$H$58</definedName>
    <definedName name="_xlnm.Print_Area" localSheetId="0">'Planilha 01'!$A$1:$I$61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24"/>
  <c r="H17"/>
  <c r="H16"/>
  <c r="H15"/>
  <c r="H14"/>
  <c r="H13"/>
  <c r="H11"/>
  <c r="H10"/>
  <c r="H9"/>
  <c r="H8"/>
  <c r="H50"/>
  <c r="H49"/>
  <c r="H48"/>
  <c r="H47"/>
  <c r="H46"/>
  <c r="H45"/>
  <c r="H7" l="1"/>
  <c r="H12"/>
  <c r="H26"/>
  <c r="H56" l="1"/>
  <c r="H55"/>
  <c r="H54"/>
  <c r="H53"/>
  <c r="H52"/>
  <c r="H51"/>
  <c r="H44"/>
  <c r="H43"/>
  <c r="H42"/>
  <c r="H41"/>
  <c r="H40"/>
  <c r="H39"/>
  <c r="H38"/>
  <c r="H37"/>
  <c r="H36"/>
  <c r="H35"/>
  <c r="H33"/>
  <c r="H32"/>
  <c r="H57"/>
  <c r="H31"/>
  <c r="H29"/>
  <c r="H28"/>
  <c r="H24"/>
  <c r="H23"/>
  <c r="H22"/>
  <c r="H21"/>
  <c r="H20"/>
  <c r="H34" l="1"/>
  <c r="H30"/>
  <c r="H27"/>
  <c r="H25"/>
  <c r="H19" l="1"/>
  <c r="H58" s="1"/>
  <c r="H59" s="1"/>
  <c r="H60" l="1"/>
</calcChain>
</file>

<file path=xl/sharedStrings.xml><?xml version="1.0" encoding="utf-8"?>
<sst xmlns="http://schemas.openxmlformats.org/spreadsheetml/2006/main" count="201" uniqueCount="158">
  <si>
    <t>DESCRIÇÃO</t>
  </si>
  <si>
    <t>UNID.</t>
  </si>
  <si>
    <t>ITEM</t>
  </si>
  <si>
    <t>CÓDIGO / FONTE</t>
  </si>
  <si>
    <t>M²</t>
  </si>
  <si>
    <t>M³</t>
  </si>
  <si>
    <t>4.1</t>
  </si>
  <si>
    <t>4.3</t>
  </si>
  <si>
    <t>COMPOSIÇÃO 1</t>
  </si>
  <si>
    <t>COMPOSIÇÃO 2</t>
  </si>
  <si>
    <t>COMPOSIÇÃO 3</t>
  </si>
  <si>
    <t>COMPOSIÇÃO 4</t>
  </si>
  <si>
    <t>COMPOSIÇÃO 5</t>
  </si>
  <si>
    <t>COMPOSIÇÃO 6</t>
  </si>
  <si>
    <t>COMPOSIÇÃO 7</t>
  </si>
  <si>
    <t>COMPOSIÇÃO 9</t>
  </si>
  <si>
    <t>COMPOSIÇÃO 10</t>
  </si>
  <si>
    <t>COMPOSIÇÃO 11</t>
  </si>
  <si>
    <t>COMPOSIÇÃO 12</t>
  </si>
  <si>
    <t>Adequação  de  taludes  -  Corte  e  aterro por compensação - Barranco até 1 metro de altura</t>
  </si>
  <si>
    <t>Adequação de taludes - Corte e aterro por compensação - Barranco de 2 metros a 3 metros de altura</t>
  </si>
  <si>
    <t>Adequação de taludes - Corte e aterro por compensação - Barranco de 3 metros a 4 metros de altura</t>
  </si>
  <si>
    <t>Adequação de taludes - Corte e aterro por compensação - Barranco de 4 metros a 5 metros de altura</t>
  </si>
  <si>
    <t>Regularização de plataforma</t>
  </si>
  <si>
    <t>Revestimento primário, 12 cm espessura, 300 m³ de material granular por km.</t>
  </si>
  <si>
    <t>COMPOSIÇÃO 13</t>
  </si>
  <si>
    <t>Aplicação de estabilizador de solo, utilizando aditivo químico de origem orgânica que impermeabiliza o solo, tornando-o estável e dando-lhe capacidade de suporte ao tráfego permanente. O aditivo será fornecido pela Prefeitura.</t>
  </si>
  <si>
    <t>92212
SINAPI</t>
  </si>
  <si>
    <t>92214
SINAPI</t>
  </si>
  <si>
    <t>92216
SINAPI</t>
  </si>
  <si>
    <t>92818
SINAPI</t>
  </si>
  <si>
    <t>102991
SINAPI</t>
  </si>
  <si>
    <t>102993
SINAPI</t>
  </si>
  <si>
    <t>102994
SINAPI</t>
  </si>
  <si>
    <t>97961
SINAPI</t>
  </si>
  <si>
    <t>97973
SINAPI</t>
  </si>
  <si>
    <t>M</t>
  </si>
  <si>
    <t>Instalação provisória de área de vivência com refeitório e sanitário.</t>
  </si>
  <si>
    <t>Raspagem e transporte de material de limpeza até 1 km</t>
  </si>
  <si>
    <t>Raspagem e enleiramento do solo orgânico com destocamento de árvores (perímetro &lt;= 78 cm).</t>
  </si>
  <si>
    <t>Espalhamento e regularização do material enleirado</t>
  </si>
  <si>
    <t>Placa de obra (para construção civil) em chapa galvanizada n. 22, adesivada,de 2,0 x 1,125 m.</t>
  </si>
  <si>
    <t>Construção de bacias de captação - Corte e aterro por compensação</t>
  </si>
  <si>
    <t>Construção de terraços - Corte e aterro por compensação</t>
  </si>
  <si>
    <t>Lastro de rachão</t>
  </si>
  <si>
    <t>Reforço de pista com brita - 90 m³ material granular.</t>
  </si>
  <si>
    <t>COMPOSIÇÃO 14</t>
  </si>
  <si>
    <t>COMPOSIÇÃO 16</t>
  </si>
  <si>
    <t>COMPOSIÇÃO 17</t>
  </si>
  <si>
    <t>COMPOSIÇÃO 18</t>
  </si>
  <si>
    <t>COMPOSIÇÃO 19</t>
  </si>
  <si>
    <t>4813
SINAPI</t>
  </si>
  <si>
    <t>COMPOSIÇÃO 20</t>
  </si>
  <si>
    <t>COMPOSIÇÃO 21</t>
  </si>
  <si>
    <t>COMPOSIÇÃO 22</t>
  </si>
  <si>
    <t>COMPOSIÇÃO 25</t>
  </si>
  <si>
    <t>COMPOSIÇÃO 26</t>
  </si>
  <si>
    <t>Raspagem e enleiramento do solo orgânico</t>
  </si>
  <si>
    <t>Acompanhamento técnico da obra</t>
  </si>
  <si>
    <t>Limpeza de vala com retroescavadeira</t>
  </si>
  <si>
    <t>Retirada de tubulação existente</t>
  </si>
  <si>
    <t>Remoção e instalação de cercas de arame, inclusive os palanques.</t>
  </si>
  <si>
    <t>Adequação e limpeza de taludes, com remoção de material em bota fora</t>
  </si>
  <si>
    <t>Adequação de taludes - Corte e aterro por compensação - Barranco entre 1 e 2 m de altura.</t>
  </si>
  <si>
    <t>Tubo de concreto para redes coletoras de águas pluviais, Diâmetro de 400 mm, junta rígida, instalado em local com baixo nível de interferências – (Fornecimento e assentamento). AF_12/2015</t>
  </si>
  <si>
    <t>Tubo de concreto para redes coletoras de águas pluviais, Diâmetro de 600 mm, junta rígida, instalado em local com baixo nível de interferências – (Fornecimento e assentamento). AF_12/2015</t>
  </si>
  <si>
    <t>Tubo de concreto para redes coletoras de águas pluviais, Diâmetro de 800 mm, junta rígida, instalado em local com baixo nível de interferências – (Fornecimento e assentamento). AF_12/2015</t>
  </si>
  <si>
    <t>Tubo de concreto para redes coletoras de águas pluviais, Diâmetro de 1000 mm, junta rígida, instalado em local com baixo nível de interferências – (Fornecimento e assentamento). AF_12/2015</t>
  </si>
  <si>
    <t>Tubo de concreto para redes coletoras de águas pluviais, Diâmetro de 1500 mm, junta rígida, instalado em local com baixo nível de interferências – (Fornecimento e assentamento). AF_12/2015</t>
  </si>
  <si>
    <t>Canaleta meia cana pré-moldada de concreto (D = 40 CM) – (Fornecimento e instalação). AF_08/2021</t>
  </si>
  <si>
    <t>Canaleta meia cana pré-moldada de concreto (D = 60 CM) – (Fornecimento e instalação). AF_08/2021</t>
  </si>
  <si>
    <t>Canaleta meia cana pré-moldada de concreto (D = 80 CM) – (Fornecimento e instalação). AF_08/2021</t>
  </si>
  <si>
    <t>PREÇO UNIT. (R$)</t>
  </si>
  <si>
    <t>VALOR TOTAL (R$)</t>
  </si>
  <si>
    <t>QUANT.</t>
  </si>
  <si>
    <t>SERVIÇOS PRELIMINARES</t>
  </si>
  <si>
    <t>LIMPEZA DE ÁREA</t>
  </si>
  <si>
    <t>TERRAPLANAGEM</t>
  </si>
  <si>
    <t>TRATAMENTO PRIMÁRIO</t>
  </si>
  <si>
    <t>OBRAS COMPLEMENTARES</t>
  </si>
  <si>
    <t>Caixa para boca de lobo combinada com grelha retangular, em alvenaria com blocos de concreto, dimensões internas: 1,3X1X1,2 M. AF_12/2020</t>
  </si>
  <si>
    <t>Caixa para boca de lobo combinada com grelha retangular, em alvenaria com blocos de concreto, dimensões internas: 1,3X2,2X1,2 M. AF_12 /2020</t>
  </si>
  <si>
    <t>Limpeza de linha de tubo existente DN até 600mm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</si>
  <si>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</si>
  <si>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</si>
  <si>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</si>
  <si>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</si>
  <si>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</si>
  <si>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</si>
  <si>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</si>
  <si>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</si>
  <si>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</si>
  <si>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</si>
  <si>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</si>
  <si>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</si>
  <si>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</si>
  <si>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</si>
  <si>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</si>
  <si>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</si>
  <si>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</si>
  <si>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</si>
  <si>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</si>
  <si>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</si>
  <si>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</si>
  <si>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</si>
  <si>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</si>
  <si>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</si>
  <si>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</si>
  <si>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</si>
  <si>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</si>
  <si>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</si>
  <si>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</si>
  <si>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</si>
  <si>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</si>
  <si>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</si>
  <si>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</si>
  <si>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</si>
  <si>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</si>
  <si>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</si>
  <si>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</si>
  <si>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</si>
  <si>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5.20</t>
  </si>
  <si>
    <t>5.21</t>
  </si>
  <si>
    <t>5.22</t>
  </si>
  <si>
    <t>5.23</t>
  </si>
  <si>
    <t>COMPOSIÇÃO 8</t>
  </si>
  <si>
    <t>COMPOSIÇÃO 15</t>
  </si>
  <si>
    <t>COMPOSIÇÃO 24</t>
  </si>
  <si>
    <t>92210
SINAPI</t>
  </si>
  <si>
    <t>COMPOSIÇÃO 27</t>
  </si>
  <si>
    <t>COMPOSIÇÃO 28</t>
  </si>
  <si>
    <t>COMPOSIÇÃO 29</t>
  </si>
  <si>
    <t>COMPOSIÇÃO 30</t>
  </si>
  <si>
    <t>COMPOSIÇÃO 31</t>
  </si>
  <si>
    <t>COMPOSIÇÃO 32</t>
  </si>
  <si>
    <t>SUB TOTAL:</t>
  </si>
  <si>
    <t>TOTAL GERAL:</t>
  </si>
  <si>
    <t>Raspagem e enleiramento do solo orgânico com destocamento de árvores (perímetro &lt;= 78 cm) e transporte até 1 km.</t>
  </si>
  <si>
    <t>Construção de lombadas</t>
  </si>
  <si>
    <t>Tubulação de fluxo transversal (PA-1), DN=400mm (fornecimento e instalação)</t>
  </si>
  <si>
    <t>Tubulação de fluxo transversal (PA-1), DN=600mm (fornecimento e instalação)</t>
  </si>
  <si>
    <t>COMPOSIÇÃO 33</t>
  </si>
  <si>
    <t>COMPOSIÇÃO 34</t>
  </si>
  <si>
    <t>COMPOSIÇÃO 35</t>
  </si>
  <si>
    <t>Conjunto de alas para tubo com DN = 400mm</t>
  </si>
  <si>
    <t>Conjunto de alas para tubo com DN = 600mm</t>
  </si>
  <si>
    <t>Conjunto de caixa e ala para tubo com DN = 400mm</t>
  </si>
  <si>
    <t>Conjunto de caixa e ala para tubo com DN = 600mm</t>
  </si>
  <si>
    <t>Conjunto de alas para tubo com DN = 1000mm (Fornecimento e Instalação)</t>
  </si>
  <si>
    <t>Conjunto de alas para tubo com DN = 800mm (Fornecimento e Instalação)</t>
  </si>
  <si>
    <t>Conjunto de alas para tubo com DN = 1500mm (Fornecimento e Instalação)</t>
  </si>
  <si>
    <t>Construção de aterros com escavação, carga e transporte de material até 1 km - 12m³</t>
  </si>
  <si>
    <t>4.2</t>
  </si>
  <si>
    <t>5.19</t>
  </si>
  <si>
    <t>COMPOSIÇÃO 23</t>
  </si>
  <si>
    <t>PLANILHA ORÇAMENTÁRIA - SSP_MANUTENÇÃO+DRENAGEM - CAMPO LIMPO PTA</t>
  </si>
  <si>
    <t>BDI 28,30%:</t>
  </si>
  <si>
    <t>ANEXO IV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</si>
</sst>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3" fillId="2" borderId="1" applyNumberFormat="0" applyFont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center" vertical="center" wrapText="1"/>
    </xf>
    <xf numFmtId="4" fontId="5" fillId="3" borderId="15" xfId="0" applyNumberFormat="1" applyFont="1" applyFill="1" applyBorder="1" applyAlignment="1">
      <alignment horizontal="center" vertical="center" wrapText="1"/>
    </xf>
    <xf numFmtId="164" fontId="6" fillId="3" borderId="26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justify" vertical="center" wrapText="1"/>
    </xf>
    <xf numFmtId="2" fontId="7" fillId="0" borderId="12" xfId="1" applyNumberFormat="1" applyFont="1" applyFill="1" applyBorder="1" applyAlignment="1">
      <alignment horizontal="center" vertical="center" wrapText="1"/>
    </xf>
    <xf numFmtId="4" fontId="7" fillId="0" borderId="12" xfId="0" applyNumberFormat="1" applyFont="1" applyBorder="1" applyAlignment="1">
      <alignment horizontal="center" vertical="center" wrapText="1"/>
    </xf>
    <xf numFmtId="164" fontId="7" fillId="0" borderId="5" xfId="1" applyFont="1" applyFill="1" applyBorder="1" applyAlignment="1">
      <alignment horizontal="justify" vertical="center"/>
    </xf>
    <xf numFmtId="164" fontId="7" fillId="0" borderId="14" xfId="1" applyFont="1" applyFill="1" applyBorder="1" applyAlignment="1">
      <alignment horizontal="justify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2" fontId="7" fillId="0" borderId="5" xfId="1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justify" vertical="center" wrapText="1"/>
    </xf>
    <xf numFmtId="2" fontId="7" fillId="0" borderId="16" xfId="1" applyNumberFormat="1" applyFont="1" applyFill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164" fontId="7" fillId="0" borderId="16" xfId="0" applyNumberFormat="1" applyFont="1" applyBorder="1" applyAlignment="1">
      <alignment horizontal="left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horizontal="center" vertical="center" wrapText="1"/>
    </xf>
    <xf numFmtId="4" fontId="5" fillId="3" borderId="23" xfId="0" applyNumberFormat="1" applyFont="1" applyFill="1" applyBorder="1" applyAlignment="1">
      <alignment horizontal="center" vertical="center" wrapText="1"/>
    </xf>
    <xf numFmtId="164" fontId="6" fillId="3" borderId="2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justify" vertical="center" wrapText="1"/>
    </xf>
    <xf numFmtId="2" fontId="7" fillId="0" borderId="18" xfId="1" applyNumberFormat="1" applyFont="1" applyFill="1" applyBorder="1" applyAlignment="1">
      <alignment horizontal="center" vertical="center" wrapText="1"/>
    </xf>
    <xf numFmtId="4" fontId="7" fillId="0" borderId="18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left" vertical="center"/>
    </xf>
    <xf numFmtId="164" fontId="7" fillId="0" borderId="19" xfId="1" applyFont="1" applyFill="1" applyBorder="1" applyAlignment="1">
      <alignment horizontal="justify" vertical="center"/>
    </xf>
    <xf numFmtId="0" fontId="7" fillId="0" borderId="6" xfId="0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164" fontId="7" fillId="0" borderId="31" xfId="1" applyFont="1" applyFill="1" applyBorder="1" applyAlignment="1">
      <alignment horizontal="justify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justify" vertical="center" wrapText="1"/>
    </xf>
    <xf numFmtId="2" fontId="7" fillId="0" borderId="21" xfId="1" applyNumberFormat="1" applyFont="1" applyFill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164" fontId="7" fillId="0" borderId="21" xfId="0" applyNumberFormat="1" applyFont="1" applyBorder="1" applyAlignment="1">
      <alignment horizontal="left" vertical="center"/>
    </xf>
    <xf numFmtId="164" fontId="7" fillId="0" borderId="32" xfId="1" applyFont="1" applyFill="1" applyBorder="1" applyAlignment="1">
      <alignment horizontal="justify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/>
    </xf>
    <xf numFmtId="0" fontId="6" fillId="3" borderId="25" xfId="0" applyFont="1" applyFill="1" applyBorder="1" applyAlignment="1">
      <alignment horizontal="center" vertical="center" wrapText="1"/>
    </xf>
    <xf numFmtId="4" fontId="5" fillId="3" borderId="25" xfId="0" applyNumberFormat="1" applyFont="1" applyFill="1" applyBorder="1" applyAlignment="1">
      <alignment horizontal="center" vertical="center" wrapText="1"/>
    </xf>
    <xf numFmtId="164" fontId="6" fillId="3" borderId="28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4" fontId="7" fillId="0" borderId="13" xfId="1" applyFont="1" applyFill="1" applyBorder="1" applyAlignment="1">
      <alignment horizontal="justify" vertical="center"/>
    </xf>
    <xf numFmtId="164" fontId="7" fillId="0" borderId="5" xfId="0" applyNumberFormat="1" applyFont="1" applyBorder="1" applyAlignment="1">
      <alignment horizontal="left" vertical="center"/>
    </xf>
    <xf numFmtId="0" fontId="7" fillId="0" borderId="5" xfId="0" applyFont="1" applyBorder="1" applyAlignment="1">
      <alignment horizontal="justify" vertical="justify"/>
    </xf>
    <xf numFmtId="164" fontId="7" fillId="0" borderId="21" xfId="1" applyFont="1" applyFill="1" applyBorder="1" applyAlignment="1">
      <alignment horizontal="justify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 wrapText="1"/>
    </xf>
    <xf numFmtId="4" fontId="5" fillId="3" borderId="0" xfId="0" applyNumberFormat="1" applyFont="1" applyFill="1" applyAlignment="1">
      <alignment horizontal="center" vertical="center" wrapText="1"/>
    </xf>
    <xf numFmtId="164" fontId="6" fillId="3" borderId="30" xfId="0" applyNumberFormat="1" applyFont="1" applyFill="1" applyBorder="1" applyAlignment="1">
      <alignment horizontal="center" vertical="center" wrapText="1"/>
    </xf>
    <xf numFmtId="164" fontId="7" fillId="0" borderId="18" xfId="1" applyFont="1" applyFill="1" applyBorder="1" applyAlignment="1">
      <alignment horizontal="justify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/>
    <xf numFmtId="164" fontId="5" fillId="3" borderId="26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8">
    <cellStyle name="Moeda" xfId="1" builtinId="4"/>
    <cellStyle name="Moeda 2" xfId="2"/>
    <cellStyle name="Moeda 2 2" xfId="15"/>
    <cellStyle name="Moeda 3" xfId="14"/>
    <cellStyle name="Normal" xfId="0" builtinId="0"/>
    <cellStyle name="Normal 2" xfId="8"/>
    <cellStyle name="Normal 3" xfId="5"/>
    <cellStyle name="Normal 3 2" xfId="9"/>
    <cellStyle name="Normal 4" xfId="13"/>
    <cellStyle name="Normal 5" xfId="7"/>
    <cellStyle name="Normal 6" xfId="3"/>
    <cellStyle name="Nota 2" xfId="10"/>
    <cellStyle name="Porcentagem 2" xfId="12"/>
    <cellStyle name="Porcentagem 3" xfId="4"/>
    <cellStyle name="Vírgula 2" xfId="6"/>
    <cellStyle name="Vírgula 2 2" xfId="11"/>
    <cellStyle name="Vírgula 2 2 2" xfId="17"/>
    <cellStyle name="Vírgula 2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60"/>
  <sheetViews>
    <sheetView tabSelected="1" zoomScaleSheetLayoutView="100" workbookViewId="0">
      <pane ySplit="6" topLeftCell="A42" activePane="bottomLeft" state="frozen"/>
      <selection pane="bottomLeft" activeCell="M43" sqref="M43"/>
    </sheetView>
  </sheetViews>
  <sheetFormatPr defaultRowHeight="15"/>
  <cols>
    <col min="1" max="1" width="1.42578125" style="1" customWidth="1"/>
    <col min="2" max="2" width="9.42578125" style="1" customWidth="1"/>
    <col min="3" max="3" width="15.28515625" style="1" customWidth="1"/>
    <col min="4" max="4" width="58.5703125" style="1" customWidth="1"/>
    <col min="5" max="5" width="8.28515625" style="1" bestFit="1" customWidth="1"/>
    <col min="6" max="6" width="12.7109375" style="2" bestFit="1" customWidth="1"/>
    <col min="7" max="7" width="16.85546875" style="1" bestFit="1" customWidth="1"/>
    <col min="8" max="8" width="18.140625" style="1" bestFit="1" customWidth="1"/>
    <col min="9" max="9" width="1.42578125" style="1" customWidth="1"/>
    <col min="10" max="16384" width="9.140625" style="1"/>
  </cols>
  <sheetData>
    <row r="2" spans="2:8" ht="15.75">
      <c r="D2" s="76" t="s">
        <v>157</v>
      </c>
    </row>
    <row r="3" spans="2:8" ht="15.75">
      <c r="B3" s="75" t="s">
        <v>155</v>
      </c>
      <c r="C3" s="75"/>
      <c r="D3" s="75"/>
      <c r="E3" s="75"/>
      <c r="F3" s="75"/>
      <c r="G3" s="75"/>
      <c r="H3" s="75"/>
    </row>
    <row r="4" spans="2:8">
      <c r="F4" s="1"/>
    </row>
    <row r="5" spans="2:8" ht="15.75" thickBot="1"/>
    <row r="6" spans="2:8" ht="29.25" customHeight="1" thickBot="1">
      <c r="B6" s="68" t="s">
        <v>2</v>
      </c>
      <c r="C6" s="69" t="s">
        <v>3</v>
      </c>
      <c r="D6" s="70" t="s">
        <v>0</v>
      </c>
      <c r="E6" s="71" t="s">
        <v>1</v>
      </c>
      <c r="F6" s="72" t="s">
        <v>74</v>
      </c>
      <c r="G6" s="73" t="s">
        <v>72</v>
      </c>
      <c r="H6" s="74" t="s">
        <v>73</v>
      </c>
    </row>
    <row r="7" spans="2:8" ht="15.75" thickBot="1">
      <c r="B7" s="3">
        <v>1</v>
      </c>
      <c r="C7" s="4"/>
      <c r="D7" s="5" t="s">
        <v>75</v>
      </c>
      <c r="E7" s="6"/>
      <c r="F7" s="7"/>
      <c r="G7" s="6"/>
      <c r="H7" s="8">
        <f>SUM(H8:H11)</f>
        <v>0</v>
      </c>
    </row>
    <row r="8" spans="2:8">
      <c r="B8" s="9" t="s">
        <v>83</v>
      </c>
      <c r="C8" s="15" t="s">
        <v>8</v>
      </c>
      <c r="D8" s="16" t="s">
        <v>58</v>
      </c>
      <c r="E8" s="17" t="s">
        <v>1</v>
      </c>
      <c r="F8" s="18">
        <v>4.25</v>
      </c>
      <c r="G8" s="13"/>
      <c r="H8" s="14">
        <f>G8*F8</f>
        <v>0</v>
      </c>
    </row>
    <row r="9" spans="2:8" ht="25.5">
      <c r="B9" s="9" t="s">
        <v>84</v>
      </c>
      <c r="C9" s="15" t="s">
        <v>51</v>
      </c>
      <c r="D9" s="16" t="s">
        <v>41</v>
      </c>
      <c r="E9" s="17" t="s">
        <v>4</v>
      </c>
      <c r="F9" s="18">
        <v>9.5625</v>
      </c>
      <c r="G9" s="13"/>
      <c r="H9" s="14">
        <f>G9*F9</f>
        <v>0</v>
      </c>
    </row>
    <row r="10" spans="2:8">
      <c r="B10" s="9" t="s">
        <v>85</v>
      </c>
      <c r="C10" s="15" t="s">
        <v>9</v>
      </c>
      <c r="D10" s="16" t="s">
        <v>37</v>
      </c>
      <c r="E10" s="17" t="s">
        <v>1</v>
      </c>
      <c r="F10" s="18">
        <v>4.25</v>
      </c>
      <c r="G10" s="13"/>
      <c r="H10" s="14">
        <f>G10*F10</f>
        <v>0</v>
      </c>
    </row>
    <row r="11" spans="2:8" ht="30" customHeight="1" thickBot="1">
      <c r="B11" s="9" t="s">
        <v>86</v>
      </c>
      <c r="C11" s="19" t="s">
        <v>10</v>
      </c>
      <c r="D11" s="20" t="s">
        <v>61</v>
      </c>
      <c r="E11" s="21" t="s">
        <v>36</v>
      </c>
      <c r="F11" s="22">
        <v>8500</v>
      </c>
      <c r="G11" s="23"/>
      <c r="H11" s="14">
        <f>G11*F11</f>
        <v>0</v>
      </c>
    </row>
    <row r="12" spans="2:8" ht="15.75" thickBot="1">
      <c r="B12" s="24">
        <v>2</v>
      </c>
      <c r="C12" s="25"/>
      <c r="D12" s="26" t="s">
        <v>76</v>
      </c>
      <c r="E12" s="27"/>
      <c r="F12" s="28"/>
      <c r="G12" s="27"/>
      <c r="H12" s="29">
        <f>SUM(H13:H18)</f>
        <v>0</v>
      </c>
    </row>
    <row r="13" spans="2:8">
      <c r="B13" s="30" t="s">
        <v>87</v>
      </c>
      <c r="C13" s="31" t="s">
        <v>11</v>
      </c>
      <c r="D13" s="32" t="s">
        <v>57</v>
      </c>
      <c r="E13" s="33" t="s">
        <v>4</v>
      </c>
      <c r="F13" s="34">
        <v>103000</v>
      </c>
      <c r="G13" s="35"/>
      <c r="H13" s="36">
        <f t="shared" ref="H13:H18" si="0">G13*F13</f>
        <v>0</v>
      </c>
    </row>
    <row r="14" spans="2:8">
      <c r="B14" s="37" t="s">
        <v>88</v>
      </c>
      <c r="C14" s="15" t="s">
        <v>12</v>
      </c>
      <c r="D14" s="16" t="s">
        <v>38</v>
      </c>
      <c r="E14" s="17" t="s">
        <v>4</v>
      </c>
      <c r="F14" s="38">
        <v>103000</v>
      </c>
      <c r="G14" s="13"/>
      <c r="H14" s="39">
        <f t="shared" si="0"/>
        <v>0</v>
      </c>
    </row>
    <row r="15" spans="2:8" ht="25.5">
      <c r="B15" s="37" t="s">
        <v>89</v>
      </c>
      <c r="C15" s="15" t="s">
        <v>13</v>
      </c>
      <c r="D15" s="16" t="s">
        <v>39</v>
      </c>
      <c r="E15" s="17" t="s">
        <v>4</v>
      </c>
      <c r="F15" s="18">
        <v>51000</v>
      </c>
      <c r="G15" s="13"/>
      <c r="H15" s="39">
        <f t="shared" si="0"/>
        <v>0</v>
      </c>
    </row>
    <row r="16" spans="2:8" ht="25.5">
      <c r="B16" s="37" t="s">
        <v>90</v>
      </c>
      <c r="C16" s="15" t="s">
        <v>14</v>
      </c>
      <c r="D16" s="16" t="s">
        <v>137</v>
      </c>
      <c r="E16" s="17" t="s">
        <v>4</v>
      </c>
      <c r="F16" s="18">
        <v>1700</v>
      </c>
      <c r="G16" s="13"/>
      <c r="H16" s="39">
        <f t="shared" si="0"/>
        <v>0</v>
      </c>
    </row>
    <row r="17" spans="2:8">
      <c r="B17" s="37" t="s">
        <v>91</v>
      </c>
      <c r="C17" s="15" t="s">
        <v>125</v>
      </c>
      <c r="D17" s="16" t="s">
        <v>40</v>
      </c>
      <c r="E17" s="17" t="s">
        <v>4</v>
      </c>
      <c r="F17" s="18">
        <v>358700</v>
      </c>
      <c r="G17" s="13"/>
      <c r="H17" s="39">
        <f t="shared" si="0"/>
        <v>0</v>
      </c>
    </row>
    <row r="18" spans="2:8" ht="26.25" thickBot="1">
      <c r="B18" s="40" t="s">
        <v>92</v>
      </c>
      <c r="C18" s="41" t="s">
        <v>15</v>
      </c>
      <c r="D18" s="42" t="s">
        <v>62</v>
      </c>
      <c r="E18" s="43" t="s">
        <v>4</v>
      </c>
      <c r="F18" s="44">
        <v>51000</v>
      </c>
      <c r="G18" s="45"/>
      <c r="H18" s="46">
        <f t="shared" si="0"/>
        <v>0</v>
      </c>
    </row>
    <row r="19" spans="2:8" ht="15.75" thickBot="1">
      <c r="B19" s="47">
        <v>3</v>
      </c>
      <c r="C19" s="48"/>
      <c r="D19" s="49" t="s">
        <v>77</v>
      </c>
      <c r="E19" s="50"/>
      <c r="F19" s="51"/>
      <c r="G19" s="50"/>
      <c r="H19" s="52">
        <f>SUM(H20:H29)</f>
        <v>0</v>
      </c>
    </row>
    <row r="20" spans="2:8" ht="25.5">
      <c r="B20" s="37" t="s">
        <v>93</v>
      </c>
      <c r="C20" s="53" t="s">
        <v>16</v>
      </c>
      <c r="D20" s="10" t="s">
        <v>19</v>
      </c>
      <c r="E20" s="11" t="s">
        <v>36</v>
      </c>
      <c r="F20" s="12">
        <v>9000</v>
      </c>
      <c r="G20" s="54"/>
      <c r="H20" s="14">
        <f t="shared" ref="H20:H29" si="1">G20*F20</f>
        <v>0</v>
      </c>
    </row>
    <row r="21" spans="2:8" ht="25.5">
      <c r="B21" s="37" t="s">
        <v>94</v>
      </c>
      <c r="C21" s="53" t="s">
        <v>17</v>
      </c>
      <c r="D21" s="10" t="s">
        <v>63</v>
      </c>
      <c r="E21" s="11" t="s">
        <v>36</v>
      </c>
      <c r="F21" s="12">
        <v>8000</v>
      </c>
      <c r="G21" s="54"/>
      <c r="H21" s="14">
        <f t="shared" si="1"/>
        <v>0</v>
      </c>
    </row>
    <row r="22" spans="2:8" ht="25.5">
      <c r="B22" s="37" t="s">
        <v>95</v>
      </c>
      <c r="C22" s="53" t="s">
        <v>18</v>
      </c>
      <c r="D22" s="10" t="s">
        <v>20</v>
      </c>
      <c r="E22" s="11" t="s">
        <v>36</v>
      </c>
      <c r="F22" s="12">
        <v>850</v>
      </c>
      <c r="G22" s="54"/>
      <c r="H22" s="14">
        <f t="shared" si="1"/>
        <v>0</v>
      </c>
    </row>
    <row r="23" spans="2:8" ht="25.5">
      <c r="B23" s="37" t="s">
        <v>96</v>
      </c>
      <c r="C23" s="53" t="s">
        <v>25</v>
      </c>
      <c r="D23" s="10" t="s">
        <v>21</v>
      </c>
      <c r="E23" s="11" t="s">
        <v>36</v>
      </c>
      <c r="F23" s="12">
        <v>850</v>
      </c>
      <c r="G23" s="54"/>
      <c r="H23" s="14">
        <f t="shared" si="1"/>
        <v>0</v>
      </c>
    </row>
    <row r="24" spans="2:8" ht="25.5">
      <c r="B24" s="37" t="s">
        <v>97</v>
      </c>
      <c r="C24" s="53" t="s">
        <v>46</v>
      </c>
      <c r="D24" s="10" t="s">
        <v>22</v>
      </c>
      <c r="E24" s="11" t="s">
        <v>36</v>
      </c>
      <c r="F24" s="12">
        <v>850</v>
      </c>
      <c r="G24" s="54"/>
      <c r="H24" s="14">
        <f t="shared" si="1"/>
        <v>0</v>
      </c>
    </row>
    <row r="25" spans="2:8">
      <c r="B25" s="37" t="s">
        <v>98</v>
      </c>
      <c r="C25" s="53" t="s">
        <v>126</v>
      </c>
      <c r="D25" s="10" t="s">
        <v>23</v>
      </c>
      <c r="E25" s="11" t="s">
        <v>4</v>
      </c>
      <c r="F25" s="12">
        <v>155000</v>
      </c>
      <c r="G25" s="55"/>
      <c r="H25" s="14">
        <f t="shared" si="1"/>
        <v>0</v>
      </c>
    </row>
    <row r="26" spans="2:8">
      <c r="B26" s="37" t="s">
        <v>99</v>
      </c>
      <c r="C26" s="53" t="s">
        <v>47</v>
      </c>
      <c r="D26" s="16" t="s">
        <v>43</v>
      </c>
      <c r="E26" s="17" t="s">
        <v>36</v>
      </c>
      <c r="F26" s="18">
        <v>2550</v>
      </c>
      <c r="G26" s="13"/>
      <c r="H26" s="14">
        <f t="shared" si="1"/>
        <v>0</v>
      </c>
    </row>
    <row r="27" spans="2:8">
      <c r="B27" s="37" t="s">
        <v>100</v>
      </c>
      <c r="C27" s="53" t="s">
        <v>48</v>
      </c>
      <c r="D27" s="16" t="s">
        <v>42</v>
      </c>
      <c r="E27" s="17" t="s">
        <v>1</v>
      </c>
      <c r="F27" s="18">
        <v>127.5</v>
      </c>
      <c r="G27" s="13"/>
      <c r="H27" s="14">
        <f>G27*F27</f>
        <v>0</v>
      </c>
    </row>
    <row r="28" spans="2:8">
      <c r="B28" s="37" t="s">
        <v>101</v>
      </c>
      <c r="C28" s="53" t="s">
        <v>49</v>
      </c>
      <c r="D28" s="16" t="s">
        <v>138</v>
      </c>
      <c r="E28" s="17" t="s">
        <v>1</v>
      </c>
      <c r="F28" s="18">
        <v>125</v>
      </c>
      <c r="G28" s="13"/>
      <c r="H28" s="14">
        <f t="shared" si="1"/>
        <v>0</v>
      </c>
    </row>
    <row r="29" spans="2:8" ht="26.25" thickBot="1">
      <c r="B29" s="37" t="s">
        <v>102</v>
      </c>
      <c r="C29" s="53" t="s">
        <v>50</v>
      </c>
      <c r="D29" s="16" t="s">
        <v>151</v>
      </c>
      <c r="E29" s="17" t="s">
        <v>1</v>
      </c>
      <c r="F29" s="18">
        <v>425</v>
      </c>
      <c r="G29" s="13"/>
      <c r="H29" s="14">
        <f t="shared" si="1"/>
        <v>0</v>
      </c>
    </row>
    <row r="30" spans="2:8" ht="15.75" thickBot="1">
      <c r="B30" s="24">
        <v>4</v>
      </c>
      <c r="C30" s="25"/>
      <c r="D30" s="26" t="s">
        <v>78</v>
      </c>
      <c r="E30" s="27"/>
      <c r="F30" s="28"/>
      <c r="G30" s="27"/>
      <c r="H30" s="29">
        <f>SUM(H31:H33)</f>
        <v>0</v>
      </c>
    </row>
    <row r="31" spans="2:8" ht="25.5">
      <c r="B31" s="30" t="s">
        <v>6</v>
      </c>
      <c r="C31" s="31" t="s">
        <v>52</v>
      </c>
      <c r="D31" s="32" t="s">
        <v>24</v>
      </c>
      <c r="E31" s="33" t="s">
        <v>4</v>
      </c>
      <c r="F31" s="34">
        <v>80000</v>
      </c>
      <c r="G31" s="35"/>
      <c r="H31" s="36">
        <f t="shared" ref="H31:H33" si="2">G31*F31</f>
        <v>0</v>
      </c>
    </row>
    <row r="32" spans="2:8">
      <c r="B32" s="37" t="s">
        <v>152</v>
      </c>
      <c r="C32" s="15" t="s">
        <v>53</v>
      </c>
      <c r="D32" s="56" t="s">
        <v>44</v>
      </c>
      <c r="E32" s="17" t="s">
        <v>5</v>
      </c>
      <c r="F32" s="18">
        <v>850</v>
      </c>
      <c r="G32" s="13"/>
      <c r="H32" s="39">
        <f t="shared" si="2"/>
        <v>0</v>
      </c>
    </row>
    <row r="33" spans="2:8" ht="15.75" thickBot="1">
      <c r="B33" s="40" t="s">
        <v>7</v>
      </c>
      <c r="C33" s="41" t="s">
        <v>54</v>
      </c>
      <c r="D33" s="42" t="s">
        <v>45</v>
      </c>
      <c r="E33" s="43" t="s">
        <v>4</v>
      </c>
      <c r="F33" s="44">
        <v>5100</v>
      </c>
      <c r="G33" s="57"/>
      <c r="H33" s="46">
        <f t="shared" si="2"/>
        <v>0</v>
      </c>
    </row>
    <row r="34" spans="2:8" ht="15.75" thickBot="1">
      <c r="B34" s="58">
        <v>5</v>
      </c>
      <c r="C34" s="59"/>
      <c r="D34" s="60" t="s">
        <v>79</v>
      </c>
      <c r="E34" s="61"/>
      <c r="F34" s="62"/>
      <c r="G34" s="61"/>
      <c r="H34" s="63">
        <f>SUM(H35:H57)</f>
        <v>0</v>
      </c>
    </row>
    <row r="35" spans="2:8" ht="38.25">
      <c r="B35" s="30" t="s">
        <v>103</v>
      </c>
      <c r="C35" s="31" t="s">
        <v>128</v>
      </c>
      <c r="D35" s="32" t="s">
        <v>64</v>
      </c>
      <c r="E35" s="33" t="s">
        <v>36</v>
      </c>
      <c r="F35" s="34">
        <v>4775</v>
      </c>
      <c r="G35" s="64"/>
      <c r="H35" s="36">
        <f t="shared" ref="H35:H44" si="3">G35*F35</f>
        <v>0</v>
      </c>
    </row>
    <row r="36" spans="2:8" ht="38.25">
      <c r="B36" s="37" t="s">
        <v>104</v>
      </c>
      <c r="C36" s="15" t="s">
        <v>27</v>
      </c>
      <c r="D36" s="16" t="s">
        <v>65</v>
      </c>
      <c r="E36" s="17" t="s">
        <v>36</v>
      </c>
      <c r="F36" s="18">
        <v>6275</v>
      </c>
      <c r="G36" s="13"/>
      <c r="H36" s="39">
        <f t="shared" si="3"/>
        <v>0</v>
      </c>
    </row>
    <row r="37" spans="2:8" ht="38.25">
      <c r="B37" s="37" t="s">
        <v>105</v>
      </c>
      <c r="C37" s="15" t="s">
        <v>28</v>
      </c>
      <c r="D37" s="16" t="s">
        <v>66</v>
      </c>
      <c r="E37" s="17" t="s">
        <v>36</v>
      </c>
      <c r="F37" s="18">
        <v>1275</v>
      </c>
      <c r="G37" s="13"/>
      <c r="H37" s="39">
        <f t="shared" si="3"/>
        <v>0</v>
      </c>
    </row>
    <row r="38" spans="2:8" ht="38.25">
      <c r="B38" s="37" t="s">
        <v>106</v>
      </c>
      <c r="C38" s="15" t="s">
        <v>29</v>
      </c>
      <c r="D38" s="16" t="s">
        <v>67</v>
      </c>
      <c r="E38" s="17" t="s">
        <v>36</v>
      </c>
      <c r="F38" s="18">
        <v>935</v>
      </c>
      <c r="G38" s="13"/>
      <c r="H38" s="39">
        <f t="shared" si="3"/>
        <v>0</v>
      </c>
    </row>
    <row r="39" spans="2:8" ht="38.25">
      <c r="B39" s="37" t="s">
        <v>107</v>
      </c>
      <c r="C39" s="15" t="s">
        <v>30</v>
      </c>
      <c r="D39" s="16" t="s">
        <v>68</v>
      </c>
      <c r="E39" s="17" t="s">
        <v>36</v>
      </c>
      <c r="F39" s="18">
        <v>425</v>
      </c>
      <c r="G39" s="13"/>
      <c r="H39" s="39">
        <f t="shared" si="3"/>
        <v>0</v>
      </c>
    </row>
    <row r="40" spans="2:8" ht="25.5">
      <c r="B40" s="37" t="s">
        <v>108</v>
      </c>
      <c r="C40" s="15" t="s">
        <v>31</v>
      </c>
      <c r="D40" s="16" t="s">
        <v>69</v>
      </c>
      <c r="E40" s="17" t="s">
        <v>36</v>
      </c>
      <c r="F40" s="18">
        <v>6750</v>
      </c>
      <c r="G40" s="13"/>
      <c r="H40" s="39">
        <f t="shared" si="3"/>
        <v>0</v>
      </c>
    </row>
    <row r="41" spans="2:8" ht="25.5">
      <c r="B41" s="37" t="s">
        <v>109</v>
      </c>
      <c r="C41" s="15" t="s">
        <v>32</v>
      </c>
      <c r="D41" s="16" t="s">
        <v>70</v>
      </c>
      <c r="E41" s="17" t="s">
        <v>36</v>
      </c>
      <c r="F41" s="18">
        <v>6275</v>
      </c>
      <c r="G41" s="13"/>
      <c r="H41" s="39">
        <f t="shared" si="3"/>
        <v>0</v>
      </c>
    </row>
    <row r="42" spans="2:8" ht="25.5">
      <c r="B42" s="37" t="s">
        <v>110</v>
      </c>
      <c r="C42" s="15" t="s">
        <v>33</v>
      </c>
      <c r="D42" s="65" t="s">
        <v>71</v>
      </c>
      <c r="E42" s="17" t="s">
        <v>36</v>
      </c>
      <c r="F42" s="18">
        <v>425</v>
      </c>
      <c r="G42" s="13"/>
      <c r="H42" s="39">
        <f t="shared" si="3"/>
        <v>0</v>
      </c>
    </row>
    <row r="43" spans="2:8" ht="38.25">
      <c r="B43" s="37" t="s">
        <v>111</v>
      </c>
      <c r="C43" s="15" t="s">
        <v>34</v>
      </c>
      <c r="D43" s="16" t="s">
        <v>80</v>
      </c>
      <c r="E43" s="17" t="s">
        <v>1</v>
      </c>
      <c r="F43" s="18">
        <v>155</v>
      </c>
      <c r="G43" s="13"/>
      <c r="H43" s="39">
        <f t="shared" si="3"/>
        <v>0</v>
      </c>
    </row>
    <row r="44" spans="2:8" ht="38.25">
      <c r="B44" s="37" t="s">
        <v>112</v>
      </c>
      <c r="C44" s="15" t="s">
        <v>35</v>
      </c>
      <c r="D44" s="16" t="s">
        <v>81</v>
      </c>
      <c r="E44" s="17" t="s">
        <v>1</v>
      </c>
      <c r="F44" s="18">
        <v>155</v>
      </c>
      <c r="G44" s="13"/>
      <c r="H44" s="39">
        <f t="shared" si="3"/>
        <v>0</v>
      </c>
    </row>
    <row r="45" spans="2:8" ht="25.5">
      <c r="B45" s="37" t="s">
        <v>113</v>
      </c>
      <c r="C45" s="15" t="s">
        <v>154</v>
      </c>
      <c r="D45" s="16" t="s">
        <v>139</v>
      </c>
      <c r="E45" s="17" t="s">
        <v>36</v>
      </c>
      <c r="F45" s="18">
        <v>680</v>
      </c>
      <c r="G45" s="13"/>
      <c r="H45" s="39">
        <f t="shared" ref="H45:H50" si="4">G45*F45</f>
        <v>0</v>
      </c>
    </row>
    <row r="46" spans="2:8" ht="25.5">
      <c r="B46" s="37" t="s">
        <v>114</v>
      </c>
      <c r="C46" s="15" t="s">
        <v>127</v>
      </c>
      <c r="D46" s="16" t="s">
        <v>140</v>
      </c>
      <c r="E46" s="17" t="s">
        <v>36</v>
      </c>
      <c r="F46" s="18">
        <v>680</v>
      </c>
      <c r="G46" s="13"/>
      <c r="H46" s="39">
        <f t="shared" si="4"/>
        <v>0</v>
      </c>
    </row>
    <row r="47" spans="2:8">
      <c r="B47" s="37" t="s">
        <v>115</v>
      </c>
      <c r="C47" s="15" t="s">
        <v>55</v>
      </c>
      <c r="D47" s="16" t="s">
        <v>144</v>
      </c>
      <c r="E47" s="17" t="s">
        <v>1</v>
      </c>
      <c r="F47" s="18">
        <v>42.5</v>
      </c>
      <c r="G47" s="13"/>
      <c r="H47" s="39">
        <f t="shared" si="4"/>
        <v>0</v>
      </c>
    </row>
    <row r="48" spans="2:8">
      <c r="B48" s="37" t="s">
        <v>116</v>
      </c>
      <c r="C48" s="15" t="s">
        <v>56</v>
      </c>
      <c r="D48" s="16" t="s">
        <v>146</v>
      </c>
      <c r="E48" s="17" t="s">
        <v>1</v>
      </c>
      <c r="F48" s="18">
        <v>42.5</v>
      </c>
      <c r="G48" s="13"/>
      <c r="H48" s="39">
        <f t="shared" si="4"/>
        <v>0</v>
      </c>
    </row>
    <row r="49" spans="2:8">
      <c r="B49" s="37" t="s">
        <v>117</v>
      </c>
      <c r="C49" s="15" t="s">
        <v>129</v>
      </c>
      <c r="D49" s="16" t="s">
        <v>145</v>
      </c>
      <c r="E49" s="17" t="s">
        <v>1</v>
      </c>
      <c r="F49" s="18">
        <v>42.5</v>
      </c>
      <c r="G49" s="13"/>
      <c r="H49" s="39">
        <f t="shared" si="4"/>
        <v>0</v>
      </c>
    </row>
    <row r="50" spans="2:8">
      <c r="B50" s="37" t="s">
        <v>118</v>
      </c>
      <c r="C50" s="15" t="s">
        <v>130</v>
      </c>
      <c r="D50" s="16" t="s">
        <v>147</v>
      </c>
      <c r="E50" s="17" t="s">
        <v>1</v>
      </c>
      <c r="F50" s="18">
        <v>42.5</v>
      </c>
      <c r="G50" s="13"/>
      <c r="H50" s="39">
        <f t="shared" si="4"/>
        <v>0</v>
      </c>
    </row>
    <row r="51" spans="2:8" ht="25.5">
      <c r="B51" s="37" t="s">
        <v>119</v>
      </c>
      <c r="C51" s="15" t="s">
        <v>131</v>
      </c>
      <c r="D51" s="16" t="s">
        <v>149</v>
      </c>
      <c r="E51" s="17" t="s">
        <v>1</v>
      </c>
      <c r="F51" s="18">
        <v>42.5</v>
      </c>
      <c r="G51" s="13"/>
      <c r="H51" s="39">
        <f t="shared" ref="H51:H57" si="5">G51*F51</f>
        <v>0</v>
      </c>
    </row>
    <row r="52" spans="2:8" ht="25.5">
      <c r="B52" s="37" t="s">
        <v>120</v>
      </c>
      <c r="C52" s="15" t="s">
        <v>132</v>
      </c>
      <c r="D52" s="16" t="s">
        <v>148</v>
      </c>
      <c r="E52" s="17" t="s">
        <v>1</v>
      </c>
      <c r="F52" s="18">
        <v>42.5</v>
      </c>
      <c r="G52" s="13"/>
      <c r="H52" s="39">
        <f t="shared" si="5"/>
        <v>0</v>
      </c>
    </row>
    <row r="53" spans="2:8" ht="25.5">
      <c r="B53" s="37" t="s">
        <v>153</v>
      </c>
      <c r="C53" s="15" t="s">
        <v>133</v>
      </c>
      <c r="D53" s="16" t="s">
        <v>150</v>
      </c>
      <c r="E53" s="17" t="s">
        <v>1</v>
      </c>
      <c r="F53" s="18">
        <v>42.5</v>
      </c>
      <c r="G53" s="13"/>
      <c r="H53" s="39">
        <f t="shared" si="5"/>
        <v>0</v>
      </c>
    </row>
    <row r="54" spans="2:8">
      <c r="B54" s="37" t="s">
        <v>121</v>
      </c>
      <c r="C54" s="15" t="s">
        <v>134</v>
      </c>
      <c r="D54" s="16" t="s">
        <v>59</v>
      </c>
      <c r="E54" s="17" t="s">
        <v>36</v>
      </c>
      <c r="F54" s="18">
        <v>850</v>
      </c>
      <c r="G54" s="13"/>
      <c r="H54" s="39">
        <f t="shared" si="5"/>
        <v>0</v>
      </c>
    </row>
    <row r="55" spans="2:8">
      <c r="B55" s="37" t="s">
        <v>122</v>
      </c>
      <c r="C55" s="15" t="s">
        <v>141</v>
      </c>
      <c r="D55" s="56" t="s">
        <v>60</v>
      </c>
      <c r="E55" s="17" t="s">
        <v>36</v>
      </c>
      <c r="F55" s="18">
        <v>850</v>
      </c>
      <c r="G55" s="13"/>
      <c r="H55" s="39">
        <f t="shared" si="5"/>
        <v>0</v>
      </c>
    </row>
    <row r="56" spans="2:8">
      <c r="B56" s="37" t="s">
        <v>123</v>
      </c>
      <c r="C56" s="15" t="s">
        <v>142</v>
      </c>
      <c r="D56" s="56" t="s">
        <v>82</v>
      </c>
      <c r="E56" s="17" t="s">
        <v>36</v>
      </c>
      <c r="F56" s="18">
        <v>850</v>
      </c>
      <c r="G56" s="66"/>
      <c r="H56" s="39">
        <f t="shared" si="5"/>
        <v>0</v>
      </c>
    </row>
    <row r="57" spans="2:8" ht="51.75" thickBot="1">
      <c r="B57" s="40" t="s">
        <v>124</v>
      </c>
      <c r="C57" s="41" t="s">
        <v>143</v>
      </c>
      <c r="D57" s="42" t="s">
        <v>26</v>
      </c>
      <c r="E57" s="43" t="s">
        <v>4</v>
      </c>
      <c r="F57" s="44">
        <v>20000</v>
      </c>
      <c r="G57" s="57"/>
      <c r="H57" s="46">
        <f t="shared" si="5"/>
        <v>0</v>
      </c>
    </row>
    <row r="58" spans="2:8" ht="15.75" thickBot="1">
      <c r="B58" s="47"/>
      <c r="C58" s="48"/>
      <c r="D58" s="49"/>
      <c r="E58" s="50"/>
      <c r="F58" s="51"/>
      <c r="G58" s="48" t="s">
        <v>135</v>
      </c>
      <c r="H58" s="52">
        <f>SUM(H7+H12+H19+H30+H34)</f>
        <v>0</v>
      </c>
    </row>
    <row r="59" spans="2:8" ht="15.75" thickBot="1">
      <c r="B59" s="3"/>
      <c r="C59" s="4"/>
      <c r="D59" s="5"/>
      <c r="E59" s="6"/>
      <c r="F59" s="7"/>
      <c r="G59" s="4" t="s">
        <v>156</v>
      </c>
      <c r="H59" s="67">
        <f>ROUND(H58*0.283,2)</f>
        <v>0</v>
      </c>
    </row>
    <row r="60" spans="2:8" ht="15.75" thickBot="1">
      <c r="B60" s="47"/>
      <c r="C60" s="48"/>
      <c r="D60" s="49"/>
      <c r="E60" s="50"/>
      <c r="F60" s="51"/>
      <c r="G60" s="48" t="s">
        <v>136</v>
      </c>
      <c r="H60" s="52">
        <f>H58+H59</f>
        <v>0</v>
      </c>
    </row>
  </sheetData>
  <autoFilter ref="B6:H58"/>
  <mergeCells count="1">
    <mergeCell ref="B3:H3"/>
  </mergeCells>
  <phoneticPr fontId="4" type="noConversion"/>
  <pageMargins left="0.31" right="0.28999999999999998" top="0.67" bottom="0.62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01</vt:lpstr>
      <vt:lpstr>'Planilha 01'!Area_de_impressao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comerciale2</dc:creator>
  <cp:lastModifiedBy>CLAUDIA</cp:lastModifiedBy>
  <cp:lastPrinted>2023-03-07T12:27:24Z</cp:lastPrinted>
  <dcterms:created xsi:type="dcterms:W3CDTF">2020-01-31T14:02:29Z</dcterms:created>
  <dcterms:modified xsi:type="dcterms:W3CDTF">2023-05-25T13:52:03Z</dcterms:modified>
</cp:coreProperties>
</file>