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0115" windowHeight="7755"/>
  </bookViews>
  <sheets>
    <sheet name="Plan1" sheetId="1" r:id="rId1"/>
    <sheet name="Plan2" sheetId="2" r:id="rId2"/>
    <sheet name="Plan3" sheetId="3" r:id="rId3"/>
  </sheets>
  <definedNames>
    <definedName name="_xlnm.Print_Area" localSheetId="0">Plan1!$A$1:$J$802</definedName>
  </definedNames>
  <calcPr calcId="125725"/>
</workbook>
</file>

<file path=xl/calcChain.xml><?xml version="1.0" encoding="utf-8"?>
<calcChain xmlns="http://schemas.openxmlformats.org/spreadsheetml/2006/main">
  <c r="I780" i="1"/>
  <c r="J780" s="1"/>
  <c r="I781"/>
  <c r="J781" s="1"/>
  <c r="J779"/>
  <c r="J778" s="1"/>
  <c r="I779"/>
  <c r="I770"/>
  <c r="J770" s="1"/>
  <c r="I771"/>
  <c r="J771" s="1"/>
  <c r="I772"/>
  <c r="J772" s="1"/>
  <c r="I773"/>
  <c r="J773" s="1"/>
  <c r="I774"/>
  <c r="J774" s="1"/>
  <c r="I775"/>
  <c r="J775" s="1"/>
  <c r="I776"/>
  <c r="J776" s="1"/>
  <c r="I777"/>
  <c r="J777" s="1"/>
  <c r="I769"/>
  <c r="J769" s="1"/>
  <c r="I759"/>
  <c r="J759" s="1"/>
  <c r="I760"/>
  <c r="J760" s="1"/>
  <c r="I761"/>
  <c r="J761" s="1"/>
  <c r="I762"/>
  <c r="J762" s="1"/>
  <c r="I763"/>
  <c r="J763" s="1"/>
  <c r="I764"/>
  <c r="J764" s="1"/>
  <c r="I765"/>
  <c r="J765" s="1"/>
  <c r="I766"/>
  <c r="J766" s="1"/>
  <c r="I767"/>
  <c r="J767" s="1"/>
  <c r="I758"/>
  <c r="J758" s="1"/>
  <c r="I755"/>
  <c r="J755" s="1"/>
  <c r="I756"/>
  <c r="J756" s="1"/>
  <c r="I754"/>
  <c r="J754" s="1"/>
  <c r="I746"/>
  <c r="J746" s="1"/>
  <c r="I747"/>
  <c r="J747" s="1"/>
  <c r="I748"/>
  <c r="J748" s="1"/>
  <c r="I749"/>
  <c r="J749" s="1"/>
  <c r="I750"/>
  <c r="J750" s="1"/>
  <c r="I751"/>
  <c r="J751" s="1"/>
  <c r="I752"/>
  <c r="J752" s="1"/>
  <c r="I745"/>
  <c r="J745" s="1"/>
  <c r="I742"/>
  <c r="J742" s="1"/>
  <c r="I743"/>
  <c r="J743" s="1"/>
  <c r="I741"/>
  <c r="J741" s="1"/>
  <c r="I738"/>
  <c r="J738" s="1"/>
  <c r="J737" s="1"/>
  <c r="I725"/>
  <c r="J725" s="1"/>
  <c r="I726"/>
  <c r="J726" s="1"/>
  <c r="I727"/>
  <c r="J727" s="1"/>
  <c r="I728"/>
  <c r="J728" s="1"/>
  <c r="I729"/>
  <c r="J729" s="1"/>
  <c r="I730"/>
  <c r="J730" s="1"/>
  <c r="I731"/>
  <c r="J731" s="1"/>
  <c r="I732"/>
  <c r="J732" s="1"/>
  <c r="I733"/>
  <c r="J733" s="1"/>
  <c r="I734"/>
  <c r="J734" s="1"/>
  <c r="I735"/>
  <c r="J735" s="1"/>
  <c r="I736"/>
  <c r="J736" s="1"/>
  <c r="I724"/>
  <c r="J724" s="1"/>
  <c r="I709"/>
  <c r="J709" s="1"/>
  <c r="I710"/>
  <c r="J710" s="1"/>
  <c r="I711"/>
  <c r="J711" s="1"/>
  <c r="I712"/>
  <c r="J712" s="1"/>
  <c r="I713"/>
  <c r="J713" s="1"/>
  <c r="I714"/>
  <c r="J714" s="1"/>
  <c r="I715"/>
  <c r="J715" s="1"/>
  <c r="I716"/>
  <c r="J716" s="1"/>
  <c r="I717"/>
  <c r="J717" s="1"/>
  <c r="I718"/>
  <c r="J718" s="1"/>
  <c r="I719"/>
  <c r="J719" s="1"/>
  <c r="I720"/>
  <c r="J720" s="1"/>
  <c r="I721"/>
  <c r="J721" s="1"/>
  <c r="I722"/>
  <c r="J722" s="1"/>
  <c r="I708"/>
  <c r="J708" s="1"/>
  <c r="I706"/>
  <c r="J706" s="1"/>
  <c r="J704" s="1"/>
  <c r="J705"/>
  <c r="I705"/>
  <c r="I696"/>
  <c r="J696" s="1"/>
  <c r="I697"/>
  <c r="J697" s="1"/>
  <c r="I698"/>
  <c r="J698" s="1"/>
  <c r="I699"/>
  <c r="J699" s="1"/>
  <c r="I700"/>
  <c r="J700" s="1"/>
  <c r="I701"/>
  <c r="J701" s="1"/>
  <c r="I702"/>
  <c r="J702" s="1"/>
  <c r="I703"/>
  <c r="J703" s="1"/>
  <c r="I695"/>
  <c r="J695" s="1"/>
  <c r="I691"/>
  <c r="J691" s="1"/>
  <c r="I692"/>
  <c r="J692" s="1"/>
  <c r="I693"/>
  <c r="J693" s="1"/>
  <c r="I690"/>
  <c r="J690" s="1"/>
  <c r="I678"/>
  <c r="J678" s="1"/>
  <c r="I679"/>
  <c r="J679" s="1"/>
  <c r="I680"/>
  <c r="J680" s="1"/>
  <c r="I681"/>
  <c r="J681" s="1"/>
  <c r="I682"/>
  <c r="J682" s="1"/>
  <c r="I683"/>
  <c r="J683" s="1"/>
  <c r="I684"/>
  <c r="J684" s="1"/>
  <c r="I685"/>
  <c r="J685" s="1"/>
  <c r="I686"/>
  <c r="J686" s="1"/>
  <c r="I687"/>
  <c r="J687" s="1"/>
  <c r="I688"/>
  <c r="J688" s="1"/>
  <c r="I677"/>
  <c r="J677" s="1"/>
  <c r="I675"/>
  <c r="J675" s="1"/>
  <c r="I674"/>
  <c r="J674" s="1"/>
  <c r="I669"/>
  <c r="J669" s="1"/>
  <c r="I670"/>
  <c r="J670" s="1"/>
  <c r="I671"/>
  <c r="J671" s="1"/>
  <c r="I672"/>
  <c r="J672" s="1"/>
  <c r="I668"/>
  <c r="J668" s="1"/>
  <c r="I660"/>
  <c r="J660" s="1"/>
  <c r="I661"/>
  <c r="J661" s="1"/>
  <c r="I662"/>
  <c r="J662" s="1"/>
  <c r="I663"/>
  <c r="J663" s="1"/>
  <c r="I664"/>
  <c r="J664" s="1"/>
  <c r="I665"/>
  <c r="J665" s="1"/>
  <c r="I659"/>
  <c r="J659" s="1"/>
  <c r="I653"/>
  <c r="J653" s="1"/>
  <c r="I654"/>
  <c r="J654" s="1"/>
  <c r="I655"/>
  <c r="J655" s="1"/>
  <c r="I656"/>
  <c r="J656" s="1"/>
  <c r="I657"/>
  <c r="J657" s="1"/>
  <c r="I652"/>
  <c r="J652" s="1"/>
  <c r="I634"/>
  <c r="J634" s="1"/>
  <c r="I635"/>
  <c r="J635" s="1"/>
  <c r="I636"/>
  <c r="J636" s="1"/>
  <c r="I637"/>
  <c r="J637" s="1"/>
  <c r="I638"/>
  <c r="J638" s="1"/>
  <c r="I639"/>
  <c r="J639" s="1"/>
  <c r="I640"/>
  <c r="J640" s="1"/>
  <c r="I641"/>
  <c r="J641" s="1"/>
  <c r="I642"/>
  <c r="J642" s="1"/>
  <c r="I643"/>
  <c r="J643" s="1"/>
  <c r="I644"/>
  <c r="J644" s="1"/>
  <c r="I645"/>
  <c r="J645" s="1"/>
  <c r="I646"/>
  <c r="J646" s="1"/>
  <c r="I647"/>
  <c r="J647" s="1"/>
  <c r="I648"/>
  <c r="J648" s="1"/>
  <c r="I649"/>
  <c r="J649" s="1"/>
  <c r="I633"/>
  <c r="J633" s="1"/>
  <c r="I627"/>
  <c r="J627" s="1"/>
  <c r="I628"/>
  <c r="J628" s="1"/>
  <c r="I629"/>
  <c r="J629" s="1"/>
  <c r="I630"/>
  <c r="J630" s="1"/>
  <c r="I631"/>
  <c r="J631" s="1"/>
  <c r="I626"/>
  <c r="J626" s="1"/>
  <c r="I614"/>
  <c r="J614" s="1"/>
  <c r="I615"/>
  <c r="J615" s="1"/>
  <c r="I616"/>
  <c r="J616" s="1"/>
  <c r="I617"/>
  <c r="J617" s="1"/>
  <c r="I618"/>
  <c r="J618" s="1"/>
  <c r="I619"/>
  <c r="J619" s="1"/>
  <c r="I620"/>
  <c r="J620" s="1"/>
  <c r="I621"/>
  <c r="J621" s="1"/>
  <c r="I622"/>
  <c r="J622" s="1"/>
  <c r="I623"/>
  <c r="J623" s="1"/>
  <c r="I624"/>
  <c r="J624" s="1"/>
  <c r="I613"/>
  <c r="J613" s="1"/>
  <c r="I589"/>
  <c r="J589" s="1"/>
  <c r="I590"/>
  <c r="J590" s="1"/>
  <c r="I591"/>
  <c r="J591" s="1"/>
  <c r="I592"/>
  <c r="J592" s="1"/>
  <c r="I593"/>
  <c r="J593" s="1"/>
  <c r="I594"/>
  <c r="J594" s="1"/>
  <c r="I595"/>
  <c r="J595" s="1"/>
  <c r="I596"/>
  <c r="J596" s="1"/>
  <c r="I597"/>
  <c r="J597" s="1"/>
  <c r="I598"/>
  <c r="J598" s="1"/>
  <c r="I599"/>
  <c r="J599" s="1"/>
  <c r="I600"/>
  <c r="J600" s="1"/>
  <c r="I601"/>
  <c r="J601" s="1"/>
  <c r="I602"/>
  <c r="J602" s="1"/>
  <c r="I603"/>
  <c r="J603" s="1"/>
  <c r="I604"/>
  <c r="J604" s="1"/>
  <c r="I605"/>
  <c r="J605" s="1"/>
  <c r="I606"/>
  <c r="J606" s="1"/>
  <c r="I607"/>
  <c r="J607" s="1"/>
  <c r="I608"/>
  <c r="J608" s="1"/>
  <c r="I609"/>
  <c r="J609" s="1"/>
  <c r="I610"/>
  <c r="J610" s="1"/>
  <c r="I611"/>
  <c r="J611" s="1"/>
  <c r="J588"/>
  <c r="I588"/>
  <c r="I571"/>
  <c r="J571" s="1"/>
  <c r="I572"/>
  <c r="J572" s="1"/>
  <c r="I573"/>
  <c r="J573" s="1"/>
  <c r="I574"/>
  <c r="J574" s="1"/>
  <c r="I575"/>
  <c r="J575" s="1"/>
  <c r="I576"/>
  <c r="J576" s="1"/>
  <c r="I577"/>
  <c r="J577" s="1"/>
  <c r="I578"/>
  <c r="J578" s="1"/>
  <c r="I579"/>
  <c r="J579" s="1"/>
  <c r="I580"/>
  <c r="J580" s="1"/>
  <c r="I581"/>
  <c r="J581" s="1"/>
  <c r="I582"/>
  <c r="J582" s="1"/>
  <c r="I583"/>
  <c r="J583" s="1"/>
  <c r="I584"/>
  <c r="J584" s="1"/>
  <c r="I585"/>
  <c r="J585" s="1"/>
  <c r="I586"/>
  <c r="J586" s="1"/>
  <c r="I570"/>
  <c r="J570" s="1"/>
  <c r="I564"/>
  <c r="J564" s="1"/>
  <c r="I565"/>
  <c r="J565" s="1"/>
  <c r="I566"/>
  <c r="J566" s="1"/>
  <c r="I567"/>
  <c r="J567" s="1"/>
  <c r="I568"/>
  <c r="J568" s="1"/>
  <c r="I563"/>
  <c r="J563" s="1"/>
  <c r="I559"/>
  <c r="J559" s="1"/>
  <c r="I560"/>
  <c r="J560" s="1"/>
  <c r="J558"/>
  <c r="I558"/>
  <c r="I554"/>
  <c r="J554" s="1"/>
  <c r="I555"/>
  <c r="J555" s="1"/>
  <c r="I556"/>
  <c r="J556" s="1"/>
  <c r="I553"/>
  <c r="J553" s="1"/>
  <c r="I551"/>
  <c r="J551" s="1"/>
  <c r="I543"/>
  <c r="J543" s="1"/>
  <c r="I544"/>
  <c r="J544" s="1"/>
  <c r="I545"/>
  <c r="J545" s="1"/>
  <c r="I546"/>
  <c r="J546" s="1"/>
  <c r="I547"/>
  <c r="J547" s="1"/>
  <c r="I548"/>
  <c r="J548" s="1"/>
  <c r="I549"/>
  <c r="J549" s="1"/>
  <c r="I550"/>
  <c r="J550" s="1"/>
  <c r="I542"/>
  <c r="J542" s="1"/>
  <c r="I535"/>
  <c r="J535" s="1"/>
  <c r="I536"/>
  <c r="J536" s="1"/>
  <c r="I537"/>
  <c r="J537" s="1"/>
  <c r="I538"/>
  <c r="J538" s="1"/>
  <c r="I539"/>
  <c r="J539" s="1"/>
  <c r="I540"/>
  <c r="J540" s="1"/>
  <c r="I534"/>
  <c r="J534" s="1"/>
  <c r="I532"/>
  <c r="J532" s="1"/>
  <c r="I531"/>
  <c r="J531" s="1"/>
  <c r="I521"/>
  <c r="J521" s="1"/>
  <c r="I522"/>
  <c r="J522" s="1"/>
  <c r="I523"/>
  <c r="J523" s="1"/>
  <c r="I524"/>
  <c r="J524" s="1"/>
  <c r="I525"/>
  <c r="J525" s="1"/>
  <c r="I526"/>
  <c r="J526" s="1"/>
  <c r="I527"/>
  <c r="J527" s="1"/>
  <c r="I528"/>
  <c r="J528" s="1"/>
  <c r="I520"/>
  <c r="J520" s="1"/>
  <c r="I486"/>
  <c r="J486" s="1"/>
  <c r="I487"/>
  <c r="J487" s="1"/>
  <c r="I488"/>
  <c r="J488" s="1"/>
  <c r="I489"/>
  <c r="J489" s="1"/>
  <c r="I490"/>
  <c r="J490" s="1"/>
  <c r="I491"/>
  <c r="J491" s="1"/>
  <c r="I492"/>
  <c r="J492" s="1"/>
  <c r="I493"/>
  <c r="J493" s="1"/>
  <c r="I494"/>
  <c r="J494" s="1"/>
  <c r="I495"/>
  <c r="J495" s="1"/>
  <c r="I496"/>
  <c r="J496" s="1"/>
  <c r="I497"/>
  <c r="J497" s="1"/>
  <c r="I498"/>
  <c r="J498" s="1"/>
  <c r="I499"/>
  <c r="J499" s="1"/>
  <c r="I500"/>
  <c r="J500" s="1"/>
  <c r="I501"/>
  <c r="J501" s="1"/>
  <c r="I502"/>
  <c r="J502" s="1"/>
  <c r="I503"/>
  <c r="J503" s="1"/>
  <c r="I504"/>
  <c r="J504" s="1"/>
  <c r="I505"/>
  <c r="J505" s="1"/>
  <c r="I506"/>
  <c r="J506" s="1"/>
  <c r="I507"/>
  <c r="J507" s="1"/>
  <c r="I508"/>
  <c r="J508" s="1"/>
  <c r="I509"/>
  <c r="J509" s="1"/>
  <c r="I510"/>
  <c r="J510" s="1"/>
  <c r="I511"/>
  <c r="J511" s="1"/>
  <c r="I512"/>
  <c r="J512" s="1"/>
  <c r="I513"/>
  <c r="J513" s="1"/>
  <c r="I514"/>
  <c r="J514" s="1"/>
  <c r="I515"/>
  <c r="J515" s="1"/>
  <c r="I516"/>
  <c r="J516" s="1"/>
  <c r="I517"/>
  <c r="J517" s="1"/>
  <c r="I518"/>
  <c r="J518" s="1"/>
  <c r="J485"/>
  <c r="I485"/>
  <c r="I468"/>
  <c r="J468" s="1"/>
  <c r="I469"/>
  <c r="J469" s="1"/>
  <c r="I470"/>
  <c r="J470" s="1"/>
  <c r="I471"/>
  <c r="J471" s="1"/>
  <c r="I472"/>
  <c r="J472" s="1"/>
  <c r="I473"/>
  <c r="J473" s="1"/>
  <c r="I474"/>
  <c r="J474" s="1"/>
  <c r="I475"/>
  <c r="J475" s="1"/>
  <c r="I476"/>
  <c r="J476" s="1"/>
  <c r="I477"/>
  <c r="J477" s="1"/>
  <c r="I478"/>
  <c r="J478" s="1"/>
  <c r="I479"/>
  <c r="J479" s="1"/>
  <c r="I480"/>
  <c r="J480" s="1"/>
  <c r="I481"/>
  <c r="J481" s="1"/>
  <c r="I482"/>
  <c r="J482" s="1"/>
  <c r="I483"/>
  <c r="J483" s="1"/>
  <c r="I467"/>
  <c r="J467" s="1"/>
  <c r="I439"/>
  <c r="J439" s="1"/>
  <c r="I440"/>
  <c r="J440" s="1"/>
  <c r="I441"/>
  <c r="J441" s="1"/>
  <c r="I442"/>
  <c r="J442" s="1"/>
  <c r="I443"/>
  <c r="J443" s="1"/>
  <c r="I444"/>
  <c r="J444" s="1"/>
  <c r="I445"/>
  <c r="J445" s="1"/>
  <c r="I446"/>
  <c r="J446" s="1"/>
  <c r="I447"/>
  <c r="J447" s="1"/>
  <c r="I448"/>
  <c r="J448" s="1"/>
  <c r="I449"/>
  <c r="J449" s="1"/>
  <c r="I450"/>
  <c r="J450" s="1"/>
  <c r="I451"/>
  <c r="J451" s="1"/>
  <c r="I452"/>
  <c r="J452" s="1"/>
  <c r="I453"/>
  <c r="J453" s="1"/>
  <c r="I454"/>
  <c r="J454" s="1"/>
  <c r="I455"/>
  <c r="J455" s="1"/>
  <c r="I456"/>
  <c r="J456" s="1"/>
  <c r="I457"/>
  <c r="J457" s="1"/>
  <c r="I458"/>
  <c r="J458" s="1"/>
  <c r="I459"/>
  <c r="J459" s="1"/>
  <c r="I460"/>
  <c r="J460" s="1"/>
  <c r="I461"/>
  <c r="J461" s="1"/>
  <c r="I462"/>
  <c r="J462" s="1"/>
  <c r="I463"/>
  <c r="J463" s="1"/>
  <c r="I464"/>
  <c r="J464" s="1"/>
  <c r="I465"/>
  <c r="J465" s="1"/>
  <c r="I438"/>
  <c r="J438" s="1"/>
  <c r="I434"/>
  <c r="J434" s="1"/>
  <c r="I435"/>
  <c r="J435" s="1"/>
  <c r="I433"/>
  <c r="J433" s="1"/>
  <c r="I416"/>
  <c r="J416" s="1"/>
  <c r="I417"/>
  <c r="J417" s="1"/>
  <c r="I418"/>
  <c r="J418" s="1"/>
  <c r="I419"/>
  <c r="J419" s="1"/>
  <c r="I420"/>
  <c r="J420" s="1"/>
  <c r="I421"/>
  <c r="J421" s="1"/>
  <c r="I422"/>
  <c r="J422" s="1"/>
  <c r="I423"/>
  <c r="J423" s="1"/>
  <c r="I424"/>
  <c r="J424" s="1"/>
  <c r="I425"/>
  <c r="J425" s="1"/>
  <c r="I426"/>
  <c r="J426" s="1"/>
  <c r="I427"/>
  <c r="J427" s="1"/>
  <c r="I428"/>
  <c r="J428" s="1"/>
  <c r="I429"/>
  <c r="J429" s="1"/>
  <c r="I430"/>
  <c r="J430" s="1"/>
  <c r="I431"/>
  <c r="J431" s="1"/>
  <c r="J415"/>
  <c r="I415"/>
  <c r="I412"/>
  <c r="J412" s="1"/>
  <c r="J411" s="1"/>
  <c r="I408"/>
  <c r="J408" s="1"/>
  <c r="I409"/>
  <c r="J409" s="1"/>
  <c r="I410"/>
  <c r="J410" s="1"/>
  <c r="J407"/>
  <c r="I407"/>
  <c r="I404"/>
  <c r="J404" s="1"/>
  <c r="I405"/>
  <c r="J405" s="1"/>
  <c r="J403"/>
  <c r="I403"/>
  <c r="I395"/>
  <c r="J395" s="1"/>
  <c r="I396"/>
  <c r="J396" s="1"/>
  <c r="I397"/>
  <c r="J397" s="1"/>
  <c r="I398"/>
  <c r="J398" s="1"/>
  <c r="I399"/>
  <c r="J399" s="1"/>
  <c r="I400"/>
  <c r="J400" s="1"/>
  <c r="I401"/>
  <c r="J401" s="1"/>
  <c r="I394"/>
  <c r="J394" s="1"/>
  <c r="I355"/>
  <c r="J355" s="1"/>
  <c r="I356"/>
  <c r="J356" s="1"/>
  <c r="I357"/>
  <c r="J357" s="1"/>
  <c r="I358"/>
  <c r="J358" s="1"/>
  <c r="I359"/>
  <c r="J359" s="1"/>
  <c r="I360"/>
  <c r="J360" s="1"/>
  <c r="I361"/>
  <c r="J361" s="1"/>
  <c r="I362"/>
  <c r="J362" s="1"/>
  <c r="I363"/>
  <c r="J363" s="1"/>
  <c r="I364"/>
  <c r="J364" s="1"/>
  <c r="I365"/>
  <c r="J365" s="1"/>
  <c r="I366"/>
  <c r="J366" s="1"/>
  <c r="I367"/>
  <c r="J367" s="1"/>
  <c r="I368"/>
  <c r="J368" s="1"/>
  <c r="I369"/>
  <c r="J369" s="1"/>
  <c r="I370"/>
  <c r="J370" s="1"/>
  <c r="I371"/>
  <c r="J371" s="1"/>
  <c r="I372"/>
  <c r="J372" s="1"/>
  <c r="I373"/>
  <c r="J373" s="1"/>
  <c r="I374"/>
  <c r="J374" s="1"/>
  <c r="I375"/>
  <c r="J375" s="1"/>
  <c r="I376"/>
  <c r="J376" s="1"/>
  <c r="I377"/>
  <c r="J377" s="1"/>
  <c r="I378"/>
  <c r="J378" s="1"/>
  <c r="I379"/>
  <c r="J379" s="1"/>
  <c r="I380"/>
  <c r="J380" s="1"/>
  <c r="I381"/>
  <c r="J381" s="1"/>
  <c r="I382"/>
  <c r="J382" s="1"/>
  <c r="I383"/>
  <c r="J383" s="1"/>
  <c r="I384"/>
  <c r="J384" s="1"/>
  <c r="I385"/>
  <c r="J385" s="1"/>
  <c r="I386"/>
  <c r="J386" s="1"/>
  <c r="I387"/>
  <c r="J387" s="1"/>
  <c r="I388"/>
  <c r="J388" s="1"/>
  <c r="I389"/>
  <c r="J389" s="1"/>
  <c r="I390"/>
  <c r="J390" s="1"/>
  <c r="I391"/>
  <c r="J391" s="1"/>
  <c r="I392"/>
  <c r="J392" s="1"/>
  <c r="I354"/>
  <c r="J354" s="1"/>
  <c r="J351"/>
  <c r="J350" s="1"/>
  <c r="I351"/>
  <c r="I349"/>
  <c r="J349" s="1"/>
  <c r="J348" s="1"/>
  <c r="I346"/>
  <c r="J346" s="1"/>
  <c r="I345"/>
  <c r="J345" s="1"/>
  <c r="I330"/>
  <c r="J330" s="1"/>
  <c r="I331"/>
  <c r="J331" s="1"/>
  <c r="I332"/>
  <c r="J332" s="1"/>
  <c r="I333"/>
  <c r="J333" s="1"/>
  <c r="I334"/>
  <c r="J334" s="1"/>
  <c r="I335"/>
  <c r="J335" s="1"/>
  <c r="I336"/>
  <c r="J336" s="1"/>
  <c r="I337"/>
  <c r="J337" s="1"/>
  <c r="I338"/>
  <c r="J338" s="1"/>
  <c r="I339"/>
  <c r="J339" s="1"/>
  <c r="I340"/>
  <c r="J340" s="1"/>
  <c r="I341"/>
  <c r="J341" s="1"/>
  <c r="I342"/>
  <c r="J342" s="1"/>
  <c r="I343"/>
  <c r="J343" s="1"/>
  <c r="I329"/>
  <c r="J329" s="1"/>
  <c r="I318"/>
  <c r="J318" s="1"/>
  <c r="I319"/>
  <c r="J319" s="1"/>
  <c r="I320"/>
  <c r="J320" s="1"/>
  <c r="I321"/>
  <c r="J321" s="1"/>
  <c r="I322"/>
  <c r="J322" s="1"/>
  <c r="I323"/>
  <c r="J323" s="1"/>
  <c r="I324"/>
  <c r="J324" s="1"/>
  <c r="I325"/>
  <c r="J325" s="1"/>
  <c r="I326"/>
  <c r="J326" s="1"/>
  <c r="I317"/>
  <c r="J317" s="1"/>
  <c r="I309"/>
  <c r="J309" s="1"/>
  <c r="I310"/>
  <c r="J310" s="1"/>
  <c r="I311"/>
  <c r="J311" s="1"/>
  <c r="I312"/>
  <c r="J312" s="1"/>
  <c r="I313"/>
  <c r="J313" s="1"/>
  <c r="I314"/>
  <c r="J314" s="1"/>
  <c r="I315"/>
  <c r="J315" s="1"/>
  <c r="I308"/>
  <c r="J308" s="1"/>
  <c r="I305"/>
  <c r="J305" s="1"/>
  <c r="I304"/>
  <c r="J304" s="1"/>
  <c r="I293"/>
  <c r="J293" s="1"/>
  <c r="I294"/>
  <c r="J294" s="1"/>
  <c r="I295"/>
  <c r="J295" s="1"/>
  <c r="I296"/>
  <c r="J296" s="1"/>
  <c r="I297"/>
  <c r="J297" s="1"/>
  <c r="I298"/>
  <c r="J298" s="1"/>
  <c r="I299"/>
  <c r="J299" s="1"/>
  <c r="I300"/>
  <c r="J300" s="1"/>
  <c r="I301"/>
  <c r="J301" s="1"/>
  <c r="I302"/>
  <c r="J302" s="1"/>
  <c r="I292"/>
  <c r="J292" s="1"/>
  <c r="I285"/>
  <c r="J285" s="1"/>
  <c r="I286"/>
  <c r="J286" s="1"/>
  <c r="I287"/>
  <c r="J287" s="1"/>
  <c r="I288"/>
  <c r="J288" s="1"/>
  <c r="I289"/>
  <c r="J289" s="1"/>
  <c r="I284"/>
  <c r="J284" s="1"/>
  <c r="I281"/>
  <c r="J281" s="1"/>
  <c r="I282"/>
  <c r="J282" s="1"/>
  <c r="I280"/>
  <c r="J280" s="1"/>
  <c r="I267"/>
  <c r="J267" s="1"/>
  <c r="I268"/>
  <c r="J268" s="1"/>
  <c r="I269"/>
  <c r="J269" s="1"/>
  <c r="I270"/>
  <c r="J270" s="1"/>
  <c r="I271"/>
  <c r="J271" s="1"/>
  <c r="I272"/>
  <c r="J272" s="1"/>
  <c r="I273"/>
  <c r="J273" s="1"/>
  <c r="I274"/>
  <c r="J274" s="1"/>
  <c r="I275"/>
  <c r="J275" s="1"/>
  <c r="I276"/>
  <c r="J276" s="1"/>
  <c r="I277"/>
  <c r="J277" s="1"/>
  <c r="I278"/>
  <c r="J278" s="1"/>
  <c r="I266"/>
  <c r="J266" s="1"/>
  <c r="I258"/>
  <c r="J258" s="1"/>
  <c r="I259"/>
  <c r="J259" s="1"/>
  <c r="I260"/>
  <c r="J260" s="1"/>
  <c r="I261"/>
  <c r="J261" s="1"/>
  <c r="I262"/>
  <c r="J262" s="1"/>
  <c r="I263"/>
  <c r="J263" s="1"/>
  <c r="J257"/>
  <c r="I257"/>
  <c r="J254"/>
  <c r="I255"/>
  <c r="J255" s="1"/>
  <c r="I239"/>
  <c r="J239" s="1"/>
  <c r="I240"/>
  <c r="J240" s="1"/>
  <c r="I241"/>
  <c r="J241" s="1"/>
  <c r="I242"/>
  <c r="J242" s="1"/>
  <c r="I243"/>
  <c r="J243" s="1"/>
  <c r="I244"/>
  <c r="J244" s="1"/>
  <c r="I245"/>
  <c r="J245" s="1"/>
  <c r="I246"/>
  <c r="J246" s="1"/>
  <c r="I247"/>
  <c r="J247" s="1"/>
  <c r="I248"/>
  <c r="J248" s="1"/>
  <c r="I249"/>
  <c r="J249" s="1"/>
  <c r="I250"/>
  <c r="J250" s="1"/>
  <c r="I251"/>
  <c r="J251" s="1"/>
  <c r="I252"/>
  <c r="J252" s="1"/>
  <c r="I253"/>
  <c r="J253" s="1"/>
  <c r="I238"/>
  <c r="J238" s="1"/>
  <c r="I227"/>
  <c r="J227" s="1"/>
  <c r="I228"/>
  <c r="J228" s="1"/>
  <c r="I229"/>
  <c r="J229" s="1"/>
  <c r="I230"/>
  <c r="J230" s="1"/>
  <c r="I231"/>
  <c r="J231" s="1"/>
  <c r="I232"/>
  <c r="J232" s="1"/>
  <c r="I233"/>
  <c r="J233" s="1"/>
  <c r="I234"/>
  <c r="J234" s="1"/>
  <c r="I235"/>
  <c r="J235" s="1"/>
  <c r="I236"/>
  <c r="J236" s="1"/>
  <c r="I226"/>
  <c r="J226" s="1"/>
  <c r="I223"/>
  <c r="J223" s="1"/>
  <c r="I224"/>
  <c r="J224" s="1"/>
  <c r="I222"/>
  <c r="J222" s="1"/>
  <c r="I218"/>
  <c r="J218" s="1"/>
  <c r="I219"/>
  <c r="J219" s="1"/>
  <c r="I220"/>
  <c r="J220" s="1"/>
  <c r="I217"/>
  <c r="J217" s="1"/>
  <c r="I212"/>
  <c r="J212" s="1"/>
  <c r="I213"/>
  <c r="J213" s="1"/>
  <c r="I214"/>
  <c r="J214" s="1"/>
  <c r="I211"/>
  <c r="J211" s="1"/>
  <c r="I206"/>
  <c r="J206" s="1"/>
  <c r="I207"/>
  <c r="J207" s="1"/>
  <c r="I208"/>
  <c r="J208" s="1"/>
  <c r="I209"/>
  <c r="J209" s="1"/>
  <c r="I205"/>
  <c r="J205" s="1"/>
  <c r="I200"/>
  <c r="J200" s="1"/>
  <c r="I201"/>
  <c r="J201" s="1"/>
  <c r="I202"/>
  <c r="J202" s="1"/>
  <c r="I203"/>
  <c r="J203" s="1"/>
  <c r="I199"/>
  <c r="J199" s="1"/>
  <c r="I197"/>
  <c r="J197" s="1"/>
  <c r="J196" s="1"/>
  <c r="I192"/>
  <c r="J192" s="1"/>
  <c r="I193"/>
  <c r="J193" s="1"/>
  <c r="I194"/>
  <c r="J194" s="1"/>
  <c r="I191"/>
  <c r="J191" s="1"/>
  <c r="I187"/>
  <c r="J187" s="1"/>
  <c r="I188"/>
  <c r="J188" s="1"/>
  <c r="I189"/>
  <c r="J189" s="1"/>
  <c r="I186"/>
  <c r="J186" s="1"/>
  <c r="I183"/>
  <c r="J183" s="1"/>
  <c r="J182" s="1"/>
  <c r="I180"/>
  <c r="J180" s="1"/>
  <c r="I181"/>
  <c r="J181" s="1"/>
  <c r="I179"/>
  <c r="J179" s="1"/>
  <c r="I176"/>
  <c r="J176" s="1"/>
  <c r="I177"/>
  <c r="J177" s="1"/>
  <c r="I175"/>
  <c r="J175" s="1"/>
  <c r="I171"/>
  <c r="J171" s="1"/>
  <c r="I172"/>
  <c r="J172" s="1"/>
  <c r="I173"/>
  <c r="J173" s="1"/>
  <c r="I170"/>
  <c r="J170" s="1"/>
  <c r="I165"/>
  <c r="J165" s="1"/>
  <c r="I166"/>
  <c r="J166" s="1"/>
  <c r="I167"/>
  <c r="J167" s="1"/>
  <c r="I168"/>
  <c r="J168" s="1"/>
  <c r="I164"/>
  <c r="J164" s="1"/>
  <c r="I162"/>
  <c r="J162" s="1"/>
  <c r="J161" s="1"/>
  <c r="I156"/>
  <c r="J156" s="1"/>
  <c r="I157"/>
  <c r="J157" s="1"/>
  <c r="I158"/>
  <c r="J158" s="1"/>
  <c r="I159"/>
  <c r="J159" s="1"/>
  <c r="I160"/>
  <c r="J160" s="1"/>
  <c r="I155"/>
  <c r="J155" s="1"/>
  <c r="I145"/>
  <c r="J145" s="1"/>
  <c r="I146"/>
  <c r="J146" s="1"/>
  <c r="I147"/>
  <c r="J147" s="1"/>
  <c r="I148"/>
  <c r="J148" s="1"/>
  <c r="I149"/>
  <c r="J149" s="1"/>
  <c r="I150"/>
  <c r="J150" s="1"/>
  <c r="I151"/>
  <c r="J151" s="1"/>
  <c r="I152"/>
  <c r="J152" s="1"/>
  <c r="I153"/>
  <c r="J153" s="1"/>
  <c r="I144"/>
  <c r="J144" s="1"/>
  <c r="I140"/>
  <c r="J140" s="1"/>
  <c r="I141"/>
  <c r="J141" s="1"/>
  <c r="I142"/>
  <c r="J142" s="1"/>
  <c r="I139"/>
  <c r="J139" s="1"/>
  <c r="I135"/>
  <c r="J135" s="1"/>
  <c r="I136"/>
  <c r="J136" s="1"/>
  <c r="I137"/>
  <c r="J137" s="1"/>
  <c r="I134"/>
  <c r="J134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25"/>
  <c r="J125" s="1"/>
  <c r="I119"/>
  <c r="J119" s="1"/>
  <c r="I120"/>
  <c r="J120" s="1"/>
  <c r="I121"/>
  <c r="J121" s="1"/>
  <c r="I122"/>
  <c r="J122" s="1"/>
  <c r="I118"/>
  <c r="J118" s="1"/>
  <c r="I115"/>
  <c r="J115" s="1"/>
  <c r="I116"/>
  <c r="J116" s="1"/>
  <c r="I114"/>
  <c r="J114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05"/>
  <c r="J105" s="1"/>
  <c r="I99"/>
  <c r="J99" s="1"/>
  <c r="I100"/>
  <c r="J100" s="1"/>
  <c r="I101"/>
  <c r="J101" s="1"/>
  <c r="I102"/>
  <c r="J102" s="1"/>
  <c r="I103"/>
  <c r="J103" s="1"/>
  <c r="I98"/>
  <c r="J98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87"/>
  <c r="J87" s="1"/>
  <c r="I81"/>
  <c r="J81" s="1"/>
  <c r="I82"/>
  <c r="J82" s="1"/>
  <c r="I83"/>
  <c r="J83" s="1"/>
  <c r="I84"/>
  <c r="J84" s="1"/>
  <c r="I85"/>
  <c r="J85" s="1"/>
  <c r="I80"/>
  <c r="J80" s="1"/>
  <c r="I75"/>
  <c r="J75" s="1"/>
  <c r="I76"/>
  <c r="J76" s="1"/>
  <c r="I77"/>
  <c r="J77" s="1"/>
  <c r="I78"/>
  <c r="J78" s="1"/>
  <c r="I74"/>
  <c r="J74" s="1"/>
  <c r="I67"/>
  <c r="J67" s="1"/>
  <c r="I68"/>
  <c r="J68" s="1"/>
  <c r="I69"/>
  <c r="J69" s="1"/>
  <c r="I70"/>
  <c r="J70" s="1"/>
  <c r="I71"/>
  <c r="J71" s="1"/>
  <c r="I72"/>
  <c r="J72" s="1"/>
  <c r="I66"/>
  <c r="J66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55"/>
  <c r="J55" s="1"/>
  <c r="I50"/>
  <c r="J50" s="1"/>
  <c r="I51"/>
  <c r="J51" s="1"/>
  <c r="I52"/>
  <c r="J52" s="1"/>
  <c r="I53"/>
  <c r="J53" s="1"/>
  <c r="I49"/>
  <c r="J49" s="1"/>
  <c r="I43"/>
  <c r="J43" s="1"/>
  <c r="I44"/>
  <c r="J44" s="1"/>
  <c r="I45"/>
  <c r="J45" s="1"/>
  <c r="I46"/>
  <c r="J46" s="1"/>
  <c r="I42"/>
  <c r="J42" s="1"/>
  <c r="I39"/>
  <c r="J39" s="1"/>
  <c r="I40"/>
  <c r="J40" s="1"/>
  <c r="J37" s="1"/>
  <c r="I38"/>
  <c r="J38" s="1"/>
  <c r="I34"/>
  <c r="J34" s="1"/>
  <c r="I35"/>
  <c r="J35" s="1"/>
  <c r="I36"/>
  <c r="J36" s="1"/>
  <c r="I33"/>
  <c r="J33" s="1"/>
  <c r="I28"/>
  <c r="J28" s="1"/>
  <c r="I29"/>
  <c r="J29" s="1"/>
  <c r="I30"/>
  <c r="J30" s="1"/>
  <c r="I31"/>
  <c r="J31" s="1"/>
  <c r="I27"/>
  <c r="J27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J14"/>
  <c r="I14"/>
  <c r="J65" l="1"/>
  <c r="J402"/>
  <c r="J753"/>
  <c r="J673"/>
  <c r="J154"/>
  <c r="J117"/>
  <c r="J113"/>
  <c r="J79"/>
  <c r="J432"/>
  <c r="J256"/>
  <c r="J768"/>
  <c r="J557"/>
  <c r="J169"/>
  <c r="J625"/>
  <c r="J138"/>
  <c r="J73"/>
  <c r="J104"/>
  <c r="J658"/>
  <c r="J41"/>
  <c r="J279"/>
  <c r="J198"/>
  <c r="J216"/>
  <c r="J533"/>
  <c r="J190"/>
  <c r="J667"/>
  <c r="J178"/>
  <c r="J707"/>
  <c r="J414"/>
  <c r="J210"/>
  <c r="J237"/>
  <c r="J723"/>
  <c r="J694"/>
  <c r="J283"/>
  <c r="J143"/>
  <c r="J316"/>
  <c r="J344"/>
  <c r="J689"/>
  <c r="J86"/>
  <c r="J174"/>
  <c r="J437"/>
  <c r="J303"/>
  <c r="J204"/>
  <c r="J406"/>
  <c r="J466"/>
  <c r="J221"/>
  <c r="J48"/>
  <c r="J328"/>
  <c r="J569"/>
  <c r="J163"/>
  <c r="J393"/>
  <c r="J32"/>
  <c r="J26"/>
  <c r="J133"/>
  <c r="J519"/>
  <c r="J632"/>
  <c r="J225"/>
  <c r="J676"/>
  <c r="J484"/>
  <c r="J587"/>
  <c r="J97"/>
  <c r="J744"/>
  <c r="J757"/>
  <c r="J612"/>
  <c r="J54"/>
  <c r="J740"/>
  <c r="J651"/>
  <c r="J562"/>
  <c r="J552"/>
  <c r="J541"/>
  <c r="J530"/>
  <c r="J353"/>
  <c r="J347"/>
  <c r="J307"/>
  <c r="J291"/>
  <c r="J265"/>
  <c r="J185"/>
  <c r="J124"/>
  <c r="J13"/>
  <c r="J650" l="1"/>
  <c r="J436"/>
  <c r="J306"/>
  <c r="J264"/>
  <c r="J195"/>
  <c r="J25"/>
  <c r="J215"/>
  <c r="J47"/>
  <c r="J413"/>
  <c r="J666"/>
  <c r="J184"/>
  <c r="J123" s="1"/>
  <c r="J327"/>
  <c r="J352"/>
  <c r="J290"/>
  <c r="J561"/>
  <c r="J739"/>
  <c r="J529"/>
  <c r="J12" l="1"/>
  <c r="J11" s="1"/>
</calcChain>
</file>

<file path=xl/sharedStrings.xml><?xml version="1.0" encoding="utf-8"?>
<sst xmlns="http://schemas.openxmlformats.org/spreadsheetml/2006/main" count="4550" uniqueCount="1992">
  <si>
    <t>PO - PLANILHA ORÇAMENTÁRIA</t>
  </si>
  <si>
    <t>Grau de Sigilo</t>
  </si>
  <si>
    <t>Orçamento Base para Licitação - FGTS</t>
  </si>
  <si>
    <t>#PUBLICO</t>
  </si>
  <si>
    <t>Nº OPERAÇÃO</t>
  </si>
  <si>
    <t>Nº TransfereGOV</t>
  </si>
  <si>
    <t>PROPONENTE / TOMADOR</t>
  </si>
  <si>
    <t>APELIDO DO EMPREENDIMENTO</t>
  </si>
  <si>
    <t>109433468</t>
  </si>
  <si>
    <t>960702</t>
  </si>
  <si>
    <t>PREFEITURA MUNICIPAL DE CAMPO LIMPO PAULISTA</t>
  </si>
  <si>
    <t>CONSTRUÇÃO DA EMEF COLINA DO PONTAL</t>
  </si>
  <si>
    <t>LOCALIDADE SINAPI</t>
  </si>
  <si>
    <t>DATA BASE</t>
  </si>
  <si>
    <t>DESCRIÇÃO DO LOTE</t>
  </si>
  <si>
    <t>MUNICÍPIO / UF</t>
  </si>
  <si>
    <t>BDI 1</t>
  </si>
  <si>
    <t>BDI 2</t>
  </si>
  <si>
    <t>BDI 3</t>
  </si>
  <si>
    <t/>
  </si>
  <si>
    <t>Quantidade</t>
  </si>
  <si>
    <t>SAO PAULO</t>
  </si>
  <si>
    <t>09-25 (N DES.)</t>
  </si>
  <si>
    <t>CONSTRUÇÃO DE ESCOLA EM TEMPO INTEGRAL - FNDE 13 SALAS</t>
  </si>
  <si>
    <t>CAMPO LIMPO PAULISTA / SP</t>
  </si>
  <si>
    <t>24,69%</t>
  </si>
  <si>
    <t>0,00%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</si>
  <si>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</si>
  <si>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</si>
  <si>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</si>
  <si>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</si>
  <si>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</si>
  <si>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</si>
  <si>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</si>
  <si>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</si>
  <si>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</si>
  <si>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1.</t>
  </si>
  <si>
    <t>SINAPI</t>
  </si>
  <si>
    <t>-</t>
  </si>
  <si>
    <t>1.1.</t>
  </si>
  <si>
    <t>SERVIÇOS PRELIMINARES</t>
  </si>
  <si>
    <t>1.1.0.0.1.</t>
  </si>
  <si>
    <t>103689</t>
  </si>
  <si>
    <t>FORNECIMENTO E INSTALAÇÃO DE PLACA DE OBRA COM CHAPA GALVANIZADA E ESTRUTURA DE MADEIRA. AF_03/2022_PS</t>
  </si>
  <si>
    <t>M2</t>
  </si>
  <si>
    <t>1.1.0.0.2.</t>
  </si>
  <si>
    <t>98459</t>
  </si>
  <si>
    <t>TAPUME COM TELHA METÁLICA. AF_03/2024</t>
  </si>
  <si>
    <t>1.1.0.0.3.</t>
  </si>
  <si>
    <t>101509</t>
  </si>
  <si>
    <t>ENTRADA DE ENERGIA ELÉTRICA, AÉREA, TRIFÁSICA, COM CAIXA DE EMBUTIR, CABO DE 10 MM2 E DISJUNTOR DIN 50A (NÃO INCLUSO O POSTE DE CONCRETO). AF_07/2020</t>
  </si>
  <si>
    <t>UN</t>
  </si>
  <si>
    <t>1.1.0.0.4.</t>
  </si>
  <si>
    <t>SINAPI-I</t>
  </si>
  <si>
    <t>41205</t>
  </si>
  <si>
    <t>POSTE DE CONCRETO ARMADO DE SECAO DUPLO T, EXTENSAO DE 11,00 M, RESISTENCIA DE 1000 DAN, TIPO B-1,5</t>
  </si>
  <si>
    <t>1.1.0.0.5.</t>
  </si>
  <si>
    <t>Composição</t>
  </si>
  <si>
    <t>FNDE 03</t>
  </si>
  <si>
    <t>LIGAÇÃO PROVISÓRIA DE ÁGUA E ESGOTO</t>
  </si>
  <si>
    <t>1.1.0.0.6.</t>
  </si>
  <si>
    <t>FNDE 230</t>
  </si>
  <si>
    <t>LOCAÇÃO DE CONTAINER 2,30 X 6,00 M, ALT. 2,50 , PARA ESCRITÓRIO, SEM DIVISÓRIAS INTERNAS E SEM SANITÁRIO</t>
  </si>
  <si>
    <t>MES</t>
  </si>
  <si>
    <t>1.1.0.0.7.</t>
  </si>
  <si>
    <t>FNDE 231</t>
  </si>
  <si>
    <t>LOCAÇÃO DE CONTAINER 2,30 X 6,00 M, ALT 2,50 M, PARA ESCRITÓRIO, SEM DIVISÓRIAS INTERNAS COM SANITÁRIO</t>
  </si>
  <si>
    <t>1.1.0.0.8.</t>
  </si>
  <si>
    <t>FNDE 232</t>
  </si>
  <si>
    <t>LOCAÇÃO DE CONTAINER 2,30 X 6,00 M, ALT 2,50 M, PARA SANITÁRIO, COM 4 BACIAS, 8 CHUVEIROS, 1 LAVATÓRIO E 1 MICTÓRIO</t>
  </si>
  <si>
    <t>1.1.0.0.9.</t>
  </si>
  <si>
    <t>99059</t>
  </si>
  <si>
    <t>LOCAÇÃO CONVENCIONAL DE OBRA, UTILIZANDO GABARITO DE TÁBUAS CORRIDAS PONTALETADAS A CADA 2,00M - 2 UTILIZAÇÕES. AF_03/2024</t>
  </si>
  <si>
    <t>M</t>
  </si>
  <si>
    <t>1.1.0.0.10.</t>
  </si>
  <si>
    <t>98525</t>
  </si>
  <si>
    <t>LIMPEZA MECANIZADA DE CAMADA VEGETAL, VEGETAÇÃO E PEQUENAS ÁRVORES (DIÂMETRO DE TRONCO MENOR QUE 0,20 M), COM TRATOR DE ESTEIRAS. AF_03/2024</t>
  </si>
  <si>
    <t>1.1.0.0.11.</t>
  </si>
  <si>
    <t>FNDE 52</t>
  </si>
  <si>
    <t>ADMINISTRAÇÃO LOCAL</t>
  </si>
  <si>
    <t>1.2.</t>
  </si>
  <si>
    <t>MOVIMENTO DE TERRA PARA FUNDAÇÕES</t>
  </si>
  <si>
    <t>1.2.1.</t>
  </si>
  <si>
    <t>EDIFICAÇÃO</t>
  </si>
  <si>
    <t>1.2.1.0.1.</t>
  </si>
  <si>
    <t>96521</t>
  </si>
  <si>
    <t>ESCAVAÇÃO MECANIZADA PARA BLOCO DE COROAMENTO OU SAPATA COM RETROESCAVADEIRA (INCLUINDO ESCAVAÇÃO PARA COLOCAÇÃO DE FÔRMAS). AF_01/2024</t>
  </si>
  <si>
    <t>M3</t>
  </si>
  <si>
    <t>1.2.1.0.2.</t>
  </si>
  <si>
    <t>94318</t>
  </si>
  <si>
    <t>ATERRO MECANIZADO DE VALA COM RETROESCAVADEIRA (CAPACIDADE DA CAÇAMBA DA RETRO: 0,26 M³ / POTÊNCIA: 88 HP), LARGURA ATÉ 1,5 M, PROFUNDIDADE DE 1,5 A 3,0 M, COM SOLO ARGILO-ARENOSO. AF_08/2023</t>
  </si>
  <si>
    <t>1.2.1.0.3.</t>
  </si>
  <si>
    <t>96525</t>
  </si>
  <si>
    <t>ESCAVAÇÃO MECANIZADA PARA VIGA BALDRAME OU SAPATA CORRIDA COM MINI-ESCAVADEIRA (INCLUINDO ESCAVAÇÃO PARA COLOCAÇÃO DE FÔRMAS). AF_01/2024</t>
  </si>
  <si>
    <t>1.2.1.0.4.</t>
  </si>
  <si>
    <t>101617</t>
  </si>
  <si>
    <t>PREPARO DE FUNDO DE VALA COM LARGURA MAIOR OU IGUAL A 1,5 M E MENOR QUE 2,5 M (ACERTO DO SOLO NATURAL). AF_08/2020</t>
  </si>
  <si>
    <t>1.2.1.0.5.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</si>
  <si>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</si>
  <si>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</si>
  <si>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1.2.2.</t>
  </si>
  <si>
    <t>RESERVATÓRIO</t>
  </si>
  <si>
    <t>1.2.2.0.1.</t>
  </si>
  <si>
    <t>1.2.2.0.2.</t>
  </si>
  <si>
    <t>1.2.2.0.3.</t>
  </si>
  <si>
    <t>1.2.2.0.4.</t>
  </si>
  <si>
    <t>1.2.3.</t>
  </si>
  <si>
    <t>ESTRUTURA METÁLICA</t>
  </si>
  <si>
    <t>1.2.3.0.1.</t>
  </si>
  <si>
    <t>1.2.3.0.2.</t>
  </si>
  <si>
    <t>1.2.3.0.3.</t>
  </si>
  <si>
    <t>1.2.4.</t>
  </si>
  <si>
    <t>MURO</t>
  </si>
  <si>
    <t>1.2.4.0.1.</t>
  </si>
  <si>
    <t>1.2.4.0.2.</t>
  </si>
  <si>
    <t>1.2.4.0.3.</t>
  </si>
  <si>
    <t>1.2.4.0.4.</t>
  </si>
  <si>
    <t>1.2.4.0.5.</t>
  </si>
  <si>
    <t>1.3.</t>
  </si>
  <si>
    <t>FUNDAÇÕES</t>
  </si>
  <si>
    <t>1.3.1.</t>
  </si>
  <si>
    <t>CONCRETO ARMADO PARA FUNDAÇÕES - ESTACAS</t>
  </si>
  <si>
    <t>1.3.1.0.1.</t>
  </si>
  <si>
    <t>100897</t>
  </si>
  <si>
    <t>ESTACA ESCAVADA MECANICAMENTE, SEM FLUIDO ESTABILIZANTE, COM 40CM DE DIÂMETRO, CONCRETO LANÇADO POR CAMINHÃO BETONEIRA (EXCLUSIVE MOBILIZAÇÃO E DESMOBILIZAÇÃO). AF_01/2020</t>
  </si>
  <si>
    <t>1.3.1.0.2.</t>
  </si>
  <si>
    <t>100651</t>
  </si>
  <si>
    <t>ESTACA HÉLICE CONTÍNUA, DIÂMETRO DE 30 CM, INCLUSO CONCRETO FCK=30MPA E ARMADURA MÍNIMA (EXCLUSIVE BOMBEAMENTO, MOBILIZAÇÃO E DESMOBILIZAÇÃO). AF_12/2019</t>
  </si>
  <si>
    <t>1.3.1.0.3.</t>
  </si>
  <si>
    <t>CDHU</t>
  </si>
  <si>
    <t>12.12.010</t>
  </si>
  <si>
    <t>Taxa de mobilização e desmobilização de equipamentos para execução de estaca tipo hélice contínua em solo</t>
  </si>
  <si>
    <t>1.3.1.0.4.</t>
  </si>
  <si>
    <t>12.05.010</t>
  </si>
  <si>
    <t>Taxa de mobilização e desmobilização de equipamentos para execução de estaca escavada</t>
  </si>
  <si>
    <t>1.3.1.0.5.</t>
  </si>
  <si>
    <t>103673</t>
  </si>
  <si>
    <t>LANÇAMENTO COM USO DE BOMBA, ADENSAMENTO E ACABAMENTO DE CONCRETO EM ESTRUTURAS. AF_02/2022</t>
  </si>
  <si>
    <t>1.3.2.</t>
  </si>
  <si>
    <t>CONCRETO ARMADO PARA FUNDAÇÕES - BLOCOS</t>
  </si>
  <si>
    <t>1.3.2.0.1.</t>
  </si>
  <si>
    <t>96619</t>
  </si>
  <si>
    <t>LASTRO DE CONCRETO MAGRO, APLICADO EM BLOCOS DE COROAMENTO OU SAPATAS, ESPESSURA DE 5 CM. AF_01/2024</t>
  </si>
  <si>
    <t>1.3.2.0.2.</t>
  </si>
  <si>
    <t>96534</t>
  </si>
  <si>
    <t>FABRICAÇÃO, MONTAGEM E DESMONTAGEM DE FÔRMA PARA BLOCO DE COROAMENTO, EM MADEIRA SERRADA, E=25 MM, 4 UTILIZAÇÕES. AF_01/2024</t>
  </si>
  <si>
    <t>1.3.2.0.3.</t>
  </si>
  <si>
    <t>96544</t>
  </si>
  <si>
    <t>ARMAÇÃO DE BLOCO UTILIZANDO AÇO CA-50 DE 6,3 MM - MONTAGEM. AF_01/2024</t>
  </si>
  <si>
    <t>KG</t>
  </si>
  <si>
    <t>1.3.2.0.4.</t>
  </si>
  <si>
    <t>96545</t>
  </si>
  <si>
    <t>ARMAÇÃO DE BLOCO UTILIZANDO AÇO CA-50 DE 8 MM - MONTAGEM. AF_01/2024</t>
  </si>
  <si>
    <t>1.3.2.0.5.</t>
  </si>
  <si>
    <t>96546</t>
  </si>
  <si>
    <t>ARMAÇÃO DE BLOCO UTILIZANDO AÇO CA-50 DE 10 MM - MONTAGEM. AF_01/2024</t>
  </si>
  <si>
    <t>1.3.2.0.6.</t>
  </si>
  <si>
    <t>104920</t>
  </si>
  <si>
    <t>ARMAÇÃO DE BLOCO, SAPATA ISOLADA, VIGA BALDRAME E SAPATA CORRIDA UTILIZANDO AÇO CA-50 DE 12,5 MM - MONTAGEM. AF_01/2024</t>
  </si>
  <si>
    <t>1.3.2.0.7.</t>
  </si>
  <si>
    <t>104921</t>
  </si>
  <si>
    <t>ARMAÇÃO DE BLOCO, SAPATA ISOLADA, VIGA BALDRAME E SAPATA CORRIDA UTILIZANDO AÇO CA-50 DE 16 MM - MONTAGEM. AF_01/2024</t>
  </si>
  <si>
    <t>1.3.2.0.8.</t>
  </si>
  <si>
    <t>104922</t>
  </si>
  <si>
    <t>ARMAÇÃO DE BLOCO, SAPATA ISOLADA E SAPATA CORRIDA UTILIZANDO AÇO CA-50 DE 20 MM - MONTAGEM. AF_01/2024</t>
  </si>
  <si>
    <t>1.3.2.0.9.</t>
  </si>
  <si>
    <t>92915</t>
  </si>
  <si>
    <t>ARMAÇÃO DE ESTRUTURAS DIVERSAS DE CONCRETO ARMADO, EXCETO VIGAS, PILARES, LAJES E FUNDAÇÕES, UTILIZANDO AÇO CA-60 DE 5,0 MM - MONTAGEM. AF_06/2022</t>
  </si>
  <si>
    <t>1.3.2.0.10.</t>
  </si>
  <si>
    <t>96557</t>
  </si>
  <si>
    <t>CONCRETAGEM DE BLOCO DE COROAMENTO OU VIGA BALDRAME, FCK 30 MPA, COM USO DE BOMBA - LANÇAMENTO, ADENSAMENTO E ACABAMENTO. AF_01/2024</t>
  </si>
  <si>
    <t>1.3.3.</t>
  </si>
  <si>
    <t>CONCRETO ARMADO PARA FUNDAÇÕES - BLOCOS - MURO</t>
  </si>
  <si>
    <t>1.3.3.0.1.</t>
  </si>
  <si>
    <t>1.3.3.0.2.</t>
  </si>
  <si>
    <t>1.3.3.0.3.</t>
  </si>
  <si>
    <t>1.3.3.0.4.</t>
  </si>
  <si>
    <t>1.3.3.0.5.</t>
  </si>
  <si>
    <t>1.3.3.0.6.</t>
  </si>
  <si>
    <t>1.3.3.0.7.</t>
  </si>
  <si>
    <t>1.3.4.</t>
  </si>
  <si>
    <t>CONCRETO ARMADO PARA FUNDAÇÕES - BLOCOS - RESERVATÓRIO</t>
  </si>
  <si>
    <t>1.3.4.0.1.</t>
  </si>
  <si>
    <t>1.3.4.0.2.</t>
  </si>
  <si>
    <t>1.3.4.0.3.</t>
  </si>
  <si>
    <t>1.3.4.0.4.</t>
  </si>
  <si>
    <t>1.3.4.0.5.</t>
  </si>
  <si>
    <t>1.3.5.</t>
  </si>
  <si>
    <t>CONCRETO ARMADO PARA FUNDAÇÕES - BLOCOS - METÁLICA</t>
  </si>
  <si>
    <t>1.3.5.0.1.</t>
  </si>
  <si>
    <t>1.3.5.0.2.</t>
  </si>
  <si>
    <t>1.3.5.0.3.</t>
  </si>
  <si>
    <t>1.3.5.0.4.</t>
  </si>
  <si>
    <t>1.3.5.0.5.</t>
  </si>
  <si>
    <t>1.3.5.0.6.</t>
  </si>
  <si>
    <t>1.3.6.</t>
  </si>
  <si>
    <t>CONCRETO ARMADO PARA FUNDAÇÕES - VIGAS BALDRAMES</t>
  </si>
  <si>
    <t>1.3.6.0.1.</t>
  </si>
  <si>
    <t>1.3.6.0.2.</t>
  </si>
  <si>
    <t>94968</t>
  </si>
  <si>
    <t>CONCRETO MAGRO PARA LASTRO, TRAÇO 1:4,5:4,5 (EM MASSA SECA DE CIMENTO/ AREIA MÉDIA/ BRITA 1) - PREPARO MECÂNICO COM BETONEIRA 600 L. AF_05/2021</t>
  </si>
  <si>
    <t>1.3.6.0.3.</t>
  </si>
  <si>
    <t>96536</t>
  </si>
  <si>
    <t>FABRICAÇÃO, MONTAGEM E DESMONTAGEM DE FÔRMA PARA VIGA BALDRAME, EM MADEIRA SERRADA, E=25 MM, 4 UTILIZAÇÕES. AF_01/2024</t>
  </si>
  <si>
    <t>1.3.6.0.4.</t>
  </si>
  <si>
    <t>104917</t>
  </si>
  <si>
    <t>ARMAÇÃO DE SAPATA ISOLADA, VIGA BALDRAME E SAPATA CORRIDA UTILIZANDO AÇO CA-50 DE 6,3 MM - MONTAGEM. AF_01/2024</t>
  </si>
  <si>
    <t>1.3.6.0.5.</t>
  </si>
  <si>
    <t>104918</t>
  </si>
  <si>
    <t>ARMAÇÃO DE SAPATA ISOLADA, VIGA BALDRAME E SAPATA CORRIDA UTILIZANDO AÇO CA-50 DE 8 MM - MONTAGEM. AF_01/2024</t>
  </si>
  <si>
    <t>1.3.6.0.6.</t>
  </si>
  <si>
    <t>104919</t>
  </si>
  <si>
    <t>ARMAÇÃO DE SAPATA ISOLADA, VIGA BALDRAME E SAPATA CORRIDA UTILIZANDO AÇO CA-50 DE 10 MM - MONTAGEM. AF_01/2024</t>
  </si>
  <si>
    <t>1.3.6.0.7.</t>
  </si>
  <si>
    <t>1.3.6.0.8.</t>
  </si>
  <si>
    <t>1.3.6.0.9.</t>
  </si>
  <si>
    <t>1.3.6.0.10.</t>
  </si>
  <si>
    <t>1.3.7.</t>
  </si>
  <si>
    <t>CONCRETO ARMADO PARA FUNDAÇÕES - VIGAS BALDRAMES - MURO</t>
  </si>
  <si>
    <t>1.3.7.0.1.</t>
  </si>
  <si>
    <t>1.3.7.0.2.</t>
  </si>
  <si>
    <t>1.3.7.0.3.</t>
  </si>
  <si>
    <t>1.3.7.0.4.</t>
  </si>
  <si>
    <t>1.3.7.0.5.</t>
  </si>
  <si>
    <t>1.3.7.0.6.</t>
  </si>
  <si>
    <t>1.3.8.</t>
  </si>
  <si>
    <t>CONCRETO ARMADO PARA FUNDAÇÕES - VIGAS BALDRAMES -RESERVATÓRIO</t>
  </si>
  <si>
    <t>1.3.8.0.1.</t>
  </si>
  <si>
    <t>1.3.8.0.2.</t>
  </si>
  <si>
    <t>1.3.8.0.3.</t>
  </si>
  <si>
    <t>1.3.8.0.4.</t>
  </si>
  <si>
    <t>1.3.8.0.5.</t>
  </si>
  <si>
    <t>1.3.8.0.6.</t>
  </si>
  <si>
    <t>1.3.8.0.7.</t>
  </si>
  <si>
    <t>1.3.8.0.8.</t>
  </si>
  <si>
    <t>1.3.9.</t>
  </si>
  <si>
    <t>CONCRETO ARMADO - RADIER - RESERVATÓRIO</t>
  </si>
  <si>
    <t>1.3.9.0.1.</t>
  </si>
  <si>
    <t>97086</t>
  </si>
  <si>
    <t>FABRICAÇÃO, MONTAGEM E DESMONTAGEM DE FORMA PARA RADIER, PISO DE CONCRETO OU LAJE SOBRE SOLO, EM MADEIRA SERRADA, 4 UTILIZAÇÕES. AF_09/2021</t>
  </si>
  <si>
    <t>1.3.9.0.2.</t>
  </si>
  <si>
    <t>1.3.9.0.3.</t>
  </si>
  <si>
    <t>97096</t>
  </si>
  <si>
    <t>CONCRETAGEM DE RADIER, PISO DE CONCRETO OU LAJE SOBRE SOLO, FCK 30 MPA - LANÇAMENTO, ADENSAMENTO E ACABAMENTO. AF_09/2021</t>
  </si>
  <si>
    <t>1.3.10.</t>
  </si>
  <si>
    <t>CONCRETO ARMADO PARA FUNDAÇÕES - VIGAS BALDRAMES - METÁLICA</t>
  </si>
  <si>
    <t>1.3.10.0.1.</t>
  </si>
  <si>
    <t>1.3.10.0.2.</t>
  </si>
  <si>
    <t>1.3.10.0.3.</t>
  </si>
  <si>
    <t>1.3.10.0.4.</t>
  </si>
  <si>
    <t>1.3.10.0.5.</t>
  </si>
  <si>
    <t>1.4.</t>
  </si>
  <si>
    <t>SUPERESTRUTURA</t>
  </si>
  <si>
    <t>1.4.1.</t>
  </si>
  <si>
    <t>CONCRETO ARMADO - PILARES</t>
  </si>
  <si>
    <t>1.4.1.0.1.</t>
  </si>
  <si>
    <t>92443</t>
  </si>
  <si>
    <t>MONTAGEM E DESMONTAGEM DE FÔRMA DE PILARES RETANGULARES E ESTRUTURAS SIMILARES, PÉ-DIREITO SIMPLES, EM CHAPA DE MADEIRA COMPENSADA PLASTIFICADA, 18 UTILIZAÇÕES. AF_09/2020</t>
  </si>
  <si>
    <t>1.4.1.0.2.</t>
  </si>
  <si>
    <t>92760</t>
  </si>
  <si>
    <t>ARMAÇÃO DE PILAR OU VIGA DE ESTRUTURA CONVENCIONAL DE CONCRETO ARMADO UTILIZANDO AÇO CA-50 DE 6,3 MM - MONTAGEM. AF_06/2022</t>
  </si>
  <si>
    <t>1.4.1.0.3.</t>
  </si>
  <si>
    <t>92762</t>
  </si>
  <si>
    <t>ARMAÇÃO DE PILAR OU VIGA DE ESTRUTURA CONVENCIONAL DE CONCRETO ARMADO UTILIZANDO AÇO CA-50 DE 10,0 MM - MONTAGEM. AF_06/2022</t>
  </si>
  <si>
    <t>1.4.1.0.4.</t>
  </si>
  <si>
    <t>92763</t>
  </si>
  <si>
    <t>ARMAÇÃO DE PILAR OU VIGA DE ESTRUTURA CONVENCIONAL DE CONCRETO ARMADO UTILIZANDO AÇO CA-50 DE 12,5 MM - MONTAGEM. AF_06/2022</t>
  </si>
  <si>
    <t>1.4.1.0.5.</t>
  </si>
  <si>
    <t>92764</t>
  </si>
  <si>
    <t>ARMAÇÃO DE PILAR OU VIGA DE ESTRUTURA CONVENCIONAL DE CONCRETO ARMADO UTILIZANDO AÇO CA-50 DE 16,0 MM - MONTAGEM. AF_06/2022</t>
  </si>
  <si>
    <t>1.4.1.0.6.</t>
  </si>
  <si>
    <t>92765</t>
  </si>
  <si>
    <t>ARMAÇÃO DE PILAR OU VIGA DE ESTRUTURA CONVENCIONAL DE CONCRETO ARMADO UTILIZANDO AÇO CA-50 DE 20,0 MM - MONTAGEM. AF_06/2022</t>
  </si>
  <si>
    <t>1.4.1.0.7.</t>
  </si>
  <si>
    <t>92759</t>
  </si>
  <si>
    <t>ARMAÇÃO DE PILAR OU VIGA DE ESTRUTURA CONVENCIONAL DE CONCRETO ARMADO UTILIZANDO AÇO CA-60 DE 5,0 MM - MONTAGEM. AF_06/2022</t>
  </si>
  <si>
    <t>1.4.1.0.8.</t>
  </si>
  <si>
    <t>FNDE 239</t>
  </si>
  <si>
    <t xml:space="preserve">CONCRETAGEM DE PILARES, FCK = 30 MPA, COM USO DE BOMBA  - LANÇAMENTO E ACABAMENTO </t>
  </si>
  <si>
    <t>1.4.2.</t>
  </si>
  <si>
    <t>CONCRETO ARMADO - PILARES - MURO</t>
  </si>
  <si>
    <t>1.4.2.0.1.</t>
  </si>
  <si>
    <t>1.4.2.0.2.</t>
  </si>
  <si>
    <t>1.4.2.0.3.</t>
  </si>
  <si>
    <t>1.4.2.0.4.</t>
  </si>
  <si>
    <t>1.4.3.</t>
  </si>
  <si>
    <t>CONCRETO ARMADO - PILARES  E VIGAS - RESERVATÓRIO</t>
  </si>
  <si>
    <t>1.4.3.0.1.</t>
  </si>
  <si>
    <t>1.4.3.0.2.</t>
  </si>
  <si>
    <t>1.4.3.0.3.</t>
  </si>
  <si>
    <t>1.4.3.0.4.</t>
  </si>
  <si>
    <t>1.4.4.</t>
  </si>
  <si>
    <t>CONCRETO ARMADO - VIGAS</t>
  </si>
  <si>
    <t>1.4.4.0.1.</t>
  </si>
  <si>
    <t>92479</t>
  </si>
  <si>
    <t>MONTAGEM E DESMONTAGEM DE FÔRMA DE VIGA, ESCORAMENTO COM GARFO DE MADEIRA, PÉ-DIREITO SIMPLES, EM CHAPA DE MADEIRA PLASTIFICADA, 18 UTILIZAÇÕES. AF_09/2020</t>
  </si>
  <si>
    <t>1.4.4.0.2.</t>
  </si>
  <si>
    <t>1.4.4.0.3.</t>
  </si>
  <si>
    <t>92761</t>
  </si>
  <si>
    <t>ARMAÇÃO DE PILAR OU VIGA DE ESTRUTURA CONVENCIONAL DE CONCRETO ARMADO UTILIZANDO AÇO CA-50 DE 8,0 MM - MONTAGEM. AF_06/2022</t>
  </si>
  <si>
    <t>1.4.4.0.4.</t>
  </si>
  <si>
    <t>1.4.4.0.5.</t>
  </si>
  <si>
    <t>1.4.4.0.6.</t>
  </si>
  <si>
    <t>1.4.4.0.7.</t>
  </si>
  <si>
    <t>1.4.4.0.8.</t>
  </si>
  <si>
    <t>92766</t>
  </si>
  <si>
    <t>ARMAÇÃO DE PILAR OU VIGA DE ESTRUTURA CONVENCIONAL DE CONCRETO ARMADO UTILIZANDO AÇO CA-50 DE 25,0 MM - MONTAGEM. AF_06/2022</t>
  </si>
  <si>
    <t>1.4.4.0.9.</t>
  </si>
  <si>
    <t>1.4.4.0.10.</t>
  </si>
  <si>
    <t>FNDE 240</t>
  </si>
  <si>
    <t>CONCRETAGEM DE VIGAS E LAJES, FCK = 30 MPA, PARA LAJES MACIÇAS OU NERVURADAS COM USO DE BOMBAS - LANÇAMENTO, ADENSAMENTO E ACABAMENTO</t>
  </si>
  <si>
    <t>1.4.5.</t>
  </si>
  <si>
    <t>CONCRETO ARMADO - VIGAS - MURO</t>
  </si>
  <si>
    <t>1.4.5.0.1.</t>
  </si>
  <si>
    <t>1.4.5.0.2.</t>
  </si>
  <si>
    <t>1.4.5.0.3.</t>
  </si>
  <si>
    <t>1.4.5.0.4.</t>
  </si>
  <si>
    <t>1.4.5.0.5.</t>
  </si>
  <si>
    <t>1.4.5.0.6.</t>
  </si>
  <si>
    <t>1.4.6.</t>
  </si>
  <si>
    <t>CONCRETO ARMADO PARA VERGAS</t>
  </si>
  <si>
    <t>1.4.6.0.1.</t>
  </si>
  <si>
    <t>93184</t>
  </si>
  <si>
    <t>VERGA PRÉ-MOLDADA COM ATÉ 1,5 M DE VÃO, ESPESSURA DE *20* CM. AF_03/2024</t>
  </si>
  <si>
    <t>1.4.7.</t>
  </si>
  <si>
    <t>CONCRETO ARMADO - PISO PARA QUADRA</t>
  </si>
  <si>
    <t>1.4.7.0.1.</t>
  </si>
  <si>
    <t>92526</t>
  </si>
  <si>
    <t>MONTAGEM E DESMONTAGEM DE FÔRMA DE LAJE MACIÇA, PÉ-DIREITO SIMPLES, EM CHAPA DE MADEIRA COMPENSADA PLASTIFICADA, 10 UTILIZAÇÕES. AF_09/2020</t>
  </si>
  <si>
    <t>1.4.7.0.2.</t>
  </si>
  <si>
    <t>100324</t>
  </si>
  <si>
    <t>LASTRO COM MATERIAL GRANULAR (PEDRA BRITADA N.1 E PEDRA BRITADA N.2), APLICADO EM PISOS OU LAJES SOBRE SOLO, ESPESSURA DE *10 CM*. AF_01/2024</t>
  </si>
  <si>
    <t>1.4.7.0.3.</t>
  </si>
  <si>
    <t>97113</t>
  </si>
  <si>
    <t>APLICAÇÃO DE LONA PLÁSTICA PARA EXECUÇÃO DE PAVIMENTOS DE CONCRETO. AF_04/2022</t>
  </si>
  <si>
    <t>1.4.7.0.4.</t>
  </si>
  <si>
    <t>97088</t>
  </si>
  <si>
    <t>ARMAÇÃO PARA EXECUÇÃO DE RADIER, PISO DE CONCRETO OU LAJE SOBRE SOLO, COM USO DE TELA Q-92. AF_09/2021</t>
  </si>
  <si>
    <t>1.4.7.0.5.</t>
  </si>
  <si>
    <t>101747</t>
  </si>
  <si>
    <t>PISO EM CONCRETO 20 MPA PREPARO MECÂNICO, ESPESSURA 7CM. AF_09/2020</t>
  </si>
  <si>
    <t>1.4.8.</t>
  </si>
  <si>
    <t>CONCRETO ARMADO - LAJE</t>
  </si>
  <si>
    <t>1.4.8.0.1.</t>
  </si>
  <si>
    <t>92514</t>
  </si>
  <si>
    <t>MONTAGEM E DESMONTAGEM DE FÔRMA DE LAJE MACIÇA, PÉ-DIREITO SIMPLES, EM CHAPA DE MADEIRA COMPENSADA RESINADA, 4 UTILIZAÇÕES. AF_09/2020</t>
  </si>
  <si>
    <t>1.4.8.0.2.</t>
  </si>
  <si>
    <t>92769</t>
  </si>
  <si>
    <t>ARMAÇÃO DE LAJE DE ESTRUTURA CONVENCIONAL DE CONCRETO ARMADO UTILIZANDO AÇO CA-50 DE 6,3 MM - MONTAGEM. AF_06/2022</t>
  </si>
  <si>
    <t>1.4.8.0.3.</t>
  </si>
  <si>
    <t>92768</t>
  </si>
  <si>
    <t>ARMAÇÃO DE LAJE DE ESTRUTURA CONVENCIONAL DE CONCRETO ARMADO UTILIZANDO AÇO CA-60 DE 5,0 MM - MONTAGEM. AF_06/2022</t>
  </si>
  <si>
    <t>1.4.8.0.4.</t>
  </si>
  <si>
    <t>1.4.9.</t>
  </si>
  <si>
    <t>CONCRETO ARMADO - LAJE MURO</t>
  </si>
  <si>
    <t>1.4.9.0.1.</t>
  </si>
  <si>
    <t>1.4.9.0.2.</t>
  </si>
  <si>
    <t>1.4.9.0.3.</t>
  </si>
  <si>
    <t>1.4.10.</t>
  </si>
  <si>
    <t>CONCRETO ARMADO - LAJE - RESERVATÓRIO</t>
  </si>
  <si>
    <t>1.4.10.0.1.</t>
  </si>
  <si>
    <t>1.4.10.0.2.</t>
  </si>
  <si>
    <t>92770</t>
  </si>
  <si>
    <t>ARMAÇÃO DE LAJE DE ESTRUTURA CONVENCIONAL DE CONCRETO ARMADO UTILIZANDO AÇO CA-50 DE 8,0 MM - MONTAGEM. AF_06/2022</t>
  </si>
  <si>
    <t>1.4.10.0.3.</t>
  </si>
  <si>
    <t>1.4.11.</t>
  </si>
  <si>
    <t>1.4.11.0.1.</t>
  </si>
  <si>
    <t>SIURB</t>
  </si>
  <si>
    <t>6001030</t>
  </si>
  <si>
    <t>FORNECIMENTO DE ESTRUTURA METÁLICA PARA COBERTURA</t>
  </si>
  <si>
    <t>1.4.12.</t>
  </si>
  <si>
    <t>PISO DE CONCRETO</t>
  </si>
  <si>
    <t>1.4.12.1.</t>
  </si>
  <si>
    <t>PAVIMENTAÇÃO INTERNA - PISO DE CONCRETO 7 CM</t>
  </si>
  <si>
    <t>1.4.12.1.1.</t>
  </si>
  <si>
    <t>97083</t>
  </si>
  <si>
    <t>COMPACTAÇÃO MECÂNICA DE SOLO PARA EXECUÇÃO DE RADIER, PISO DE CONCRETO OU LAJE SOBRE SOLO, COM COMPACTADOR DE SOLOS A PERCUSSÃO. AF_09/2021</t>
  </si>
  <si>
    <t>1.4.12.1.2.</t>
  </si>
  <si>
    <t>96622</t>
  </si>
  <si>
    <t>LASTRO COM MATERIAL GRANULAR, APLICADO EM PISOS OU LAJES SOBRE SOLO, ESPESSURA DE *5 CM*. AF_01/2024</t>
  </si>
  <si>
    <t>1.4.12.1.3.</t>
  </si>
  <si>
    <t>97087</t>
  </si>
  <si>
    <t>CAMADA SEPARADORA PARA EXECUÇÃO DE RADIER, PISO DE CONCRETO OU LAJE SOBRE SOLO, EM LONA PLÁSTICA. AF_09/2021</t>
  </si>
  <si>
    <t>1.4.12.1.4.</t>
  </si>
  <si>
    <t>94991</t>
  </si>
  <si>
    <t>EXECUÇÃO DE PASSEIO (CALÇADA) OU PISO DE CONCRETO COM CONCRETO MOLDADO IN LOCO, USINADO C20, ACABAMENTO CONVENCIONAL, NÃO ARMADO. AF_08/2022</t>
  </si>
  <si>
    <t>1.4.12.2.</t>
  </si>
  <si>
    <t>PAVIMENTAÇÃO EXTERNA - PISO DE CONCRETO 7 CM</t>
  </si>
  <si>
    <t>1.4.12.2.1.</t>
  </si>
  <si>
    <t>1.4.12.2.2.</t>
  </si>
  <si>
    <t>1.4.12.2.3.</t>
  </si>
  <si>
    <t>1.4.12.2.4.</t>
  </si>
  <si>
    <t>1.5.</t>
  </si>
  <si>
    <t>SISTEMA DE VEDAÇÃO VERTICAL</t>
  </si>
  <si>
    <t>1.5.1.</t>
  </si>
  <si>
    <t>ELEMENTOS VAZADOS</t>
  </si>
  <si>
    <t>1.5.1.0.1.</t>
  </si>
  <si>
    <t>101161</t>
  </si>
  <si>
    <t>ALVENARIA DE VEDAÇÃO COM ELEMENTO VAZADO DE CONCRETO (COBOGÓ) DE 7X50X50CM E ARGAMASSA DE ASSENTAMENTO COM PREPARO EM BETONEIRA. AF_05/2020</t>
  </si>
  <si>
    <t>1.5.2.</t>
  </si>
  <si>
    <t>ALVENARIA DE VEDAÇÃO</t>
  </si>
  <si>
    <t>1.5.2.0.1.</t>
  </si>
  <si>
    <t>103324</t>
  </si>
  <si>
    <t>ALVENARIA DE VEDAÇÃO DE BLOCOS CERÂMICOS FURADOS NA VERTICAL DE 14X19X39 CM (ESPESSURA 14 CM) E ARGAMASSA DE ASSENTAMENTO COM PREPARO EM BETONEIRA. AF_12/2021</t>
  </si>
  <si>
    <t>1.5.2.0.2.</t>
  </si>
  <si>
    <t>103322</t>
  </si>
  <si>
    <t>ALVENARIA DE VEDAÇÃO DE BLOCOS CERÂMICOS FURADOS NA VERTICAL DE 9X19X39 CM (ESPESSURA 9 CM) E ARGAMASSA DE ASSENTAMENTO COM PREPARO EM BETONEIRA. AF_12/2021</t>
  </si>
  <si>
    <t>1.5.2.0.3.</t>
  </si>
  <si>
    <t>103327</t>
  </si>
  <si>
    <t>ALVENARIA DE VEDAÇÃO DE BLOCOS CERÂMICOS FURADOS NA VERTICAL DE 19X19X39 CM (ESPESSURA 19 CM) E ARGAMASSA DE ASSENTAMENTO COM PREPARO MANUAL. AF_12/2021</t>
  </si>
  <si>
    <t>1.5.2.0.4.</t>
  </si>
  <si>
    <t>103328</t>
  </si>
  <si>
    <t>ALVENARIA DE VEDAÇÃO DE BLOCOS CERÂMICOS FURADOS NA HORIZONTAL DE 9X19X19 CM (ESPESSURA 9 CM) E ARGAMASSA DE ASSENTAMENTO COM PREPARO EM BETONEIRA. AF_12/2021</t>
  </si>
  <si>
    <t>1.5.2.0.5.</t>
  </si>
  <si>
    <t>93200</t>
  </si>
  <si>
    <t>FIXAÇÃO (ENCUNHAMENTO) DE ALVENARIA DE VEDAÇÃO COM ARGAMASSA APLICADA COM BISNAGA. AF_03/2024</t>
  </si>
  <si>
    <t>1.5.3.</t>
  </si>
  <si>
    <t>DIVISÓRIAS</t>
  </si>
  <si>
    <t>1.5.3.0.1.</t>
  </si>
  <si>
    <t>102253</t>
  </si>
  <si>
    <t>DIVISORIA SANITÁRIA, TIPO CABINE, EM GRANITO CINZA POLIDO, ESP = 3CM, ASSENTADO COM ARGAMASSA COLANTE AC III-E, EXCLUSIVE FERRAGENS. AF_01/2021</t>
  </si>
  <si>
    <t>1.5.3.0.2.</t>
  </si>
  <si>
    <t>FNDE 63</t>
  </si>
  <si>
    <t>DIVISÓRIA ARTICULADA DE 70 MM DE ESPESSURA EM MDF, REVESTIDO EM LAMINADO MELAMÍNICO</t>
  </si>
  <si>
    <t>1.5.3.0.3.</t>
  </si>
  <si>
    <t>96370</t>
  </si>
  <si>
    <t>PAREDE COM SISTEMA EM CHAPAS DE GESSO PARA DRYWALL, USO INTERNO, COM UMA FACE SIMPLES E ESTRUTURA METÁLICA COM GUIAS SIMPLES, SEM VÃOS. AF_07/2023_PS</t>
  </si>
  <si>
    <t>1.5.3.0.4.</t>
  </si>
  <si>
    <t>FNDE 129</t>
  </si>
  <si>
    <t>INSTALAÇÃO DE BOX DE VIDRO TEMPERADO, E= 10 MM, ENCAIXADO EM PERFIL U</t>
  </si>
  <si>
    <t>1.5.3.0.5.</t>
  </si>
  <si>
    <t>FNDE 62</t>
  </si>
  <si>
    <t>FECHAMENTO EM PLACA CIMENTÍCIA, ESPESSURA 10 MM</t>
  </si>
  <si>
    <t>1.5.4.</t>
  </si>
  <si>
    <t>ALVENARIA DE VEDAÇÃO - MURO</t>
  </si>
  <si>
    <t>1.5.4.0.1.</t>
  </si>
  <si>
    <t>1.5.4.0.2.</t>
  </si>
  <si>
    <t>1.5.4.0.3.</t>
  </si>
  <si>
    <t>1.5.4.0.4.</t>
  </si>
  <si>
    <t>1.6.</t>
  </si>
  <si>
    <t>ESQUADRIAS</t>
  </si>
  <si>
    <t>1.6.1.</t>
  </si>
  <si>
    <t>PORTAS DE MADEIRA</t>
  </si>
  <si>
    <t>1.6.1.0.1.</t>
  </si>
  <si>
    <t>FNDE 130</t>
  </si>
  <si>
    <t>KIT DE PORTA DE MADEIRA FRISADA, SEMI-OCA (LEVE OU MÉDIA), PADRÃO MÉDIO, 80X210 CM, ESPESSURA DE 3,5 CM, ITENS INCLUSOS: DOBRADIÇAS, MONTAGEM E INSTALAÇÃO DE BATENTE, FECHADURA COM EXECUÇÃO DO FURO - FORNECIMENTO E INSTALAÇÃO</t>
  </si>
  <si>
    <t>1.6.1.0.2.</t>
  </si>
  <si>
    <t>FNDE 131</t>
  </si>
  <si>
    <t>KIT DE PORTA DE MADEIRA TIPO VENEZIANA, 80X210 CM (ESPESSURA DE 3 CM ), PADRÃO MÉDIO, ITENS INCLUSOS: DOBRADIÇAS, MONTAGEM E INSTALAÇÃO DE BATENTE, FECHADURA COM EXECUÇÃO DO FURO - FORNECIMENTO E INSTALAÇÃO</t>
  </si>
  <si>
    <t>1.6.1.0.3.</t>
  </si>
  <si>
    <t>FNDE 132</t>
  </si>
  <si>
    <t>KIT PORTA DE MADEIRA FRISADA, SEMI-OCA (LEVE OU MÉDIA), PADRÃO MÉDIO, 80X210 CM, ESPESSURA DE 3,5 CM, ITENS INCLUSOS: DOBRADIÇAS, MONTAGEM E INSTALAÇÃO DE BATENTE, FECHADURA COM EXECUÇÃO DO FURO - FORNECIMENTO E INSTALAÇÃO</t>
  </si>
  <si>
    <t>1.6.1.0.4.</t>
  </si>
  <si>
    <t>FNDE 133</t>
  </si>
  <si>
    <t>INSTALAÇÃO DE VIDRO LISO INCOLOR ESQUADRIA PM3, E=6 MM, EM ESQUADRIA DE MADEIRA, FIXADO COM BAGUETE</t>
  </si>
  <si>
    <t>1.6.2.</t>
  </si>
  <si>
    <t>FERRAGENS E ACESSÓRIOS</t>
  </si>
  <si>
    <t>1.6.2.0.1.</t>
  </si>
  <si>
    <t>100705</t>
  </si>
  <si>
    <t>TARJETA TIPO LIVRE/OCUPADO PARA PORTA DE BANHEIRO. AF_12/2019</t>
  </si>
  <si>
    <t>1.6.2.0.2.</t>
  </si>
  <si>
    <t>100866</t>
  </si>
  <si>
    <t>BARRA DE APOIO RETA, EM ACO INOX POLIDO, COMPRIMENTO 60CM, FIXADA NA PAREDE - FORNECIMENTO E INSTALAÇÃO. AF_01/2020</t>
  </si>
  <si>
    <t>1.6.2.0.3.</t>
  </si>
  <si>
    <t>FNDE 04</t>
  </si>
  <si>
    <t>CHAPA METÁLICA (ALUMÍNIO) 0,90X0,40 M, ESPESSURA 1 MM PARA AS PORTAS</t>
  </si>
  <si>
    <t>1.6.3.</t>
  </si>
  <si>
    <t>PORTAS DE ALUMÍNIO</t>
  </si>
  <si>
    <t>1.6.3.0.1.</t>
  </si>
  <si>
    <t>FNDE 134</t>
  </si>
  <si>
    <t>PORTA DE ABRIR - PA1 - 100X210 CM EM CHAPA DE ALIMÍNIO, TIPO VENEZIANA COM GUARNIÇÃO, FIXAÇÃO COM PARAFUSOS - FORNECIMENTOE INSTALAÇÃO - CONFORME PROJETO DE ESQUADRIAS</t>
  </si>
  <si>
    <t>1.6.3.0.2.</t>
  </si>
  <si>
    <t>FNDE 135</t>
  </si>
  <si>
    <t>PORTA DE ABRIR - PA2 - 90X210 CM EM CHAPA DE ALUMÍNIO, TIPO VENEZIANA COM GUARNIÇÃO, FIXADO COM PARAFUSOS - FORNECIMENTO E INSTALAÇÃO - CONFORME PROJETO DE ESQUADRIAS</t>
  </si>
  <si>
    <t>1.6.3.0.3.</t>
  </si>
  <si>
    <t>FNDE 136</t>
  </si>
  <si>
    <t>PORTA DE ABRIR - PA3 - 90X210 CM EM CHAPA DE ALUMÍNIO, TIPO VENEZIANA COM GUARNIÇÃO, FIXAÇÃO COM PARAFUSOS - FORNECIMENTO E INSTALAÇÃO - CONFORME PROJETO DE ESQUADRIAS</t>
  </si>
  <si>
    <t>1.6.3.0.4.</t>
  </si>
  <si>
    <t>FNDE 137</t>
  </si>
  <si>
    <t>PORTA DE ABRIR - PA4 - 80X165 CM EM CHAPA DE ALUMÍNIO, TIPO VENEZIANA COM GUARNIÇÃO, FIXAÇÃOCOM PARAFUSOS - FORNECIMENTO E INSTALAÇÃO - CONFORME PROJETO DE ESQUADRIAS</t>
  </si>
  <si>
    <t>1.6.3.0.5.</t>
  </si>
  <si>
    <t>FNDE 138</t>
  </si>
  <si>
    <t>PORTA DE ABRIR - PA5 - 70X165 CM EM CHAPA DE ALUMÍNIO, TIPO VENEZIANA COM GUARNIÇÃO, FIXAÇÃO COM PARAFUSOS - FORNECIMENTO E INSTALAÇÃO - CONFORME PROJETO DE ESQUADRIAS</t>
  </si>
  <si>
    <t>1.6.3.0.6.</t>
  </si>
  <si>
    <t>FNDE 139</t>
  </si>
  <si>
    <t>PORTA DE ABRIR - PA6 - 170X215 + 70 CM EM CHAPA DE ALUMÍNIO COM BANDEIRA E VIDRO - CONFORME PROJETO DE ESQUADRIAS, INCLUSIVE FERRAGENS E VIDRO MONOLÍTICO</t>
  </si>
  <si>
    <t>1.6.3.0.7.</t>
  </si>
  <si>
    <t>FNDE 140</t>
  </si>
  <si>
    <t>PORTA DE CORRER - PA7 - 420X215 + 70 CM EM CHAPA DE ALUMÍNIO COM BANDEIRA E VIDRO - CONFORME PROJETO DE ESQUADRIAS, INCLUSIVE FERRAGENS</t>
  </si>
  <si>
    <t>1.6.3.0.8.</t>
  </si>
  <si>
    <t>FNDE 141</t>
  </si>
  <si>
    <t>PORTA DE CORRER - PA8 - 210X215 + 70 CM EM CHAPA DE ALUMÍNIO COM BANDEIRA E VIDRO  - CONFORME PROJETO DE ESQUADRIAS, INCLUSIVE FERRAGENS E VIDRO</t>
  </si>
  <si>
    <t>1.6.3.0.9.</t>
  </si>
  <si>
    <t>FNDE 142</t>
  </si>
  <si>
    <t>PORTA DE ABRIR - PA9 - 120X120 + 65 CM EM CHAPA DE ALUMÍNIO COM BANDEIRA E VENEZIANA - CONFORME PROJETO DE ESQUADRIAS, INCLUSIVE FERRAGENS</t>
  </si>
  <si>
    <t>1.6.3.0.10.</t>
  </si>
  <si>
    <t>FNDE 143</t>
  </si>
  <si>
    <t>PORTA DE CORRER - PA10 - 175X230 CM EM CHAPA DE ALUMÍNIO COM VENEZIANA - CONFORME PROJETO DE ESQUADRIAS, INCLUSIVE FERRAGENS</t>
  </si>
  <si>
    <t>1.6.3.0.11.</t>
  </si>
  <si>
    <t>FNDE 144</t>
  </si>
  <si>
    <t>PORTA DE CORRER - PA11 - 230X240 CM EM CHAPA DE ALUMÍNIO COM VENEZIANA - CONFORME PROJETO DE ESQUADRIAS, INCLUSIVE FERRAGENS</t>
  </si>
  <si>
    <t>1.6.4.</t>
  </si>
  <si>
    <t>JANELAS DE ALUMÍNIO</t>
  </si>
  <si>
    <t>1.6.4.0.1.</t>
  </si>
  <si>
    <t>FNDE 145</t>
  </si>
  <si>
    <t>JANELA DE ALUMÍNIO - JA1 - 210X130 CM COMPLETA, CONFORME PROJETO DE ESQUADRIAS - GUILHOTINA - INCLUSO VIDRO</t>
  </si>
  <si>
    <t>1.6.4.0.2.</t>
  </si>
  <si>
    <t>FNDE 146</t>
  </si>
  <si>
    <t>JANELA DE ALUMÍNIO - JA2 - 150X140 CM COMPLETA. CONFORME PROJETO DE ESQUADRIAS - CORRER - INCLUSO VIDRO</t>
  </si>
  <si>
    <t>1.6.4.0.3.</t>
  </si>
  <si>
    <t>FNDE 147</t>
  </si>
  <si>
    <t>JANELA DE ALUMÍNIO - JA3 - 280X205 CM COMPLETA, CONFORME PROJETO DE ESQUADRIAS - CORRER COM BANDEIRA -  INCLUSO VIDRO</t>
  </si>
  <si>
    <t>1.6.4.0.4.</t>
  </si>
  <si>
    <t>FNDE 148</t>
  </si>
  <si>
    <t>JANELA DE ALUMÍNIO - JA4 - 280X185 CM COMPLETA, CONFORME PROJETO DE ESQUADRIAS  - CORRER COM BANDEIRA - INCLUSO VIDRO MONOLÍTICO</t>
  </si>
  <si>
    <t>1.6.4.0.5.</t>
  </si>
  <si>
    <t>FNDE 149</t>
  </si>
  <si>
    <t>JANELA DE ALUMÍNIO - JA5 - 350X185 CM COMPLETA, CONFORME PROJETO DE ESQUADRIAS  - CORRER COM BANDEIRA - INCLUSO VIDRO</t>
  </si>
  <si>
    <t>1.6.4.0.6.</t>
  </si>
  <si>
    <t>FNDE 151</t>
  </si>
  <si>
    <t>JANELA DE ALUMÍNIO - JA6 - 350X120 CM COMPLETA, CONFORME PROJETO DE ESQUADRIAS - FIXA - INCLUSO VIDRO</t>
  </si>
  <si>
    <t>1.6.4.0.7.</t>
  </si>
  <si>
    <t>FNDE 152</t>
  </si>
  <si>
    <t>JANELA DE ALUMÍNIO - JA7 - 280X230 CM COMPLETA, CONFORME PROJETO DE ESQUADRIAS - FIXA COM BANDEIRA - INCLUSO VIDRO</t>
  </si>
  <si>
    <t>1.6.4.0.8.</t>
  </si>
  <si>
    <t>FNDE 153</t>
  </si>
  <si>
    <t>JANELA DE ALUMÍNIO - JA8 - 700X230 CM COMPLETA, CONFORME PROJETO DE ESQUADRIAS - FIXA COM BANDEIRA - INCLUSO VIDRO</t>
  </si>
  <si>
    <t>1.6.4.0.9.</t>
  </si>
  <si>
    <t>FNDE 154</t>
  </si>
  <si>
    <t>JANELA DE ALUMÍNIO - JA9 - 85X210 CM COMPLETA, CONFORME PROJETO DE ESQUADRIAS MAXIM-AR - INCLUSO VIDRO</t>
  </si>
  <si>
    <t>1.6.4.0.10.</t>
  </si>
  <si>
    <t>FNDE 155</t>
  </si>
  <si>
    <t>JANELA DE ALUMÍNIO - JA10 - 150X60 CM COMPLETA, CONFORME PROJETO DE ESQUADRIAS - MAXIM-AR - INCLUSO VIDROS</t>
  </si>
  <si>
    <t>1.6.4.0.11.</t>
  </si>
  <si>
    <t>FNDE 156</t>
  </si>
  <si>
    <t>JANELA DE ALUMÍNIO - JA11 - 150X80 CM COMPLETA, CONFORME PROJETO DE ESQUADRIAS - MAXIM-AR - INCLUSO VIDRO</t>
  </si>
  <si>
    <t>1.6.4.0.12.</t>
  </si>
  <si>
    <t>FNDE 157</t>
  </si>
  <si>
    <t>JANELA DE ALUMÍNIO - JA12 - 280X80 CM COMPLETA, CONFORME PROJETO DE ESQUADRIAS - MAXIM-AR - INCLUSO VIDRO</t>
  </si>
  <si>
    <t>1.6.4.0.13.</t>
  </si>
  <si>
    <t>FNDE 158</t>
  </si>
  <si>
    <t>JANELA DE ALUMÍNIO - JA13 - 280X60 CM COMPLETA - CONFORME PROJETO DE ESQUADRIAS - MAXIM-AR - INCLUSO VIDRO</t>
  </si>
  <si>
    <t>1.6.4.0.14.</t>
  </si>
  <si>
    <t>FNDE 159</t>
  </si>
  <si>
    <t>JANELA DE ALUMÍNIO - JA14 - 280X185 CM COMPLETA - CONFORME PROJETO DE ESQUADRIAS - MAXIM-AR - INCLUSO VIDRO</t>
  </si>
  <si>
    <t>1.6.4.0.15.</t>
  </si>
  <si>
    <t>FNDE 160</t>
  </si>
  <si>
    <t>JANELA DE ALUMÍNIO - JA15 - 350X80 CM COMPLETA - CONFORME PROJETO DE ESQUADRIAS - MAXIM-AR - INCLUSO VIDROS</t>
  </si>
  <si>
    <t>1.6.4.0.16.</t>
  </si>
  <si>
    <t>FNDE 05</t>
  </si>
  <si>
    <t>TELA TIPO MOSQUITEIRO  - FIXADA NA ESQUADRIA - CONFORME PROJETO DE ESQUADRIAS</t>
  </si>
  <si>
    <t>1.6.5.</t>
  </si>
  <si>
    <t>VIDROS</t>
  </si>
  <si>
    <t>1.6.5.0.1.</t>
  </si>
  <si>
    <t>FNDE 12</t>
  </si>
  <si>
    <t>ESPELHO CRISTAL, ESPESSURA 4 MM, COM PARAFUSOS DE FIXAÇÃO, SEM MOLDURA</t>
  </si>
  <si>
    <t>1.6.6.</t>
  </si>
  <si>
    <t>ESQUADRIA - GERAL</t>
  </si>
  <si>
    <t>1.6.6.0.1.</t>
  </si>
  <si>
    <t>FNDE 100</t>
  </si>
  <si>
    <t>P01 -PORTÃO METÁLICO DE ABRIR 3,50X2,20 M, COM CHAPA METÁLICA CARBONO PERFURADA, INCLUSO PINTURA, CONFORME PROJETO DE ESQUADRIAS</t>
  </si>
  <si>
    <t>1.6.6.0.2.</t>
  </si>
  <si>
    <t>FNDE 102</t>
  </si>
  <si>
    <t>P02 - PORTÃO METÁLICO TIPO GRADIL 3,40X2,38 M, MALHA 5X20 CM - FIO 5,00 MM, REVESTIDOS EM POLIÉSTER POR PROCESSO DE PINTURA ELETROSTÁTICA (GRADIL), NA COR BRANCA - FORNECIMENTO E INSTALAÇÃO</t>
  </si>
  <si>
    <t>1.6.6.0.3.</t>
  </si>
  <si>
    <t>FNDE 101</t>
  </si>
  <si>
    <t>P03 - PORTÃO METÁLICO DE ABRIR 1,80X1,80 M, COM CHAPA METÁLICA CARBONO PERFURADA, INCLUSO PINTURA, CONFORME PROJETO DE ESQUADRIAS</t>
  </si>
  <si>
    <t>1.6.6.0.4.</t>
  </si>
  <si>
    <t>FNDE 103</t>
  </si>
  <si>
    <t>P04 - PORTÃO METÁLICO NYLOFOR 0,90X2,03 M, MALHA 5X20 CM - FIO 5,00 MM, REVESTIDOS EM POLIÉSTER POR PROCESSO DE PINTURA ELETROSTÁTICA (GRADIL), NA COR BRANCA - FORNECIMENTO E INSTALAÇÃO</t>
  </si>
  <si>
    <t>1.6.6.0.5.</t>
  </si>
  <si>
    <t>FNDE 105</t>
  </si>
  <si>
    <t>FECHAMENTO EM CHAPA METÁLICA PERFURADA, INCLUSO PINTURA, CONFORME PROJETO (GR 1, GR 2)</t>
  </si>
  <si>
    <t>1.6.6.0.6.</t>
  </si>
  <si>
    <t>FNDE 104</t>
  </si>
  <si>
    <t>GRADIL METÁLICO E TELA DE AÇO GALVANIZADO FIO 12 BWG, MALHA 2" - JARDIM VERTICAL</t>
  </si>
  <si>
    <t>1.6.6.0.7.</t>
  </si>
  <si>
    <t>FNDE 61</t>
  </si>
  <si>
    <t>FECHAMENTO COM CHAPA METÁLICA PERFURADA, INCLUSO PINTURA, CONFORME PROJETO</t>
  </si>
  <si>
    <t>1.7.</t>
  </si>
  <si>
    <t>SISTEMA DE COBERTURA</t>
  </si>
  <si>
    <t>1.7.1.</t>
  </si>
  <si>
    <t>1.7.1.0.1.</t>
  </si>
  <si>
    <t>FNDE 20</t>
  </si>
  <si>
    <t>TELHA TERMOISOLANTE REVESTIDA EM AÇO GALVALUME, FACE SUPERIOR TRAPEZOIDAL E FACE INFERIOR PLANA (NÃO INCLUI ACESSÓRIOS DE FIXAÇÃO). REVESTIMENTO COM ESPESSURA DE 0,50 MM, COM PRÉ-PINTURA DE COR BRANCA NAS DUAS FACES, NÚCLEO EM POLIOCIANURATO (PIR) COM ESPESSURA DE 50 MM</t>
  </si>
  <si>
    <t>1.7.1.0.2.</t>
  </si>
  <si>
    <t>FNDE 64</t>
  </si>
  <si>
    <t>CHAPA POLICARBONATO ALVEOLAR CRISTAL ESP. = 6 MM</t>
  </si>
  <si>
    <t>1.7.1.0.3.</t>
  </si>
  <si>
    <t>FNDE 161</t>
  </si>
  <si>
    <t>CALHA EM CHAPA DE AÇO GALVANIZADO (30X15 CM)</t>
  </si>
  <si>
    <t>1.7.1.0.4.</t>
  </si>
  <si>
    <t>FNDE 162</t>
  </si>
  <si>
    <t>CALHA EM CHAPA DE AÇO GALVANIZADO (35X15 CM)</t>
  </si>
  <si>
    <t>1.7.1.0.5.</t>
  </si>
  <si>
    <t>FNDE 163</t>
  </si>
  <si>
    <t>CALHA EM CHAPA DE AÇO GALVANIZADO (35X20 CM)</t>
  </si>
  <si>
    <t>1.7.1.0.6.</t>
  </si>
  <si>
    <t>FNDE 164</t>
  </si>
  <si>
    <t>CALHA EM CHAPA DE AÇO GALVANIZADO (42,5X15 CM)</t>
  </si>
  <si>
    <t>1.7.1.0.7.</t>
  </si>
  <si>
    <t>FNDE 165</t>
  </si>
  <si>
    <t>CALHA EM CHAPA DE AÇO GALVANIZADO (45X15 CM)</t>
  </si>
  <si>
    <t>1.7.1.0.8.</t>
  </si>
  <si>
    <t>FNDE 166</t>
  </si>
  <si>
    <t>CALHA EM CHAPA DE AÇO GALVANIZADO (40X20 CM)</t>
  </si>
  <si>
    <t>1.7.1.0.9.</t>
  </si>
  <si>
    <t>FNDE 65</t>
  </si>
  <si>
    <t>CUMEEIRA NORMAL PARA TELHA TRAPEZOIDAL DE AÇO, E= 0,5 MM, INCLUSO ACESSÓRIOS DE FIXAÇÃO E IÇAMENTO</t>
  </si>
  <si>
    <t>1.7.1.0.10.</t>
  </si>
  <si>
    <t>FNDE 167</t>
  </si>
  <si>
    <t>PINGADEIRA EM CHAPA DE AÇO GALVANIZADO</t>
  </si>
  <si>
    <t>1.7.1.0.11.</t>
  </si>
  <si>
    <t>FNDE 168</t>
  </si>
  <si>
    <t>RUFO-PINGADEIRA EM CHAPA DE AÇO GALVANIZADO</t>
  </si>
  <si>
    <t>1.7.1.0.12.</t>
  </si>
  <si>
    <t>FNDE 169</t>
  </si>
  <si>
    <t xml:space="preserve">RUFO EM CHAPA DE AÇO GALVANIZADO </t>
  </si>
  <si>
    <t>1.7.1.0.13.</t>
  </si>
  <si>
    <t>FNDE 170</t>
  </si>
  <si>
    <t>CONTRA-RUFO LATERAL ACABAMENTO CALHA EM CHAPA METÁLICA DOBRADA, DESENVOLVIMENTO 39 CM</t>
  </si>
  <si>
    <t>1.7.2.</t>
  </si>
  <si>
    <t>QUADRA</t>
  </si>
  <si>
    <t>1.7.2.0.1.</t>
  </si>
  <si>
    <t>94213</t>
  </si>
  <si>
    <t>TELHAMENTO COM TELHA DE AÇO/ALUMÍNIO E = 0,5 MM, COM ATÉ 2 ÁGUAS, INCLUSO IÇAMENTO. AF_07/2019</t>
  </si>
  <si>
    <t>1.7.2.0.2.</t>
  </si>
  <si>
    <t>1.7.2.0.3.</t>
  </si>
  <si>
    <t>FNDE 171</t>
  </si>
  <si>
    <t>TELHAMENTO COM TELHA DE AÇO/ALUMÍNIO E=0,5 MM, TELHA METÁLICA PERFURADA PARA FECHAMENTO, INCLUSO IÇAMENTO</t>
  </si>
  <si>
    <t>1.8.</t>
  </si>
  <si>
    <t>IMPERMEABILIZAÇÃO</t>
  </si>
  <si>
    <t>1.8.0.0.1.</t>
  </si>
  <si>
    <t>FNDE 172</t>
  </si>
  <si>
    <t>IMPERMEABILIZAÇÃO DE VIGA BALDRAME COM EMULSÃO ASFÁLTICA, 2 DEMÃOS</t>
  </si>
  <si>
    <t>1.8.0.0.2.</t>
  </si>
  <si>
    <t>FNDE 173</t>
  </si>
  <si>
    <t>IMPERMEABILIZAÇÃO DA LAJE COM EMULSÃO ASFÁLTICA, 2 DEMÃOS</t>
  </si>
  <si>
    <t>1.8.0.0.3.</t>
  </si>
  <si>
    <t>FNDE 174</t>
  </si>
  <si>
    <t xml:space="preserve">IMPERMEABILIZAÇÃO DE PISO COM EMULSÃO ASFÁLTICA, 2 DEMÃOS </t>
  </si>
  <si>
    <t>1.8.0.0.4.</t>
  </si>
  <si>
    <t>FNDE 175</t>
  </si>
  <si>
    <t xml:space="preserve">IMPERMEABILIZAÇÃO DA PAREDE COM EMULSÃO ASFÁLTICA, 2 DEMÃOS </t>
  </si>
  <si>
    <t>1.8.0.0.5.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</si>
  <si>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</si>
  <si>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</si>
  <si>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1.8.0.0.6.</t>
  </si>
  <si>
    <t>98565</t>
  </si>
  <si>
    <t>PROTEÇÃO MECÂNICA DE SUPERFICIE HORIZONTAL COM ARGAMASSA DE CIMENTO E AREIA, TRAÇO 1:3, E=3CM. AF_09/2023</t>
  </si>
  <si>
    <t>1.9.</t>
  </si>
  <si>
    <t>REVESTIMENTOS INTERNO E EXTERNO</t>
  </si>
  <si>
    <t>1.9.1.</t>
  </si>
  <si>
    <t>1.9.1.0.1.</t>
  </si>
  <si>
    <t>FNDE 176</t>
  </si>
  <si>
    <t>CHAPISCO APLICADO EM ALVENARIA E ESTRUTURAS DE CONCRETO EXTERNAS, COM COLHER DE PEDREIRO. ARGAMASSA TRAÇO 1:3 COM PREPARO EM BETONEIRA 400 L - EXTERNO</t>
  </si>
  <si>
    <t>1.9.1.0.2.</t>
  </si>
  <si>
    <t>FNDE 177</t>
  </si>
  <si>
    <t xml:space="preserve">CHAPISCO APLICADO EM ALVENARIAS E ESTRUTURAS DE CONCRETO EXTERNAS, COM COLHER DE PEDREIRO, ARGAMASSA TRAÇO 1:3 COM PREPARO EM BETONEIRA 400 L - INTERNO </t>
  </si>
  <si>
    <t>1.9.1.0.3.</t>
  </si>
  <si>
    <t>FNDE 178</t>
  </si>
  <si>
    <t xml:space="preserve">EMBOÇO OU MASSA ÚNICA EM ARGAMASSA, TRAÇO 1:2:8, PREPARO MECÂNICO COM BETONEIRA 400 L, APLICADA MANUALMENTE EM PANOS CEGOS - REVESTIMENTO INTERNO (SEM PRESENÇA DE VÃOS), ESPESSURA DE 25 MM </t>
  </si>
  <si>
    <t>1.9.1.0.4.</t>
  </si>
  <si>
    <t>FNDE 179</t>
  </si>
  <si>
    <t>EMBOÇO OU MASSA ÚNICA EM ARGAMASSA, TRAÇO 1:2:8, PREPARO MECÂNICO COM BETONEIRA 400 L, APLICADA MANUALMENTE EM PANOS CEGOS - REVESTIMENTO EXTERNO (SEM PRESENÇA DE VÃOS), ESPESSURA DE 25 MM</t>
  </si>
  <si>
    <t>1.9.1.0.5.</t>
  </si>
  <si>
    <t>87273</t>
  </si>
  <si>
    <t>REVESTIMENTO CERÂMICO PARA PAREDES INTERNAS COM PLACAS TIPO ESMALTADA DE DIMENSÕES 33X45 CM APLICADAS NA ALTURA INTEIRA DAS PAREDES. AF_02/2023_PE</t>
  </si>
  <si>
    <t>1.9.1.0.6.</t>
  </si>
  <si>
    <t>FNDE 180</t>
  </si>
  <si>
    <t>REVESTIMENTO CERÂMICO PARA PAREDES COM PLACAS TIPO ESMALTADA EXTRA DE DIMENSÕES 10X10 CM, COR CINZA CLARO APLICADAS NA ALTURA INTEIRA DAS PAREDES</t>
  </si>
  <si>
    <t>1.9.1.0.7.</t>
  </si>
  <si>
    <t>FNDE 181</t>
  </si>
  <si>
    <t>REVESTIMENTO CERÂMICO PARA PAREDES COM PLACAS TIPO ESMALTADA EXTRA DE DIMENSÕES 10X10 CM, COR LARANJA APLICADAS NA ALTURA INTEIRA DAS PAREDES</t>
  </si>
  <si>
    <t>1.9.1.0.8.</t>
  </si>
  <si>
    <t>FNDE 245</t>
  </si>
  <si>
    <t>RODA MEIO EM MADEIRA, ALTURA 7 CM, FIXADO COM COLA</t>
  </si>
  <si>
    <t>1.9.1.0.9.</t>
  </si>
  <si>
    <t>96114</t>
  </si>
  <si>
    <t>FORRO EM DRYWALL, PARA AMBIENTES COMERCIAIS, INCLUSIVE ESTRUTURA BIRECIONAL DE FIXAÇÃO. AF_08/2023_PS</t>
  </si>
  <si>
    <t>1.9.1.0.10.</t>
  </si>
  <si>
    <t>FNDE 18</t>
  </si>
  <si>
    <t>FORRO DE FIBRA MINERAL EM PLACAS DE 625X625 MM, E=15 MM, BORDA RETA, COM PINTURA ANTIMOFO, APOIADO EM PERFIL DE AÇO GALVANIZADO COM 24 MM DE BASE - INSTALADO</t>
  </si>
  <si>
    <t>1.9.1.0.11.</t>
  </si>
  <si>
    <t>FNDE 66</t>
  </si>
  <si>
    <t xml:space="preserve">FORRO DE TELA ONDULADA EM ARAME GALVANIZADO - COR NATURAL </t>
  </si>
  <si>
    <t>1.9.2.</t>
  </si>
  <si>
    <t>MURETA</t>
  </si>
  <si>
    <t>1.9.2.0.1.</t>
  </si>
  <si>
    <t>87879</t>
  </si>
  <si>
    <t>CHAPISCO APLICADO EM ALVENARIAS E ESTRUTURAS DE CONCRETO INTERNAS, COM COLHER DE PEDREIRO. ARGAMASSA TRAÇO 1:3 COM PREPARO EM BETONEIRA 400L. AF_10/2022</t>
  </si>
  <si>
    <t>1.9.2.0.2.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</si>
  <si>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</si>
  <si>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</si>
  <si>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1.10.</t>
  </si>
  <si>
    <t>SISTEMAS DE PISO</t>
  </si>
  <si>
    <t>1.10.1.</t>
  </si>
  <si>
    <t>PAVIMENTAÇÃO INTERNA</t>
  </si>
  <si>
    <t>1.10.1.0.1.</t>
  </si>
  <si>
    <t>FNDE 182</t>
  </si>
  <si>
    <t>CONTRAPISO DE CONCRETO NÃO-ESTRUTURAL, ESPESSURA 3 CM E PREPARO MECÂNICO</t>
  </si>
  <si>
    <t>1.10.1.0.2.</t>
  </si>
  <si>
    <t>1.10.1.0.3.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</si>
  <si>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</si>
  <si>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</si>
  <si>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1.10.1.0.4.</t>
  </si>
  <si>
    <t>87251</t>
  </si>
  <si>
    <t>REVESTIMENTO CERÂMICO PARA PISO COM PLACAS TIPO ESMALTADA DE DIMENSÕES 45X45 CM APLICADA EM AMBIENTES DE ÁREA MAIOR QUE 10 M2. AF_02/2023_PE</t>
  </si>
  <si>
    <t>1.10.1.0.5.</t>
  </si>
  <si>
    <t>FNDE 184</t>
  </si>
  <si>
    <t>RODAPÉ CERÂMICO H=10 CM</t>
  </si>
  <si>
    <t>1.10.1.0.6.</t>
  </si>
  <si>
    <t>FNDE 185</t>
  </si>
  <si>
    <t>RODAPÉ EM GRANITINA, ALTURA 10 CM</t>
  </si>
  <si>
    <t>1.10.1.0.7.</t>
  </si>
  <si>
    <t>98689</t>
  </si>
  <si>
    <t>SOLEIRA EM GRANITO, LARGURA 15 CM, ESPESSURA 2,0 CM. AF_09/2020</t>
  </si>
  <si>
    <t>1.10.1.0.8.</t>
  </si>
  <si>
    <t>FNDE 186</t>
  </si>
  <si>
    <t>SOLEIRA EM GRANITO, LARGURA 20 CM, ESPESSURA 2,0 CM</t>
  </si>
  <si>
    <t>1.10.2.</t>
  </si>
  <si>
    <t>PAVIMENTAÇÃO EXTERNA</t>
  </si>
  <si>
    <t>1.10.2.0.1.</t>
  </si>
  <si>
    <t>98682</t>
  </si>
  <si>
    <t>PISO CIMENTADO, TRAÇO 1:3 (CIMENTO E AREIA), ACABAMENTO RÚSTICO, ESPESSURA 3,0 CM, PREPARO MECÂNICO DA ARGAMASSA. AF_09/2020</t>
  </si>
  <si>
    <t>1.10.2.0.2.</t>
  </si>
  <si>
    <t>98680</t>
  </si>
  <si>
    <t>PISO CIMENTADO, TRAÇO 1:3 (CIMENTO E AREIA), ACABAMENTO LISO, ESPESSURA 3,0 CM, PREPARO MECÂNICO DA ARGAMASSA. AF_09/2020</t>
  </si>
  <si>
    <t>1.10.2.0.3.</t>
  </si>
  <si>
    <t>92396</t>
  </si>
  <si>
    <t>EXECUÇÃO DE PASSEIO EM PISO INTERTRAVADO, COM BLOCO RETANGULAR COR NATURAL DE 20 X 10 CM, ESPESSURA 6 CM. AF_10/2022</t>
  </si>
  <si>
    <t>1.10.2.0.4.</t>
  </si>
  <si>
    <t>92391</t>
  </si>
  <si>
    <t>EXECUÇÃO DE PAVIMENTO EM PISO INTERTRAVADO, COM BLOCO PISOGRAMA DE 35 X 15 CM, ESPESSURA 6 CM. AF_10/2022</t>
  </si>
  <si>
    <t>1.10.2.0.5.</t>
  </si>
  <si>
    <t>FNDE 189</t>
  </si>
  <si>
    <t>PISO PODOTÁTIL DIRECIONAL, COR VERMELHA, DE CONCRETO, ASSENTADO SOBRE ARGAMASSA</t>
  </si>
  <si>
    <t>1.10.2.0.6.</t>
  </si>
  <si>
    <t>FNDE 190</t>
  </si>
  <si>
    <t>PISO PODOTÁTIL DE ALERTA, COR VERMELHA, DE CONCRETO, ASSENTADO SOBRE ARGAMASSA</t>
  </si>
  <si>
    <t>1.10.2.0.7.</t>
  </si>
  <si>
    <t>FNDE 191</t>
  </si>
  <si>
    <t>PISO PODOTÁTIL DE ALERTA, COR AMARELA, DE CONCRETO, ASSENTADO SOBRE ARGAMASSA</t>
  </si>
  <si>
    <t>1.10.2.0.8.</t>
  </si>
  <si>
    <t>FNDE 10</t>
  </si>
  <si>
    <t>COLCHÃO DRENANTE DE AREIA H=30 CM</t>
  </si>
  <si>
    <t>1.10.2.0.9.</t>
  </si>
  <si>
    <t>98504</t>
  </si>
  <si>
    <t>PLANTIO DE GRAMA BATATAIS EM PLACAS. AF_07/2024</t>
  </si>
  <si>
    <t>1.10.2.0.10.</t>
  </si>
  <si>
    <t>94263</t>
  </si>
  <si>
    <t>GUIA (MEIO-FIO) CONCRETO, MOLDADA IN LOCO EM TRECHO RETO COM EXTRUSORA, 13 CM BASE X 22 CM ALTURA. AF_01/2024</t>
  </si>
  <si>
    <t>1.11.</t>
  </si>
  <si>
    <t>PINTURAS E ACABAMENTOS</t>
  </si>
  <si>
    <t>1.11.1.</t>
  </si>
  <si>
    <t>1.11.1.0.1.</t>
  </si>
  <si>
    <t>1.11.1.0.2.</t>
  </si>
  <si>
    <t>88497</t>
  </si>
  <si>
    <t>EMASSAMENTO COM MASSA LÁTEX, APLICAÇÃO EM PAREDE, DUAS DEMÃOS, LIXAMENTO MANUAL. AF_04/2023</t>
  </si>
  <si>
    <t>1.11.1.0.3.</t>
  </si>
  <si>
    <t>FNDE 193</t>
  </si>
  <si>
    <t>EMASSAMENTO DE PAREDES COM MASSA ACRÍLICA, DUAS DEMÃOS, ÁREAS MOLHADAS</t>
  </si>
  <si>
    <t>1.11.1.0.4.</t>
  </si>
  <si>
    <t>FNDE 194</t>
  </si>
  <si>
    <t>PINTURA LÁTEX PVA, APLICAÇÃO MANUAL EM PAREDES, DUAS DEMÃOS, COR BRANCO GELO</t>
  </si>
  <si>
    <t>1.11.1.0.5.</t>
  </si>
  <si>
    <t>FNDE 195</t>
  </si>
  <si>
    <t>PINTURA LÁTEX PVA, APLICAÇÃO MANUAL EM PAREDES, DUAS DEMÃOS, COR BRANCO NEVE - PLACA CIMENTÍCIA/PLATIBANDA</t>
  </si>
  <si>
    <t>1.11.1.0.6.</t>
  </si>
  <si>
    <t>88488</t>
  </si>
  <si>
    <t>PINTURA LÁTEX ACRÍLICA PREMIUM, APLICAÇÃO MANUAL EM TETO, DUAS DEMÃOS. AF_04/2023</t>
  </si>
  <si>
    <t>1.11.1.0.7.</t>
  </si>
  <si>
    <t>FNDE 196</t>
  </si>
  <si>
    <t>PINTURA LÁTEX ACRÍLICA, SOBRE REBOCO LISO, COR CINZA CLARO, APLICAÇÃO MANUAL EM PAREDES, DUAS DEMÃOS</t>
  </si>
  <si>
    <t>1.11.1.0.8.</t>
  </si>
  <si>
    <t>FNDE 197</t>
  </si>
  <si>
    <t>PINTURA LÁTEX ACRÍLICA, SOBRE REBOCO LISO, COR LARANJA, APLICAÇÃO MANUAL EM PAREDES, DUAS DEMÃOS</t>
  </si>
  <si>
    <t>1.11.1.0.9.</t>
  </si>
  <si>
    <t>FNDE 198</t>
  </si>
  <si>
    <t>PINTURA LÁTEX ACRÍLICA, SOBRE MASSA ACRÍLICA, COR BRANCO GELO, ÁREAS MOLHADAS</t>
  </si>
  <si>
    <t>1.11.1.0.10.</t>
  </si>
  <si>
    <t>FNDE 200</t>
  </si>
  <si>
    <t>PINTURA ESMALTE SINTÉTICO EM ESQUADRIAS DE MADEIRA, 2 DEMÃOS</t>
  </si>
  <si>
    <t>1.11.1.0.11.</t>
  </si>
  <si>
    <t>FNDE 201</t>
  </si>
  <si>
    <t xml:space="preserve">PINTURA EM ESMALTE SINTÉTICO EM RODAMEIO DE MADEIRA, 2 DEMÃOS - COR BRANCO </t>
  </si>
  <si>
    <t>1.11.1.0.12.</t>
  </si>
  <si>
    <t>FNDE 199</t>
  </si>
  <si>
    <t>PINTURA LÁTEX ACRÍLICA SOBRE PAREDES EXTERNAS, COR LARANJA, APLICAÇÃO MANUAL EM PAREDES, DUAS DEMÃOS</t>
  </si>
  <si>
    <t>1.11.1.0.13.</t>
  </si>
  <si>
    <t>FNDE 202</t>
  </si>
  <si>
    <t>TEXTURA ACRÍLICA, COR BRANCA, APLICAÇÃO MANUAL EM PAREDE EXTERNA, UMA DEMÃO</t>
  </si>
  <si>
    <t>1.11.1.0.14.</t>
  </si>
  <si>
    <t>FNDE 203</t>
  </si>
  <si>
    <t>TEXTURA ACRÍLICA, COR CINZA CLARO, APLICAÇÃO MANUAL EM PAREDE EXTERNA, UMA DEMÃO</t>
  </si>
  <si>
    <t>1.11.1.0.15.</t>
  </si>
  <si>
    <t>FNDE 204</t>
  </si>
  <si>
    <t>TEXTURA ACRÍLICA, COR CINZA ESCURO, APLICAÇÃO MANUAL EM PAREDE EXTERNA, UMA DEMÃO</t>
  </si>
  <si>
    <t>1.11.2.</t>
  </si>
  <si>
    <t>1.11.2.0.1.</t>
  </si>
  <si>
    <t>1.11.2.0.2.</t>
  </si>
  <si>
    <t>1.11.3.</t>
  </si>
  <si>
    <t>DIVERSOS</t>
  </si>
  <si>
    <t>1.11.3.1.</t>
  </si>
  <si>
    <t>1.11.3.1.1.</t>
  </si>
  <si>
    <t>100724</t>
  </si>
  <si>
    <t>PINTURA COM TINTA ALQUÍDICA DE FUNDO E ACABAMENTO (ESMALTE SINTÉTICO GRAFITE) APLICADA A ROLO OU PINCEL SOBRE PERFIL METÁLICO EXECUTADO EM FÁBRICA (POR DEMÃO). AF_01/2020</t>
  </si>
  <si>
    <t>1.11.3.2.</t>
  </si>
  <si>
    <t>1.11.3.2.1.</t>
  </si>
  <si>
    <t>102494</t>
  </si>
  <si>
    <t>PINTURA DE PISO COM TINTA EPÓXI, APLICAÇÃO MANUAL, 2 DEMÃOS, INCLUSO PRIMER EPÓXI. AF_05/2021</t>
  </si>
  <si>
    <t>1.12.</t>
  </si>
  <si>
    <t>INSTALAÇÃO HIDRÁULICA</t>
  </si>
  <si>
    <t>1.12.1.</t>
  </si>
  <si>
    <t>TUBULAÇÕES E CONEXÕES DE PVC RÍGIDO</t>
  </si>
  <si>
    <t>1.12.1.0.1.</t>
  </si>
  <si>
    <t>89356</t>
  </si>
  <si>
    <t>TUBO, PVC, SOLDÁVEL, DE 25MM, INSTALADO EM RAMAL OU SUB-RAMAL DE ÁGUA - FORNECIMENTO E INSTALAÇÃO. AF_06/2022</t>
  </si>
  <si>
    <t>1.12.1.0.2.</t>
  </si>
  <si>
    <t>89357</t>
  </si>
  <si>
    <t>TUBO, PVC, SOLDÁVEL, DE 32MM, INSTALADO EM RAMAL OU SUB-RAMAL DE ÁGUA - FORNECIMENTO E INSTALAÇÃO. AF_06/2022</t>
  </si>
  <si>
    <t>1.12.1.0.3.</t>
  </si>
  <si>
    <t>103979</t>
  </si>
  <si>
    <t>TUBO, PVC, SOLDÁVEL, DE 50MM, INSTALADO EM RAMAL DE DISTRIBUIÇÃO DE ÁGUA - FORNECIMENTO E INSTALAÇÃO. AF_06/2022</t>
  </si>
  <si>
    <t>1.12.1.0.4.</t>
  </si>
  <si>
    <t>89450</t>
  </si>
  <si>
    <t>TUBO, PVC, SOLDÁVEL, DE 60MM, INSTALADO EM PRUMADA DE ÁGUA - FORNECIMENTO E INSTALAÇÃO. AF_06/2022</t>
  </si>
  <si>
    <t>1.12.1.0.5.</t>
  </si>
  <si>
    <t>89451</t>
  </si>
  <si>
    <t>TUBO, PVC, SOLDÁVEL, DE 75MM, INSTALADO EM PRUMADA DE ÁGUA - FORNECIMENTO E INSTALAÇÃO. AF_06/2022</t>
  </si>
  <si>
    <t>1.12.1.0.6.</t>
  </si>
  <si>
    <t>89429</t>
  </si>
  <si>
    <t>ADAPTADOR CURTO COM BOLSA E ROSCA PARA REGISTRO, PVC, SOLDÁVEL, DN 25MM X 3/4, INSTALADO EM RAMAL DE DISTRIBUIÇÃO DE ÁGUA - FORNECIMENTO E INSTALAÇÃO. AF_06/2022</t>
  </si>
  <si>
    <t>1.12.1.0.7.</t>
  </si>
  <si>
    <t>89553</t>
  </si>
  <si>
    <t>ADAPTADOR CURTO COM BOLSA E ROSCA PARA REGISTRO, PVC, SOLDÁVEL, DN 32MM X 1, INSTALADO EM PRUMADA DE ÁGUA - FORNECIMENTO E INSTALAÇÃO. AF_06/2022</t>
  </si>
  <si>
    <t>1.12.1.0.8.</t>
  </si>
  <si>
    <t>104001</t>
  </si>
  <si>
    <t>ADAPTADOR CURTO COM BOLSA E ROSCA PARA REGISTRO, PVC, SOLDÁVEL, DN 50MM X 1.1/2", INSTALADO EM RAMAL DE DISTRIBUIÇÃO DE ÁGUA - FORNECIMENTO E INSTALAÇÃO. AF_06/2022</t>
  </si>
  <si>
    <t>1.12.1.0.9.</t>
  </si>
  <si>
    <t>104002</t>
  </si>
  <si>
    <t>ADAPTADOR CURTO COM BOLSA E ROSCA PARA REGISTRO, PVC, SOLDÁVEL, DN 50MM X 1.1/4", INSTALADO EM RAMAL DE DISTRIBUIÇÃO DE ÁGUA - FORNECIMENTO E INSTALAÇÃO. AF_06/2022</t>
  </si>
  <si>
    <t>1.12.1.0.10.</t>
  </si>
  <si>
    <t>89610</t>
  </si>
  <si>
    <t>ADAPTADOR CURTO COM BOLSA E ROSCA PARA REGISTRO, PVC, SOLDÁVEL, DN 60MM X 2, INSTALADO EM PRUMADA DE ÁGUA - FORNECIMENTO E INSTALAÇÃO. AF_06/2022</t>
  </si>
  <si>
    <t>1.12.1.0.11.</t>
  </si>
  <si>
    <t>89613</t>
  </si>
  <si>
    <t>ADAPTADOR CURTO COM BOLSA E ROSCA PARA REGISTRO, PVC, SOLDÁVEL, DN 75MM X 2.1/2", INSTALADO EM PRUMADA DE ÁGUA - FORNECIMENTO E INSTALAÇÃO. AF_12/2014</t>
  </si>
  <si>
    <t>1.12.1.0.12.</t>
  </si>
  <si>
    <t>103953</t>
  </si>
  <si>
    <t>BUCHA DE REDUÇÃO, CURTA, PVC, SOLDÁVEL, DN 32 X 25 MM, INSTALADO EM RAMAL DE DISTRIBUIÇÃO DE ÁGUA - FORNECIMENTO E INSTALAÇÃO. AF_06/2022</t>
  </si>
  <si>
    <t>1.12.1.0.13.</t>
  </si>
  <si>
    <t>103959</t>
  </si>
  <si>
    <t>BUCHA DE REDUÇÃO, CURTA, PVC, SOLDÁVEL, DN 60 X 50 MM, INSTALADO EM PRUMADA DE ÁGUA - FORNECIMENTO E INSTALAÇÃO. AF_06/2022</t>
  </si>
  <si>
    <t>1.12.1.0.14.</t>
  </si>
  <si>
    <t>FNDE 205</t>
  </si>
  <si>
    <t>BUCHA DE REDUÇÃO, CURTA, PVC, SOLDÁVEL, DN 75X60 MM, INSTALADO EM PRUMADA DE ÁGUA  - FORNECIMENTO E INSTALAÇÃO</t>
  </si>
  <si>
    <t>1.12.1.0.15.</t>
  </si>
  <si>
    <t>103999</t>
  </si>
  <si>
    <t>BUCHA DE REDUÇÃO, LONGA, PVC, SOLDÁVEL, DN 50 X 25 MM, INSTALADO EM RAMAL DE DISTRIBUIÇÃO DE ÁGUA - FORNECIMENTO E INSTALAÇÃO. AF_06/2022</t>
  </si>
  <si>
    <t>1.12.1.0.16.</t>
  </si>
  <si>
    <t>FNDE 206</t>
  </si>
  <si>
    <t>BUCHA DE REDUÇÃO, LONGA, PVC, SOLDÁVEL, DN 50X32 MM, INSTALADO RAMAL DE DISTRIBUIÇÃO DE ÁGUA - FORNECIMENTO E INSTALAÇÃO</t>
  </si>
  <si>
    <t>1.12.1.0.17.</t>
  </si>
  <si>
    <t>103968</t>
  </si>
  <si>
    <t>BUCHA DE REDUÇÃO, LONGA, PVC, SOLDÁVEL, DN 60 X 25 MM, INSTALADO EM PRUMADA DE ÁGUA - FORNECIMENTO E INSTALAÇÃO. AF_06/2022</t>
  </si>
  <si>
    <t>1.12.1.0.18.</t>
  </si>
  <si>
    <t>103969</t>
  </si>
  <si>
    <t>BUCHA DE REDUÇÃO, LONGA, PVC, SOLDÁVEL, DN 60 X 32 MM, INSTALADO EM PRUMADA DE ÁGUA - FORNECIMENTO E INSTALAÇÃO. AF_06/2022</t>
  </si>
  <si>
    <t>1.12.1.0.19.</t>
  </si>
  <si>
    <t>89380</t>
  </si>
  <si>
    <t>LUVA DE REDUÇÃO, PVC, SOLDÁVEL, DN 32MM X 25MM, INSTALADO EM RAMAL OU SUB-RAMAL DE ÁGUA - FORNECIMENTO E INSTALAÇÃO. AF_06/2022</t>
  </si>
  <si>
    <t>1.12.1.0.20.</t>
  </si>
  <si>
    <t>89541</t>
  </si>
  <si>
    <t>LUVA, PVC, SOLDÁVEL, DN 32MM, INSTALADO EM PRUMADA DE ÁGUA - FORNECIMENTO E INSTALAÇÃO. AF_06/2022</t>
  </si>
  <si>
    <t>1.12.1.0.21.</t>
  </si>
  <si>
    <t>89597</t>
  </si>
  <si>
    <t>LUVA, PVC, SOLDÁVEL, DN 60MM, INSTALADO EM PRUMADA DE ÁGUA - FORNECIMENTO E INSTALAÇÃO. AF_06/2022</t>
  </si>
  <si>
    <t>1.12.1.0.22.</t>
  </si>
  <si>
    <t>89362</t>
  </si>
  <si>
    <t>JOELHO 90 GRAUS, PVC, SOLDÁVEL, DN 25MM, INSTALADO EM RAMAL OU SUB-RAMAL DE ÁGUA - FORNECIMENTO E INSTALAÇÃO. AF_06/2022</t>
  </si>
  <si>
    <t>1.12.1.0.23.</t>
  </si>
  <si>
    <t>89367</t>
  </si>
  <si>
    <t>JOELHO 90 GRAUS, PVC, SOLDÁVEL, DN 32MM, INSTALADO EM RAMAL OU SUB-RAMAL DE ÁGUA - FORNECIMENTO E INSTALAÇÃO. AF_06/2022</t>
  </si>
  <si>
    <t>1.12.1.0.24.</t>
  </si>
  <si>
    <t>89501</t>
  </si>
  <si>
    <t>JOELHO 90 GRAUS, PVC, SOLDÁVEL, DN 50MM, INSTALADO EM PRUMADA DE ÁGUA - FORNECIMENTO E INSTALAÇÃO. AF_06/2022</t>
  </si>
  <si>
    <t>1.12.1.0.25.</t>
  </si>
  <si>
    <t>89505</t>
  </si>
  <si>
    <t>JOELHO 90 GRAUS, PVC, SOLDÁVEL, DN 60MM, INSTALADO EM PRUMADA DE ÁGUA - FORNECIMENTO E INSTALAÇÃO. AF_06/2022</t>
  </si>
  <si>
    <t>1.12.1.0.26.</t>
  </si>
  <si>
    <t>89513</t>
  </si>
  <si>
    <t>JOELHO 90 GRAUS, PVC, SOLDÁVEL, DN 75MM, INSTALADO EM PRUMADA DE ÁGUA - FORNECIMENTO E INSTALAÇÃO. AF_06/2022</t>
  </si>
  <si>
    <t>1.12.1.0.27.</t>
  </si>
  <si>
    <t>89366</t>
  </si>
  <si>
    <t>JOELHO 90 GRAUS COM BUCHA DE LATÃO, PVC, SOLDÁVEL, DN 25MM, X 3/4 INSTALADO EM RAMAL OU SUB-RAMAL DE ÁGUA - FORNECIMENTO E INSTALAÇÃO. AF_06/2022</t>
  </si>
  <si>
    <t>1.12.1.0.28.</t>
  </si>
  <si>
    <t>90373</t>
  </si>
  <si>
    <t>JOELHO 90 GRAUS COM BUCHA DE LATÃO, PVC, SOLDÁVEL, DN 25MM, X 1/2 INSTALADO EM RAMAL OU SUB-RAMAL DE ÁGUA - FORNECIMENTO E INSTALAÇÃO. AF_06/2022</t>
  </si>
  <si>
    <t>1.12.1.0.29.</t>
  </si>
  <si>
    <t>89440</t>
  </si>
  <si>
    <t>TE, PVC, SOLDÁVEL, DN 25MM, INSTALADO EM RAMAL DE DISTRIBUIÇÃO DE ÁGUA - FORNECIMENTO E INSTALAÇÃO. AF_06/2022</t>
  </si>
  <si>
    <t>1.12.1.0.30.</t>
  </si>
  <si>
    <t>89443</t>
  </si>
  <si>
    <t>TE, PVC, SOLDÁVEL, DN 32MM, INSTALADO EM RAMAL DE DISTRIBUIÇÃO DE ÁGUA - FORNECIMENTO E INSTALAÇÃO. AF_06/2022</t>
  </si>
  <si>
    <t>1.12.1.0.31.</t>
  </si>
  <si>
    <t>89625</t>
  </si>
  <si>
    <t>TE, PVC, SOLDÁVEL, DN 50MM, INSTALADO EM PRUMADA DE ÁGUA - FORNECIMENTO E INSTALAÇÃO. AF_06/2022</t>
  </si>
  <si>
    <t>1.12.1.0.32.</t>
  </si>
  <si>
    <t>89628</t>
  </si>
  <si>
    <t>TE, PVC, SOLDÁVEL, DN 60MM, INSTALADO EM PRUMADA DE ÁGUA - FORNECIMENTO E INSTALAÇÃO. AF_06/2022</t>
  </si>
  <si>
    <t>1.12.1.0.33.</t>
  </si>
  <si>
    <t>89629</t>
  </si>
  <si>
    <t>TE, PVC, SOLDÁVEL, DN 75MM, INSTALADO EM PRUMADA DE ÁGUA - FORNECIMENTO E INSTALAÇÃO. AF_06/2022</t>
  </si>
  <si>
    <t>1.12.1.0.34.</t>
  </si>
  <si>
    <t>89622</t>
  </si>
  <si>
    <t>TÊ DE REDUÇÃO, PVC, SOLDÁVEL, DN 32MM X 25MM, INSTALADO EM PRUMADA DE ÁGUA - FORNECIMENTO E INSTALAÇÃO. AF_06/2022</t>
  </si>
  <si>
    <t>1.12.1.0.35.</t>
  </si>
  <si>
    <t>89627</t>
  </si>
  <si>
    <t>TÊ DE REDUÇÃO, PVC, SOLDÁVEL, DN 50MM X 25MM, INSTALADO EM PRUMADA DE ÁGUA - FORNECIMENTO E INSTALAÇÃO. AF_06/2022</t>
  </si>
  <si>
    <t>1.12.1.0.36.</t>
  </si>
  <si>
    <t>FNDE 207</t>
  </si>
  <si>
    <t>TÊ DE REDUÇÃO, PVC, SOLDÁVEL, DN 50X32 MM, INSTALADO EM PRUMADA DE ÁGUA - FORNECIMENTO E INSTALAÇÃO</t>
  </si>
  <si>
    <t>1.12.1.0.37.</t>
  </si>
  <si>
    <t>FNDE 208</t>
  </si>
  <si>
    <t>TÊ DE REDUÇÃO,PVC, SOLDÁVEL, DN 75X60 MM, INSTALADO EM PRUMADA DE ÁGUA - FORNECIMENTO E INSTALAÇÃO</t>
  </si>
  <si>
    <t>1.12.1.0.38.</t>
  </si>
  <si>
    <t>89396</t>
  </si>
  <si>
    <t>TÊ COM BUCHA DE LATÃO NA BOLSA CENTRAL, PVC, SOLDÁVEL, DN 25MM X 1/2, INSTALADO EM RAMAL OU SUB-RAMAL DE ÁGUA - FORNECIMENTO E INSTALAÇÃO. AF_06/2022</t>
  </si>
  <si>
    <t>1.12.1.0.39.</t>
  </si>
  <si>
    <t>90374</t>
  </si>
  <si>
    <t>TÊ COM BUCHA DE LATÃO NA BOLSA CENTRAL, PVC, SOLDÁVEL, DN 25MM X 3/4, INSTALADO EM RAMAL OU SUB-RAMAL DE ÁGUA - FORNECIMENTO E INSTALAÇÃO. AF_06/2022</t>
  </si>
  <si>
    <t>1.12.2.</t>
  </si>
  <si>
    <t>TUBULAÇÕES E CONEXÕES - METAIS</t>
  </si>
  <si>
    <t>1.12.2.0.1.</t>
  </si>
  <si>
    <t>94495</t>
  </si>
  <si>
    <t>REGISTRO DE GAVETA BRUTO, LATÃO, ROSCÁVEL, 1" - FORNECIMENTO E INSTALAÇÃO. AF_08/2021</t>
  </si>
  <si>
    <t>1.12.2.0.2.</t>
  </si>
  <si>
    <t>94499</t>
  </si>
  <si>
    <t>REGISTRO DE GAVETA BRUTO, LATÃO, ROSCÁVEL, 2 1/2" - FORNECIMENTO E INSTALAÇÃO. AF_08/2021</t>
  </si>
  <si>
    <t>1.12.2.0.3.</t>
  </si>
  <si>
    <t>94498</t>
  </si>
  <si>
    <t>REGISTRO DE GAVETA BRUTO, LATÃO, ROSCÁVEL, 2" - FORNECIMENTO E INSTALAÇÃO. AF_08/2021</t>
  </si>
  <si>
    <t>1.12.2.0.4.</t>
  </si>
  <si>
    <t>94794</t>
  </si>
  <si>
    <t>REGISTRO DE GAVETA BRUTO, LATÃO, ROSCÁVEL, 1 1/2", COM ACABAMENTO E CANOPLA CROMADOS - FORNECIMENTO E INSTALAÇÃO. AF_08/2021</t>
  </si>
  <si>
    <t>1.12.2.0.5.</t>
  </si>
  <si>
    <t>89987</t>
  </si>
  <si>
    <t>REGISTRO DE GAVETA BRUTO, LATÃO, ROSCÁVEL, 3/4", COM ACABAMENTO E CANOPLA CROMADOS - FORNECIMENTO E INSTALAÇÃO. AF_08/2021</t>
  </si>
  <si>
    <t>1.12.2.0.6.</t>
  </si>
  <si>
    <t>89985</t>
  </si>
  <si>
    <t>REGISTRO DE PRESSÃO BRUTO, LATÃO, ROSCÁVEL, 3/4", COM ACABAMENTO E CANOPLA CROMADOS - FORNECIMENTO E INSTALAÇÃO. AF_08/2021</t>
  </si>
  <si>
    <t>1.12.2.0.7.</t>
  </si>
  <si>
    <t>99632</t>
  </si>
  <si>
    <t>VÁLVULA DE RETENÇÃO VERTICAL, DE BRONZE, ROSCÁVEL, 2" - FORNECIMENTO E INSTALAÇÃO. AF_08/2021</t>
  </si>
  <si>
    <t>1.12.2.0.8.</t>
  </si>
  <si>
    <t>99622</t>
  </si>
  <si>
    <t>VÁLVULA DE RETENÇÃO HORIZONTAL, DE BRONZE, ROSCÁVEL, 1 1/2" - FORNECIMENTO E INSTALAÇÃO. AF_08/2021</t>
  </si>
  <si>
    <t>1.12.3.</t>
  </si>
  <si>
    <t>1.12.3.0.1.</t>
  </si>
  <si>
    <t>FNDE 77</t>
  </si>
  <si>
    <t>PRESSURIZADOR (GRUPO DE PRESSÃO) - PRESSÃO MÁXIMA: 32 MCA; VAZÃO MÁXIMA: 52.000 L/H</t>
  </si>
  <si>
    <t>1.12.3.0.2.</t>
  </si>
  <si>
    <t>102116</t>
  </si>
  <si>
    <t>BOMBA CENTRÍFUGA, TRIFÁSICA, 1,5 CV OU 1,48 HP, HM 10 A 24 M, Q 6,1 A 21,9 M3/H - FORNECIMENTO E INSTALAÇÃO. AF_12/2020</t>
  </si>
  <si>
    <t>1.12.3.0.3.</t>
  </si>
  <si>
    <t>102609</t>
  </si>
  <si>
    <t>CAIXA D´ÁGUA EM POLIETILENO, 2000 LITROS - FORNECIMENTO E INSTALAÇÃO. AF_06/2021</t>
  </si>
  <si>
    <t>1.12.4.</t>
  </si>
  <si>
    <t>SISTEMA DE REUSO DE ÁGUA</t>
  </si>
  <si>
    <t>1.12.4.0.1.</t>
  </si>
  <si>
    <t>FNDE 78</t>
  </si>
  <si>
    <t>CISTERNA MODULAR 600 LITROS</t>
  </si>
  <si>
    <t>1.12.4.0.2.</t>
  </si>
  <si>
    <t>FNDE 79</t>
  </si>
  <si>
    <t>SMART FILTRO</t>
  </si>
  <si>
    <t>1.12.4.0.3.</t>
  </si>
  <si>
    <t>92692</t>
  </si>
  <si>
    <t>NIPLE, EM FERRO GALVANIZADO, CONEXÃO ROSQUEADA, DN 15 (1/2"), INSTALADO EM RAMAIS E SUB-RAMAIS DE GÁS - FORNECIMENTO E INSTALAÇÃO. AF_10/2020</t>
  </si>
  <si>
    <t>1.12.4.0.4.</t>
  </si>
  <si>
    <t>86884</t>
  </si>
  <si>
    <t>ENGATE FLEXÍVEL EM PLÁSTICO BRANCO, 1/2" X 30CM - FORNECIMENTO E INSTALAÇÃO. AF_01/2020</t>
  </si>
  <si>
    <t>1.12.5.</t>
  </si>
  <si>
    <t>CAIXA D'ÁGUA - 40.000 L</t>
  </si>
  <si>
    <t>1.12.5.0.1.</t>
  </si>
  <si>
    <t>FNDE 81</t>
  </si>
  <si>
    <t>RESERVATÓRIO D'ÁGUA CONFORME PROJETO 40 M³ - COLUNA SECA 10,00M PINTADA</t>
  </si>
  <si>
    <t>1.13.</t>
  </si>
  <si>
    <t>DRENAGEM DE ÁGUAS PLUVIAIS</t>
  </si>
  <si>
    <t>1.13.1.</t>
  </si>
  <si>
    <t>TUBULAÇÕES E CONEXÕES EM PVC</t>
  </si>
  <si>
    <t>1.13.1.0.1.</t>
  </si>
  <si>
    <t>89578</t>
  </si>
  <si>
    <t>TUBO PVC, SÉRIE R, ÁGUA PLUVIAL, DN 100 MM, FORNECIDO E INSTALADO EM CONDUTORES VERTICAIS DE ÁGUAS PLUVIAIS. AF_06/2022</t>
  </si>
  <si>
    <t>1.13.1.0.2.</t>
  </si>
  <si>
    <t>89580</t>
  </si>
  <si>
    <t>TUBO PVC, SÉRIE R, ÁGUA PLUVIAL, DN 150 MM, FORNECIDO E INSTALADO EM CONDUTORES VERTICAIS DE ÁGUAS PLUVIAIS. AF_06/2022</t>
  </si>
  <si>
    <t>1.13.1.0.3.</t>
  </si>
  <si>
    <t>90702</t>
  </si>
  <si>
    <t>TUBO DE PVC CORRUGADO DE DUPLA PAREDE PARA REDE COLETORA DE ESGOTO, DN 200 MM, JUNTA ELÁSTICA - FORNECIMENTO E ASSENTAMENTO. AF_01/2021</t>
  </si>
  <si>
    <t>1.13.1.0.4.</t>
  </si>
  <si>
    <t>90703</t>
  </si>
  <si>
    <t>TUBO DE PVC CORRUGADO DE DUPLA PAREDE PARA REDE COLETORA DE ESGOTO, DN 250 MM, JUNTA ELÁSTICA - FORNECIMENTO E ASSENTAMENTO. AF_01/2021</t>
  </si>
  <si>
    <t>1.13.1.0.5.</t>
  </si>
  <si>
    <t>90704</t>
  </si>
  <si>
    <t>TUBO DE PVC CORRUGADO DE DUPLA PAREDE PARA REDE COLETORA DE ESGOTO, DN 300 MM, JUNTA ELÁSTICA - FORNECIMENTO E ASSENTAMENTO. AF_01/2021</t>
  </si>
  <si>
    <t>1.13.1.0.6.</t>
  </si>
  <si>
    <t>90706</t>
  </si>
  <si>
    <t>TUBO DE PVC CORRUGADO DE DUPLA PAREDE PARA REDE COLETORA DE ESGOTO, DN 400 MM, JUNTA ELÁSTICA - FORNECIMENTO E ASSENTAMENTO. AF_01/2021</t>
  </si>
  <si>
    <t>1.13.1.0.7.</t>
  </si>
  <si>
    <t>89585</t>
  </si>
  <si>
    <t>JOELHO 45 GRAUS, PVC, SERIE R, ÁGUA PLUVIAL, DN 100 MM, JUNTA ELÁSTICA, FORNECIDO E INSTALADO EM CONDUTORES VERTICAIS DE ÁGUAS PLUVIAIS. AF_06/2022</t>
  </si>
  <si>
    <t>1.13.1.0.8.</t>
  </si>
  <si>
    <t>89591</t>
  </si>
  <si>
    <t>JOELHO 45 GRAUS, PVC, SERIE R, ÁGUA PLUVIAL, DN 150 MM, JUNTA ELÁSTICA, FORNECIDO E INSTALADO EM CONDUTORES VERTICAIS DE ÁGUAS PLUVIAIS. AF_06/2022</t>
  </si>
  <si>
    <t>1.13.1.0.9.</t>
  </si>
  <si>
    <t>89584</t>
  </si>
  <si>
    <t>JOELHO 90 GRAUS, PVC, SERIE R, ÁGUA PLUVIAL, DN 100 MM, JUNTA ELÁSTICA, FORNECIDO E INSTALADO EM CONDUTORES VERTICAIS DE ÁGUAS PLUVIAIS. AF_06/2022</t>
  </si>
  <si>
    <t>1.13.1.0.10.</t>
  </si>
  <si>
    <t>89590</t>
  </si>
  <si>
    <t>JOELHO 90 GRAUS, PVC, SERIE R, ÁGUA PLUVIAL, DN 150 MM, JUNTA ELÁSTICA, FORNECIDO E INSTALADO EM CONDUTORES VERTICAIS DE ÁGUAS PLUVIAIS. AF_06/2022</t>
  </si>
  <si>
    <t>1.13.1.0.11.</t>
  </si>
  <si>
    <t>89567</t>
  </si>
  <si>
    <t>JUNÇÃO SIMPLES, PVC, SERIE R, ÁGUA PLUVIAL, DN 100 X 100 MM, JUNTA ELÁSTICA, FORNECIDO E INSTALADO EM RAMAL DE ENCAMINHAMENTO. AF_06/2022</t>
  </si>
  <si>
    <t>1.13.1.0.12.</t>
  </si>
  <si>
    <t>89699</t>
  </si>
  <si>
    <t>JUNÇÃO SIMPLES, PVC, SERIE R, ÁGUA PLUVIAL, DN 150 X 100 MM, JUNTA ELÁSTICA, FORNECIDO E INSTALADO EM CONDUTORES VERTICAIS DE ÁGUAS PLUVIAIS. AF_06/2022</t>
  </si>
  <si>
    <t>1.13.1.0.13.</t>
  </si>
  <si>
    <t>89698</t>
  </si>
  <si>
    <t>JUNÇÃO SIMPLES, PVC, SERIE R, ÁGUA PLUVIAL, DN 150 X 150 MM, JUNTA ELÁSTICA, FORNECIDO E INSTALADO EM CONDUTORES VERTICAIS DE ÁGUAS PLUVIAIS. AF_06/2022</t>
  </si>
  <si>
    <t>1.13.1.0.14.</t>
  </si>
  <si>
    <t>89669</t>
  </si>
  <si>
    <t>LUVA SIMPLES, PVC, SERIE R, ÁGUA PLUVIAL, DN 100 MM, JUNTA ELÁSTICA, FORNECIDO E INSTALADO EM CONDUTORES VERTICAIS DE ÁGUAS PLUVIAIS. AF_06/2022</t>
  </si>
  <si>
    <t>1.13.1.0.15.</t>
  </si>
  <si>
    <t>89693</t>
  </si>
  <si>
    <t>TÊ, PVC, SERIE R, ÁGUA PLUVIAL, DN 100 X 100 MM, JUNTA ELÁSTICA, FORNECIDO E INSTALADO EM CONDUTORES VERTICAIS DE ÁGUAS PLUVIAIS. AF_06/2022</t>
  </si>
  <si>
    <t>1.13.1.0.16.</t>
  </si>
  <si>
    <t>89681</t>
  </si>
  <si>
    <t>REDUÇÃO EXCÊNTRICA, PVC, SERIE R, ÁGUA PLUVIAL, DN 150 X 100 MM, JUNTA ELÁSTICA, FORNECIDO E INSTALADO EM CONDUTORES VERTICAIS DE ÁGUAS PLUVIAIS. AF_06/2022</t>
  </si>
  <si>
    <t>1.13.1.0.17.</t>
  </si>
  <si>
    <t>FNDE 111</t>
  </si>
  <si>
    <t>ADAPTADOR PARA BOCAL DE CALHA RETANGULAR - DIÂMETRO DA SAÍDA ENTRE 75 E 150 MM, PARA DRENAGEM PLUVIAL</t>
  </si>
  <si>
    <t>1.13.2.</t>
  </si>
  <si>
    <t>ACESSÓRIOS</t>
  </si>
  <si>
    <t>1.13.2.0.1.</t>
  </si>
  <si>
    <t>99253</t>
  </si>
  <si>
    <t>CAIXA ENTERRADA HIDRÁULICA RETANGULAR EM ALVENARIA COM TIJOLOS CERÂMICOS MACIÇOS, DIMENSÕES INTERNAS: 0,6X0,6X0,6 M PARA REDE DE DRENAGEM. AF_12/2020</t>
  </si>
  <si>
    <t>1.13.2.0.2.</t>
  </si>
  <si>
    <t>99268</t>
  </si>
  <si>
    <t>POÇO DE INSPEÇÃO CIRCULAR PARA DRENAGEM, EM CONCRETO PRÉ-MOLDADO, DIÂMETRO INTERNO = 0,60 M, PROFUNDIDADE = 0,90 M, EXCLUINDO TAMPÃO. AF_12/2020</t>
  </si>
  <si>
    <t>1.13.2.0.3.</t>
  </si>
  <si>
    <t>FNDE 80</t>
  </si>
  <si>
    <t>GRELHA DE FERRO P/CALHAS E CAIXAS</t>
  </si>
  <si>
    <t>1.14.</t>
  </si>
  <si>
    <t>INSTALAÇÃO SANITÁRIA</t>
  </si>
  <si>
    <t>1.14.1.</t>
  </si>
  <si>
    <t>TUBULAÇÕES E CONEXÕES</t>
  </si>
  <si>
    <t>1.14.1.0.1.</t>
  </si>
  <si>
    <t>89711</t>
  </si>
  <si>
    <t>TUBO PVC, SERIE NORMAL, ESGOTO PREDIAL, DN 40 MM, FORNECIDO E INSTALADO EM RAMAL DE DESCARGA OU RAMAL DE ESGOTO SANITÁRIO. AF_08/2022</t>
  </si>
  <si>
    <t>1.14.1.0.2.</t>
  </si>
  <si>
    <t>89712</t>
  </si>
  <si>
    <t>TUBO PVC, SERIE NORMAL, ESGOTO PREDIAL, DN 50 MM, FORNECIDO E INSTALADO EM RAMAL DE DESCARGA OU RAMAL DE ESGOTO SANITÁRIO. AF_08/2022</t>
  </si>
  <si>
    <t>1.14.1.0.3.</t>
  </si>
  <si>
    <t>89713</t>
  </si>
  <si>
    <t>TUBO PVC, SERIE NORMAL, ESGOTO PREDIAL, DN 75 MM, FORNECIDO E INSTALADO EM RAMAL DE DESCARGA OU RAMAL DE ESGOTO SANITÁRIO. AF_08/2022</t>
  </si>
  <si>
    <t>1.14.1.0.4.</t>
  </si>
  <si>
    <t>89714</t>
  </si>
  <si>
    <t>TUBO PVC, SERIE NORMAL, ESGOTO PREDIAL, DN 100 MM, FORNECIDO E INSTALADO EM RAMAL DE DESCARGA OU RAMAL DE ESGOTO SANITÁRIO. AF_08/2022</t>
  </si>
  <si>
    <t>1.14.1.0.5.</t>
  </si>
  <si>
    <t>89849</t>
  </si>
  <si>
    <t>TUBO PVC, SERIE NORMAL, ESGOTO PREDIAL, DN 150 MM, FORNECIDO E INSTALADO EM SUBCOLETOR AÉREO DE ESGOTO SANITÁRIO. AF_08/2022</t>
  </si>
  <si>
    <t>1.14.1.0.6.</t>
  </si>
  <si>
    <t>89726</t>
  </si>
  <si>
    <t>JOELHO 45 GRAUS, PVC, SERIE NORMAL, ESGOTO PREDIAL, DN 40 MM, JUNTA SOLDÁVEL, FORNECIDO E INSTALADO EM RAMAL DE DESCARGA OU RAMAL DE ESGOTO SANITÁRIO. AF_08/2022</t>
  </si>
  <si>
    <t>1.14.1.0.7.</t>
  </si>
  <si>
    <t>89732</t>
  </si>
  <si>
    <t>JOELHO 45 GRAUS, PVC, SERIE NORMAL, ESGOTO PREDIAL, DN 50 MM, JUNTA ELÁSTICA, FORNECIDO E INSTALADO EM RAMAL DE DESCARGA OU RAMAL DE ESGOTO SANITÁRIO. AF_08/2022</t>
  </si>
  <si>
    <t>1.14.1.0.8.</t>
  </si>
  <si>
    <t>89739</t>
  </si>
  <si>
    <t>JOELHO 45 GRAUS, PVC, SERIE NORMAL, ESGOTO PREDIAL, DN 75 MM, JUNTA ELÁSTICA, FORNECIDO E INSTALADO EM RAMAL DE DESCARGA OU RAMAL DE ESGOTO SANITÁRIO. AF_08/2022</t>
  </si>
  <si>
    <t>1.14.1.0.9.</t>
  </si>
  <si>
    <t>89746</t>
  </si>
  <si>
    <t>JOELHO 45 GRAUS, PVC, SERIE NORMAL, ESGOTO PREDIAL, DN 100 MM, JUNTA ELÁSTICA, FORNECIDO E INSTALADO EM RAMAL DE DESCARGA OU RAMAL DE ESGOTO SANITÁRIO. AF_08/2022</t>
  </si>
  <si>
    <t>1.14.1.0.10.</t>
  </si>
  <si>
    <t>89724</t>
  </si>
  <si>
    <t>JOELHO 90 GRAUS, PVC, SERIE NORMAL, ESGOTO PREDIAL, DN 40 MM, JUNTA SOLDÁVEL, FORNECIDO E INSTALADO EM RAMAL DE DESCARGA OU RAMAL DE ESGOTO SANITÁRIO. AF_08/2022</t>
  </si>
  <si>
    <t>1.14.1.0.11.</t>
  </si>
  <si>
    <t>89731</t>
  </si>
  <si>
    <t>JOELHO 90 GRAUS, PVC, SERIE NORMAL, ESGOTO PREDIAL, DN 50 MM, JUNTA ELÁSTICA, FORNECIDO E INSTALADO EM RAMAL DE DESCARGA OU RAMAL DE ESGOTO SANITÁRIO. AF_08/2022</t>
  </si>
  <si>
    <t>1.14.1.0.12.</t>
  </si>
  <si>
    <t>89744</t>
  </si>
  <si>
    <t>JOELHO 90 GRAUS, PVC, SERIE NORMAL, ESGOTO PREDIAL, DN 100 MM, JUNTA ELÁSTICA, FORNECIDO E INSTALADO EM RAMAL DE DESCARGA OU RAMAL DE ESGOTO SANITÁRIO. AF_08/2022</t>
  </si>
  <si>
    <t>1.14.1.0.13.</t>
  </si>
  <si>
    <t>FNDE 209</t>
  </si>
  <si>
    <t>JUNÇÃO SIMPLES, PVC, SÉRIE NORMAL, ESGOTO PREDIAL, DN 75X50 MM, JUNTA ELÁSTICA, FORNECIDO E INSTALADO EM PRUMADA DE ESGOTO SANITÁRIO OU VENTILAÇÃO</t>
  </si>
  <si>
    <t>1.14.1.0.14.</t>
  </si>
  <si>
    <t>89834</t>
  </si>
  <si>
    <t>JUNÇÃO SIMPLES, PVC, SERIE NORMAL, ESGOTO PREDIAL, DN 100 X 100 MM, JUNTA ELÁSTICA, FORNECIDO E INSTALADO EM PRUMADA DE ESGOTO SANITÁRIO OU VENTILAÇÃO. AF_08/2022</t>
  </si>
  <si>
    <t>1.14.1.0.15.</t>
  </si>
  <si>
    <t>89827</t>
  </si>
  <si>
    <t>JUNÇÃO SIMPLES, PVC, SERIE NORMAL, ESGOTO PREDIAL, DN 50 X 50 MM, JUNTA ELÁSTICA, FORNECIDO E INSTALADO EM PRUMADA DE ESGOTO SANITÁRIO OU VENTILAÇÃO. AF_08/2022</t>
  </si>
  <si>
    <t>1.14.1.0.16.</t>
  </si>
  <si>
    <t>FNDE 210</t>
  </si>
  <si>
    <t>JUNÇÃO SIMPLES, PVC, SÉRIE NORMAL, ESGOTO PREDIAL, DN 75X50 MM, JUNTA ELÁSTICA, FORNECIDO E INSTALADO EM RAMAL DE DESCARGA OU RAMAL DE ESGOTO</t>
  </si>
  <si>
    <t>1.14.1.0.17.</t>
  </si>
  <si>
    <t>104341</t>
  </si>
  <si>
    <t>BUCHA DE REDUÇÃO LONGA, PVC, SÉRIE NORMAL, ESGOTO PREDIAL, DN 50 X 40 MM, JUNTA SOLDÁVEL E ELÁSTICA, FORNECIDO E INSTALADO EM RAMAL DE DESCARGA OU RAMAL DE ESGOTO SANITÁRIO. AF_08/2022</t>
  </si>
  <si>
    <t>1.14.1.0.18.</t>
  </si>
  <si>
    <t>89728</t>
  </si>
  <si>
    <t>CURVA CURTA 90 GRAUS, PVC, SERIE NORMAL, ESGOTO PREDIAL, DN 40 MM, JUNTA SOLDÁVEL, FORNECIDO E INSTALADO EM RAMAL DE DESCARGA OU RAMAL DE ESGOTO SANITÁRIO. AF_08/2022</t>
  </si>
  <si>
    <t>1.14.1.0.19.</t>
  </si>
  <si>
    <t>1.14.1.0.20.</t>
  </si>
  <si>
    <t>89557</t>
  </si>
  <si>
    <t>REDUÇÃO EXCÊNTRICA, PVC, SERIE R, ÁGUA PLUVIAL, DN 100 X 75 MM, JUNTA ELÁSTICA, FORNECIDO E INSTALADO EM RAMAL DE ENCAMINHAMENTO. AF_06/2022</t>
  </si>
  <si>
    <t>1.14.1.0.21.</t>
  </si>
  <si>
    <t>89549</t>
  </si>
  <si>
    <t>REDUÇÃO EXCÊNTRICA, PVC, SERIE R, ÁGUA PLUVIAL, DN 75 X 50 MM, JUNTA ELÁSTICA, FORNECIDO E INSTALADO EM RAMAL DE ENCAMINHAMENTO. AF_06/2022</t>
  </si>
  <si>
    <t>1.14.1.0.22.</t>
  </si>
  <si>
    <t>89707</t>
  </si>
  <si>
    <t>CAIXA SIFONADA, PVC, DN 100 X 100 X 50 MM, JUNTA ELÁSTICA, FORNECIDA E INSTALADA EM RAMAL DE DESCARGA OU EM RAMAL DE ESGOTO SANITÁRIO. AF_08/2022</t>
  </si>
  <si>
    <t>1.14.1.0.23.</t>
  </si>
  <si>
    <t>104328</t>
  </si>
  <si>
    <t>CAIXA SIFONADA, COM GRELHA QUADRADA, PVC, DN 150 X 150 X 50 MM, JUNTA SOLDÁVEL, FORNECIDA E INSTALADA EM RAMAL DE DESCARGA OU EM RAMAL DE ESGOTO SANITÁRIO. AF_08/2022</t>
  </si>
  <si>
    <t>1.14.1.0.24.</t>
  </si>
  <si>
    <t>FNDE 211</t>
  </si>
  <si>
    <t>CORPO CAIXA SECA 100X100X40 CM</t>
  </si>
  <si>
    <t>1.14.1.0.25.</t>
  </si>
  <si>
    <t>1.14.1.0.26.</t>
  </si>
  <si>
    <t>97974</t>
  </si>
  <si>
    <t>POÇO DE INSPEÇÃO CIRCULAR PARA ESGOTO, EM CONCRETO PRÉ-MOLDADO, DIÂMETRO INTERNO = 0,60 M, PROFUNDIDADE = 0,90 M, EXCLUINDO TAMPÃO. AF_12/2020</t>
  </si>
  <si>
    <t>1.14.1.0.27.</t>
  </si>
  <si>
    <t>45.01.020</t>
  </si>
  <si>
    <t>Entrada completa de água com abrigo e registro de gaveta, DN= 3/4´</t>
  </si>
  <si>
    <t>1.14.1.0.28.</t>
  </si>
  <si>
    <t>6035000</t>
  </si>
  <si>
    <t>LIGAÇÃO DOMICILIAR DE ESGOTO COM MANILHA DE CERÂMICA TIPO SABESP - DIÂMETRO 4"</t>
  </si>
  <si>
    <t>1.14.2.</t>
  </si>
  <si>
    <t>VENTILAÇÃO</t>
  </si>
  <si>
    <t>1.14.2.0.1.</t>
  </si>
  <si>
    <t>1.14.2.0.2.</t>
  </si>
  <si>
    <t>89511</t>
  </si>
  <si>
    <t>TUBO PVC, SÉRIE R, ÁGUA PLUVIAL, DN 75 MM, FORNECIDO E INSTALADO EM RAMAL DE ENCAMINHAMENTO. AF_06/2022</t>
  </si>
  <si>
    <t>1.14.2.0.3.</t>
  </si>
  <si>
    <t>1.14.2.0.4.</t>
  </si>
  <si>
    <t>1.14.2.0.5.</t>
  </si>
  <si>
    <t>1.14.2.0.6.</t>
  </si>
  <si>
    <t>89737</t>
  </si>
  <si>
    <t>JOELHO 90 GRAUS, PVC, SERIE NORMAL, ESGOTO PREDIAL, DN 75 MM, JUNTA ELÁSTICA, FORNECIDO E INSTALADO EM RAMAL DE DESCARGA OU RAMAL DE ESGOTO SANITÁRIO. AF_08/2022</t>
  </si>
  <si>
    <t>1.14.2.0.7.</t>
  </si>
  <si>
    <t>FNDE 213</t>
  </si>
  <si>
    <t>JUNÇÃO SIMPLES, PVC, SÉRIE R, ÁGUA PLUVIAL, DN 50X50 MM, JUNTA ELÁSTICA, FORNECIDO E INSTALADO EM RAMAL DE ENCAMINHAMENTO</t>
  </si>
  <si>
    <t>1.14.2.0.8.</t>
  </si>
  <si>
    <t>FNDE 212</t>
  </si>
  <si>
    <t>JUNÇÃO SIMPLES, PVC, SÉRIE R, ÁGUA PLUVIAL, DN 75X50 MM, JUNTA ELÁSTICA, FORNECIDO E INSTALADO EM CONDUTORES VERTICAIS DE ÁGUAS PLUVIAIS</t>
  </si>
  <si>
    <t>1.14.2.0.9.</t>
  </si>
  <si>
    <t>89685</t>
  </si>
  <si>
    <t>JUNÇÃO SIMPLES, PVC, SERIE R, ÁGUA PLUVIAL, DN 75 X 75 MM, JUNTA ELÁSTICA, FORNECIDO E INSTALADO EM CONDUTORES VERTICAIS DE ÁGUAS PLUVIAIS. AF_06/2022</t>
  </si>
  <si>
    <t>1.14.2.0.10.</t>
  </si>
  <si>
    <t>89774</t>
  </si>
  <si>
    <t>LUVA SIMPLES, PVC, SERIE NORMAL, ESGOTO PREDIAL, DN 75 MM, JUNTA ELÁSTICA, FORNECIDO E INSTALADO EM RAMAL DE DESCARGA OU RAMAL DE ESGOTO SANITÁRIO. AF_08/2022</t>
  </si>
  <si>
    <t>1.14.2.0.11.</t>
  </si>
  <si>
    <t>1.14.2.0.12.</t>
  </si>
  <si>
    <t>104348</t>
  </si>
  <si>
    <t>TERMINAL DE VENTILAÇÃO, PVC, SÉRIE NORMAL, ESGOTO PREDIAL, DN 50 MM, JUNTA SOLDÁVEL, FORNECIDO E INSTALADO EM PRUMADA DE ESGOTO SANITÁRIO OU VENTILAÇÃO. AF_08/2022</t>
  </si>
  <si>
    <t>1.14.2.0.13.</t>
  </si>
  <si>
    <t>104351</t>
  </si>
  <si>
    <t>TERMINAL DE VENTILAÇÃO, PVC, SÉRIE NORMAL, ESGOTO PREDIAL, DN 75 MM, JUNTA SOLDÁVEL, FORNECIDO E INSTALADO EM PRUMADA DE ESGOTO SANITÁRIO OU VENTILAÇÃO. AF_08/2022</t>
  </si>
  <si>
    <t>1.14.2.0.14.</t>
  </si>
  <si>
    <t>FNDE 214</t>
  </si>
  <si>
    <t>TÊ, PVC, SÉRIE R, ÁGUA PLUVIAL, DN 100X50 MM, JUNTA ELÁSTICA, FORNECIDO E INSTALADO EM CONDUTORES VERTICAIS DE ÁGUAS PLUVIAIS</t>
  </si>
  <si>
    <t>1.14.2.0.15.</t>
  </si>
  <si>
    <t>89696</t>
  </si>
  <si>
    <t>TÊ, PVC, SERIE R, ÁGUA PLUVIAL, DN 100 X 75 MM, JUNTA ELÁSTICA, FORNECIDO E INSTALADO EM CONDUTORES VERTICAIS DE ÁGUAS PLUVIAIS. AF_06/2022</t>
  </si>
  <si>
    <t>1.14.2.0.16.</t>
  </si>
  <si>
    <t>89784</t>
  </si>
  <si>
    <t>TE, PVC, SERIE NORMAL, ESGOTO PREDIAL, DN 50 X 50 MM, JUNTA ELÁSTICA, FORNECIDO E INSTALADO EM RAMAL DE DESCARGA OU RAMAL DE ESGOTO SANITÁRIO. AF_08/2022</t>
  </si>
  <si>
    <t>1.14.2.0.17.</t>
  </si>
  <si>
    <t>89687</t>
  </si>
  <si>
    <t>TÊ, PVC, SERIE R, ÁGUA PLUVIAL, DN 75 X 75 MM, JUNTA ELÁSTICA, FORNECIDO E INSTALADO EM CONDUTORES VERTICAIS DE ÁGUAS PLUVIAIS. AF_06/2022</t>
  </si>
  <si>
    <t>1.15.</t>
  </si>
  <si>
    <t>LOUÇAS, ACESSÓRIOS E METAIS</t>
  </si>
  <si>
    <t>1.15.0.0.1.</t>
  </si>
  <si>
    <t>95470</t>
  </si>
  <si>
    <t>VASO SANITARIO SIFONADO CONVENCIONAL COM LOUÇA BRANCA, INCLUSO CONJUNTO DE LIGAÇÃO PARA BACIA SANITÁRIA AJUSTÁVEL - FORNECIMENTO E INSTALAÇÃO. AF_01/2020</t>
  </si>
  <si>
    <t>1.15.0.0.2.</t>
  </si>
  <si>
    <t>FNDE 215</t>
  </si>
  <si>
    <t>VÁLVULA DE DESCARGA METÁLICA, DUPLO ACIONAMENTO ECO, BASE 1 1/2", ACABAMENTO METÁLICO CROMADO - FORNECIMENTO E INSTALAÇÃO</t>
  </si>
  <si>
    <t>1.15.0.0.3.</t>
  </si>
  <si>
    <t>100849</t>
  </si>
  <si>
    <t>ASSENTO SANITÁRIO CONVENCIONAL - FORNECIMENTO E INSTALACAO. AF_01/2020</t>
  </si>
  <si>
    <t>1.15.0.0.4.</t>
  </si>
  <si>
    <t>100858</t>
  </si>
  <si>
    <t>MICTÓRIO SIFONADO LOUÇA BRANCA - PADRÃO MÉDIO - FORNECIMENTO E INSTALAÇÃO. AF_01/2020</t>
  </si>
  <si>
    <t>1.15.0.0.5.</t>
  </si>
  <si>
    <t>FNDE 117</t>
  </si>
  <si>
    <t>SIFÃO PARA MICTÓRIO, DECA 1681, 1X2", ACABAMENTO CROMADO E SIMILAR</t>
  </si>
  <si>
    <t>1.15.0.0.6.</t>
  </si>
  <si>
    <t>86937</t>
  </si>
  <si>
    <t>CUBA DE EMBUTIR OVAL EM LOUÇA BRANCA, 35 X 50CM OU EQUIVALENTE, INCLUSO VÁLVULA EM METAL CROMADO E SIFÃO FLEXÍVEL EM PVC - FORNECIMENTO E INSTALAÇÃO. AF_01/2020</t>
  </si>
  <si>
    <t>1.15.0.0.7.</t>
  </si>
  <si>
    <t>FNDE 216</t>
  </si>
  <si>
    <t>CUBA DE EMBUTIR RETANGULAR DE AÇO INOXIDÁVEL, 40X34X14 CM - FORNECIMENTO E INSTALAÇÃO</t>
  </si>
  <si>
    <t>1.15.0.0.8.</t>
  </si>
  <si>
    <t>FNDE 217</t>
  </si>
  <si>
    <t>CUBA DE EMBUTIR RETANGULAR DE AÇO INOXIDÁVEL, 50X40X20 CM - FORNECIMENTO E INSTALAÇÃO</t>
  </si>
  <si>
    <t>1.15.0.0.9.</t>
  </si>
  <si>
    <t>FNDE 218</t>
  </si>
  <si>
    <t>CUBA DE EMBUTIR RETANGULAR DE AÇO INOXIDÁVEL, 60X50X40 CM - FORNECIMENTO E INSTALAÇÃO</t>
  </si>
  <si>
    <t>1.15.0.0.10.</t>
  </si>
  <si>
    <t>FNDE 219</t>
  </si>
  <si>
    <t>LAVATÓRIO DE CANTO, LOUÇA BRANCA SUSPENSO, 29,5X39 CM OU EQUIVALENTE, PADRÃO POPULAR - FORNECIMENTO E INSTALAÇÃO</t>
  </si>
  <si>
    <t>1.15.0.0.11.</t>
  </si>
  <si>
    <t>86904</t>
  </si>
  <si>
    <t>LAVATÓRIO LOUÇA BRANCA SUSPENSO, 29,5 X 39CM OU EQUIVALENTE, PADRÃO POPULAR - FORNECIMENTO E INSTALAÇÃO. AF_01/2020</t>
  </si>
  <si>
    <t>1.15.0.0.12.</t>
  </si>
  <si>
    <t>FNDE 82</t>
  </si>
  <si>
    <t>LAVATÓRIO SOBREPOR, DECA OU EQUIVALENTE</t>
  </si>
  <si>
    <t>1.15.0.0.13.</t>
  </si>
  <si>
    <t>FNDE 220</t>
  </si>
  <si>
    <t>TANQUE DE LOUÇA BRANCA COM COLUNA, 40 L OU EQUIVALENTE - FORNECIMENTO E INSTALAÇÃO</t>
  </si>
  <si>
    <t>1.15.0.0.14.</t>
  </si>
  <si>
    <t>100860</t>
  </si>
  <si>
    <t>CHUVEIRO ELÉTRICO COMUM CORPO PLÁSTICO, TIPO DUCHA - FORNECIMENTO E INSTALAÇÃO. AF_01/2020</t>
  </si>
  <si>
    <t>1.15.0.0.15.</t>
  </si>
  <si>
    <t>FNDE 221</t>
  </si>
  <si>
    <t>PORTA PAPEL HIGIÊNICO, CONFORME PROJETO</t>
  </si>
  <si>
    <t>1.15.0.0.16.</t>
  </si>
  <si>
    <t>FNDE 16</t>
  </si>
  <si>
    <t>PAPELEIRA PLÁSTICA TIPO DISPENSER PARA PAPEL HIGIÊNICO ROLÃO</t>
  </si>
  <si>
    <t>1.15.0.0.17.</t>
  </si>
  <si>
    <t>FNDE 17</t>
  </si>
  <si>
    <t>DUCHA / CHUVEIRO DE PAREDE, ARTICULÁVEL, COM DESVIADOR E DUCHA MANUAL</t>
  </si>
  <si>
    <t>1.15.0.0.18.</t>
  </si>
  <si>
    <t>FNDE 14</t>
  </si>
  <si>
    <t>TORNEIRA ELÉTRICA DE PAREDE, BICA ALTA, PARA COZINHA, 5500 W (110/220 V)</t>
  </si>
  <si>
    <t>1.15.0.0.19.</t>
  </si>
  <si>
    <t>FNDE 222</t>
  </si>
  <si>
    <t>TORNEIRA DE MESA BICA MÓVEL, CONFORME PROJETO</t>
  </si>
  <si>
    <t>1.15.0.0.20.</t>
  </si>
  <si>
    <t>FNDE 223</t>
  </si>
  <si>
    <t>TORNEIRA DE PAREDE, CONFORME PROJETO</t>
  </si>
  <si>
    <t>1.15.0.0.21.</t>
  </si>
  <si>
    <t>FNDE 224</t>
  </si>
  <si>
    <t>TORNEIRA CROMADA DE MESA, 1/2" OU 3/4", PARA LAVATÓRIO, COM TEMPORIZADOR - FORNECIMENTO E INSTALAÇÃO</t>
  </si>
  <si>
    <t>1.15.0.0.22.</t>
  </si>
  <si>
    <t>FNDE 225</t>
  </si>
  <si>
    <t>TORNEIRA CROMADA DE MESA PARA LAVATÓRIO, TIPO MONOCOMANDO - ACIONAMENTO TIPO ALAVANCA</t>
  </si>
  <si>
    <t>1.15.0.0.23.</t>
  </si>
  <si>
    <t>95547</t>
  </si>
  <si>
    <t>SABONETEIRA PLASTICA TIPO DISPENSER PARA SABONETE LIQUIDO COM RESERVATORIO 800 A 1500 ML, INCLUSO FIXAÇÃO. AF_01/2020</t>
  </si>
  <si>
    <t>1.15.0.0.24.</t>
  </si>
  <si>
    <t>FNDE 15</t>
  </si>
  <si>
    <t>TOALHEIRO PLÁSTICO TIPO DISPENSER PARA PAPEL TOALHA INTERFOLHADO</t>
  </si>
  <si>
    <t>1.15.0.0.25.</t>
  </si>
  <si>
    <t>FNDE 34</t>
  </si>
  <si>
    <t>CABIDE/GANCHO DE BANHEIRO SIMPLES EM METAL CROMADO</t>
  </si>
  <si>
    <t>1.15.0.0.26.</t>
  </si>
  <si>
    <t>86877</t>
  </si>
  <si>
    <t>VÁLVULA EM METAL CROMADO 1.1/2" X 1.1/2" PARA TANQUE OU LAVATÓRIO, COM OU SEM LADRÃO - FORNECIMENTO E INSTALAÇÃO. AF_01/2020</t>
  </si>
  <si>
    <t>1.15.0.0.27.</t>
  </si>
  <si>
    <t>86878</t>
  </si>
  <si>
    <t>VÁLVULA EM METAL CROMADO TIPO AMERICANA 3.1/2" X 1.1/2" PARA PIA - FORNECIMENTO E INSTALAÇÃO. AF_01/2020</t>
  </si>
  <si>
    <t>1.15.0.0.28.</t>
  </si>
  <si>
    <t>86883</t>
  </si>
  <si>
    <t>SIFÃO DO TIPO FLEXÍVEL EM PVC 1 X 1.1/2 - FORNECIMENTO E INSTALAÇÃO. AF_01/2020</t>
  </si>
  <si>
    <t>1.15.0.0.29.</t>
  </si>
  <si>
    <t>86887</t>
  </si>
  <si>
    <t>ENGATE FLEXÍVEL EM INOX, 1/2 X 40CM - FORNECIMENTO E INSTALAÇÃO. AF_01/2020</t>
  </si>
  <si>
    <t>1.15.0.0.30.</t>
  </si>
  <si>
    <t>100868</t>
  </si>
  <si>
    <t>BARRA DE APOIO RETA, EM ACO INOX POLIDO, COMPRIMENTO 80 CM, FIXADA NA PAREDE - FORNECIMENTO E INSTALAÇÃO. AF_01/2020</t>
  </si>
  <si>
    <t>1.15.0.0.31.</t>
  </si>
  <si>
    <t>100867</t>
  </si>
  <si>
    <t>BARRA DE APOIO RETA, EM ACO INOX POLIDO, COMPRIMENTO 70 CM, FIXADA NA PAREDE - FORNECIMENTO E INSTALAÇÃO. AF_01/2020</t>
  </si>
  <si>
    <t>1.15.0.0.32.</t>
  </si>
  <si>
    <t>FNDE 226</t>
  </si>
  <si>
    <t>BARRA DE APOIO RETA, EM AÇO INOX POLIDO, COMPRIMENTO 40 CM, FIXADA NA PAREDE - FORNECIMENTO E INSTALAÇÃO</t>
  </si>
  <si>
    <t>1.15.0.0.33.</t>
  </si>
  <si>
    <t>100865</t>
  </si>
  <si>
    <t>BARRA DE APOIO LATERAL ARTICULADA, COM TRAVA, EM ACO INOX POLIDO, FIXADA NA PAREDE - FORNECIMENTO E INSTALAÇÃO. AF_01/2020</t>
  </si>
  <si>
    <t>1.15.0.0.34.</t>
  </si>
  <si>
    <t>100875</t>
  </si>
  <si>
    <t>BANCO ARTICULADO, EM ACO INOX, PARA PCD, FIXADO NA PAREDE - FORNECIMENTO E INSTALAÇÃO. AF_01/2020</t>
  </si>
  <si>
    <t>1.16.</t>
  </si>
  <si>
    <t>INSTALAÇÃO DE GÁS COMBUSTÍVEL</t>
  </si>
  <si>
    <t>1.16.0.0.1.</t>
  </si>
  <si>
    <t>92688</t>
  </si>
  <si>
    <t>TUBO DE AÇO GALVANIZADO COM COSTURA, CLASSE MÉDIA, CONEXÃO ROSQUEADA, DN 20 (3/4"), INSTALADO EM RAMAIS E SUB-RAMAIS DE GÁS - FORNECIMENTO E INSTALAÇÃO. AF_10/2020</t>
  </si>
  <si>
    <t>1.16.0.0.2.</t>
  </si>
  <si>
    <t>97549</t>
  </si>
  <si>
    <t>CURVA 90 GRAUS, EM AÇO, CONEXÃO SOLDADA, DN 20 (3/4"), INSTALADO EM RAMAIS E SUB-RAMAIS DE GÁS - FORNECIMENTO E INSTALAÇÃO. AF_10/2020</t>
  </si>
  <si>
    <t>1.16.0.0.3.</t>
  </si>
  <si>
    <t>92705</t>
  </si>
  <si>
    <t>TÊ, EM FERRO GALVANIZADO, CONEXÃO ROSQUEADA, DN 20 (3/4"), INSTALADO EM RAMAIS E SUB-RAMAIS DE GÁS - FORNECIMENTO E INSTALAÇÃO. AF_10/2020</t>
  </si>
  <si>
    <t>1.16.0.0.4.</t>
  </si>
  <si>
    <t>103806</t>
  </si>
  <si>
    <t>CURVA EM COBRE, DN 15 MM, 45 GRAUS, SEM ANEL DE SOLDA, BOLSA X BOLSA, INSTALADO EM RAMAL E SUB-RAMAL DE GÁS COMBUSTÍVEL - FORNECIMENTO E INSTALAÇÃO. AF_04/2022</t>
  </si>
  <si>
    <t>1.16.0.0.5.</t>
  </si>
  <si>
    <t>FNDE 29</t>
  </si>
  <si>
    <t>REGULADOR DE ALTA PRESSÃO GLP</t>
  </si>
  <si>
    <t>1.16.0.0.6.</t>
  </si>
  <si>
    <t>103029</t>
  </si>
  <si>
    <t>REGISTRO OU REGULADOR DE GÁS DE COZINHA - FORNECIMENTO E INSTALAÇÃO. AF_08/2021</t>
  </si>
  <si>
    <t>1.16.0.0.7.</t>
  </si>
  <si>
    <t>95249</t>
  </si>
  <si>
    <t>VÁLVULA DE ESFERA BRUTA, BRONZE, ROSCÁVEL, 3/4'' - FORNECIMENTO E INSTALAÇÃO. AF_08/2021</t>
  </si>
  <si>
    <t>1.16.0.0.8.</t>
  </si>
  <si>
    <t>FNDE 301</t>
  </si>
  <si>
    <t>CAP OU TAMPÃO DE FERRO GALVANIZADO, COM ROSCA BSP, DE 3/4"</t>
  </si>
  <si>
    <t>1.16.0.0.9.</t>
  </si>
  <si>
    <t>FNDE 302</t>
  </si>
  <si>
    <t>REQUADRO EM ALUMÍNIO TIPO VENEZIANA COM GUARNIÇÃO, FIXAÇÃO COM PARAFUSOS - FORNECIMENTO E INSTALAÇÃO</t>
  </si>
  <si>
    <t>1.17.</t>
  </si>
  <si>
    <t>SISTEMA DE PROTEÇÃO CONTRA INCÊNDIO</t>
  </si>
  <si>
    <t>1.17.1.</t>
  </si>
  <si>
    <t>EXTINTOR</t>
  </si>
  <si>
    <t>1.17.1.0.1.</t>
  </si>
  <si>
    <t>101909</t>
  </si>
  <si>
    <t>EXTINTOR DE INCÊNDIO PORTÁTIL COM CARGA DE PQS DE 6 KG, CLASSE BC - FORNECIMENTO E INSTALAÇÃO. AF_10/2020_PE</t>
  </si>
  <si>
    <t>1.17.1.0.2.</t>
  </si>
  <si>
    <t>101907</t>
  </si>
  <si>
    <t>EXTINTOR DE INCÊNDIO PORTÁTIL COM CARGA DE CO2 DE 6 KG, CLASSE BC - FORNECIMENTO E INSTALAÇÃO. AF_10/2020_PE</t>
  </si>
  <si>
    <t>1.17.2.</t>
  </si>
  <si>
    <t>1.17.2.0.1.</t>
  </si>
  <si>
    <t>94713</t>
  </si>
  <si>
    <t>ADAPTADOR COM FLANGES LIVRES, PVC, SOLDÁVEL, DN 75 MM X 2 1/2", INSTALADO EM RESERVAÇÃO PREDIAL DE ÁGUA - FORNECIMENTO E INSTALAÇÃO. AF_04/2024</t>
  </si>
  <si>
    <t>1.17.2.0.2.</t>
  </si>
  <si>
    <t>94473</t>
  </si>
  <si>
    <t>COTOVELO 90 GRAUS, EM FERRO GALVANIZADO, CONEXÃO ROSQUEADA, DN 65 MM (2 1/2"), INSTALADO EM RESERVAÇÃO PREDIAL DE ÁGUA - FORNECIMENTO E INSTALAÇÃO. AF_04/2024</t>
  </si>
  <si>
    <t>1.17.2.0.3.</t>
  </si>
  <si>
    <t>97488</t>
  </si>
  <si>
    <t>CURVA 90 GRAUS, EM AÇO, CONEXÃO SOLDADA, DN 65 (2 1/2"), INSTALADO EM REDE DE ALIMENTAÇÃO PARA HIDRANTE - FORNECIMENTO E INSTALAÇÃO. AF_10/2020</t>
  </si>
  <si>
    <t>1.17.2.0.4.</t>
  </si>
  <si>
    <t>92377</t>
  </si>
  <si>
    <t>NIPLE, EM FERRO GALVANIZADO, DN 65 (2 1/2"), CONEXÃO ROSQUEADA, INSTALADO EM REDE DE ALIMENTAÇÃO PARA HIDRANTE - FORNECIMENTO E INSTALAÇÃO. AF_10/2020</t>
  </si>
  <si>
    <t>1.17.2.0.5.</t>
  </si>
  <si>
    <t>92367</t>
  </si>
  <si>
    <t>TUBO DE AÇO GALVANIZADO COM COSTURA, CLASSE MÉDIA, DN 65 (2 1/2"), CONEXÃO ROSQUEADA, INSTALADO EM REDE DE ALIMENTAÇÃO PARA HIDRANTE - FORNECIMENTO E INSTALAÇÃO. AF_10/2020</t>
  </si>
  <si>
    <t>1.17.2.0.6.</t>
  </si>
  <si>
    <t>92642</t>
  </si>
  <si>
    <t>TÊ, EM FERRO GALVANIZADO, CONEXÃO ROSQUEADA, DN 65 (2 1/2"), INSTALADO EM REDE DE ALIMENTAÇÃO PARA HIDRANTE - FORNECIMENTO E INSTALAÇÃO. AF_10/2020</t>
  </si>
  <si>
    <t>1.17.2.0.7.</t>
  </si>
  <si>
    <t>92896</t>
  </si>
  <si>
    <t>UNIÃO, EM FERRO GALVANIZADO, DN 65 (2 1/2"), CONEXÃO ROSQUEADA, INSTALADO EM REDE DE ALIMENTAÇÃO PARA HIDRANTE - FORNECIMENTO E INSTALAÇÃO. AF_10/2020</t>
  </si>
  <si>
    <t>1.17.3.</t>
  </si>
  <si>
    <t>1.17.3.0.1.</t>
  </si>
  <si>
    <t>1.17.3.0.2.</t>
  </si>
  <si>
    <t>99624</t>
  </si>
  <si>
    <t>VÁLVULA DE RETENÇÃO HORIZONTAL, DE BRONZE, ROSCÁVEL, 2 1/2" - FORNECIMENTO E INSTALAÇÃO. AF_08/2021</t>
  </si>
  <si>
    <t>1.17.3.0.3.</t>
  </si>
  <si>
    <t>FNDE 242</t>
  </si>
  <si>
    <t>BOMBA CENTRÍFUGA, TRIFÁSICA, 6 CV, HM 30 A 40 M, Q 26,36 M³/H - FORNECIMENTO E INSTALAÇÃO</t>
  </si>
  <si>
    <t>1.17.3.0.4.</t>
  </si>
  <si>
    <t>FNDE 94</t>
  </si>
  <si>
    <t>ELETRODUTO EM AÇO ZINCADO OU GALVANIZADO DN=3/4", APARENTE - FORNECIMENTO E INSTALAÇÃO</t>
  </si>
  <si>
    <t>1.17.3.0.5.</t>
  </si>
  <si>
    <t>91924</t>
  </si>
  <si>
    <t>CABO DE COBRE FLEXÍVEL ISOLADO, 1,5 MM², ANTI-CHAMA 450/750 V, PARA CIRCUITOS TERMINAIS - FORNECIMENTO E INSTALAÇÃO. AF_03/2023</t>
  </si>
  <si>
    <t>1.17.3.0.6.</t>
  </si>
  <si>
    <t>91940</t>
  </si>
  <si>
    <t>CAIXA RETANGULAR 4" X 2" MÉDIA (1,30 M DO PISO), PVC, INSTALADA EM PAREDE - FORNECIMENTO E INSTALAÇÃO. AF_03/2023</t>
  </si>
  <si>
    <t>1.17.3.0.7.</t>
  </si>
  <si>
    <t>91943</t>
  </si>
  <si>
    <t>CAIXA RETANGULAR 4" X 4" MÉDIA (1,30 M DO PISO), PVC, INSTALADA EM PAREDE - FORNECIMENTO E INSTALAÇÃO. AF_03/2023</t>
  </si>
  <si>
    <t>1.17.3.0.8.</t>
  </si>
  <si>
    <t>101917</t>
  </si>
  <si>
    <t>MANÔMETRO 0 A 200 PSI (0 A 14 KGF/CM2), D = 50MM - FORNECIMENTO E INSTALAÇÃO. AF_10/2020</t>
  </si>
  <si>
    <t>1.17.3.0.9.</t>
  </si>
  <si>
    <t>91926</t>
  </si>
  <si>
    <t>CABO DE COBRE FLEXÍVEL ISOLADO, 2,5 MM², ANTI-CHAMA 450/750 V, PARA CIRCUITOS TERMINAIS - FORNECIMENTO E INSTALAÇÃO. AF_03/2023</t>
  </si>
  <si>
    <t>1.17.3.0.10.</t>
  </si>
  <si>
    <t>FNDE 67</t>
  </si>
  <si>
    <t>CENTRAL DE ALARME ENDEREÇÁVEL</t>
  </si>
  <si>
    <t>1.17.4.</t>
  </si>
  <si>
    <t>HIDRANTES</t>
  </si>
  <si>
    <t>1.17.4.0.1.</t>
  </si>
  <si>
    <t>96765</t>
  </si>
  <si>
    <t>ABRIGO PARA HIDRANTE, 90X60X17CM, COM REGISTRO GLOBO ANGULAR 45 GRAUS 2 1/2", ADAPTADOR STORZ 2 1/2", MANGUEIRA DE INCÊNDIO 20M, REDUÇÃO 2 1/2" X 1 1/2" E ESGUICHO EM LATÃO 1 1/2" - FORNECIMENTO E INSTALAÇÃO. AF_10/2020</t>
  </si>
  <si>
    <t>1.17.4.0.2.</t>
  </si>
  <si>
    <t>101798</t>
  </si>
  <si>
    <t>TAMPA PARA CAIXA TIPO R1, EM FERRO FUNDIDO, DIMENSÕES INTERNAS: 0,40 X 0,60 M - FORNECIMENTO E INSTALAÇÃO. AF_12/2020</t>
  </si>
  <si>
    <t>1.17.4.0.3.</t>
  </si>
  <si>
    <t>1.17.4.0.4.</t>
  </si>
  <si>
    <t>101916</t>
  </si>
  <si>
    <t>HIDRANTE SUBTERRÂNEO PREDIAL (COM CURVA LONGA E CAIXA), DN 75 MM - FORNECIMENTO E INSTALAÇÃO. AF_10/2020</t>
  </si>
  <si>
    <t>1.17.5.</t>
  </si>
  <si>
    <t>OUTROS</t>
  </si>
  <si>
    <t>1.17.5.0.1.</t>
  </si>
  <si>
    <t>97599</t>
  </si>
  <si>
    <t>LUMINÁRIA DE EMERGÊNCIA, COM 30 LÂMPADAS LED DE 2 W, SEM REATOR - FORNECIMENTO E INSTALAÇÃO. AF_09/2024</t>
  </si>
  <si>
    <t>1.17.5.0.2.</t>
  </si>
  <si>
    <t>102520</t>
  </si>
  <si>
    <t>PINTURA DE SINALIZAÇÃO VERTICAL DE SEGURANÇA, FAIXAS AMARELA E PRETA, APLICAÇÃO MANUAL, 2 DEMÃOS. AF_05/2021</t>
  </si>
  <si>
    <t>1.17.5.0.3.</t>
  </si>
  <si>
    <t>FNDE 303</t>
  </si>
  <si>
    <t>SINALIZAÇÃO COM PLACA INDICATIVA FIXADA NA ESTRUTURA</t>
  </si>
  <si>
    <t>1.18.</t>
  </si>
  <si>
    <t>INSTALAÇÃO ELÉTRICA - 220 V</t>
  </si>
  <si>
    <t>1.18.1.</t>
  </si>
  <si>
    <t>QUADROS</t>
  </si>
  <si>
    <t>1.18.1.0.1.</t>
  </si>
  <si>
    <t>101883</t>
  </si>
  <si>
    <t>QUADRO DE DISTRIBUIÇÃO DE ENERGIA EM CHAPA DE AÇO GALVANIZADO, DE EMBUTIR, COM BARRAMENTO TRIFÁSICO, PARA 18 DISJUNTORES DIN 100A - FORNECIMENTO E INSTALAÇÃO. AF_07/2025</t>
  </si>
  <si>
    <t>1.18.1.0.2.</t>
  </si>
  <si>
    <t>101879</t>
  </si>
  <si>
    <t>QUADRO DE DISTRIBUIÇÃO DE ENERGIA EM CHAPA DE AÇO GALVANIZADO, DE EMBUTIR, COM BARRAMENTO TRIFÁSICO, PARA 24 DISJUNTORES DIN 100A - FORNECIMENTO E INSTALAÇÃO. AF_07/2025</t>
  </si>
  <si>
    <t>1.18.1.0.3.</t>
  </si>
  <si>
    <t>101946</t>
  </si>
  <si>
    <t>QUADRO DE MEDIÇÃO GERAL DE ENERGIA PARA 1 MEDIDOR DE SOBREPOR - FORNECIMENTO E INSTALAÇÃO. AF_07/2025</t>
  </si>
  <si>
    <t>1.18.1.0.4.</t>
  </si>
  <si>
    <t>101881</t>
  </si>
  <si>
    <t>QUADRO DE DISTRIBUIÇÃO DE ENERGIA EM CHAPA DE AÇO GALVANIZADO, DE EMBUTIR, COM BARRAMENTO TRIFÁSICO, PARA 40 DISJUNTORES DIN 100A - FORNECIMENTO E INSTALAÇÃO. AF_07/2025</t>
  </si>
  <si>
    <t>1.18.1.0.5.</t>
  </si>
  <si>
    <t>101878</t>
  </si>
  <si>
    <t>QUADRO DE DISTRIBUIÇÃO DE ENERGIA EM CHAPA DE AÇO GALVANIZADO, DE SOBREPOR, COM BARRAMENTO TRIFÁSICO, PARA 18 DISJUNTORES DIN 100A - FORNECIMENTO E INSTALAÇÃO. AF_07/2025</t>
  </si>
  <si>
    <t>1.18.1.0.6.</t>
  </si>
  <si>
    <t>FNDE 304</t>
  </si>
  <si>
    <t>QUADRO DE DISTRIBUIÇÃO DE ENERGIA EM CHAPA DE AÇO GALVANIZADO, DE EMBUTIR, COM BARRAMENTO TRIFÁSICO, PARA 50 DISJUNTORES DIN 225A - FORNECIMENTO E INSTALAÇÃO</t>
  </si>
  <si>
    <t>1.18.2.</t>
  </si>
  <si>
    <t>DISJUNTORES</t>
  </si>
  <si>
    <t>1.18.2.0.1.</t>
  </si>
  <si>
    <t>93653</t>
  </si>
  <si>
    <t>DISJUNTOR MONOPOLAR TIPO DIN, CORRENTE NOMINAL DE 10A - FORNECIMENTO E INSTALAÇÃO. AF_07/2025</t>
  </si>
  <si>
    <t>1.18.2.0.2.</t>
  </si>
  <si>
    <t>93654</t>
  </si>
  <si>
    <t>DISJUNTOR MONOPOLAR TIPO DIN, CORRENTE NOMINAL DE 16A - FORNECIMENTO E INSTALAÇÃO. AF_07/2025</t>
  </si>
  <si>
    <t>1.18.2.0.3.</t>
  </si>
  <si>
    <t>93655</t>
  </si>
  <si>
    <t>DISJUNTOR MONOPOLAR TIPO DIN, CORRENTE NOMINAL DE 20A - FORNECIMENTO E INSTALAÇÃO. AF_07/2025</t>
  </si>
  <si>
    <t>1.18.2.0.4.</t>
  </si>
  <si>
    <t>93656</t>
  </si>
  <si>
    <t>DISJUNTOR MONOPOLAR TIPO DIN, CORRENTE NOMINAL DE 25A - FORNECIMENTO E INSTALAÇÃO. AF_07/2025</t>
  </si>
  <si>
    <t>1.18.2.0.5.</t>
  </si>
  <si>
    <t>93658</t>
  </si>
  <si>
    <t>DISJUNTOR MONOPOLAR TIPO DIN, CORRENTE NOMINAL DE 40A - FORNECIMENTO E INSTALAÇÃO. AF_07/2025</t>
  </si>
  <si>
    <t>1.18.2.0.6.</t>
  </si>
  <si>
    <t>93667</t>
  </si>
  <si>
    <t>DISJUNTOR TRIPOLAR TIPO DIN, CORRENTE NOMINAL DE 10A - FORNECIMENTO E INSTALAÇÃO. AF_07/2025</t>
  </si>
  <si>
    <t>1.18.2.0.7.</t>
  </si>
  <si>
    <t>93668</t>
  </si>
  <si>
    <t>DISJUNTOR TRIPOLAR TIPO DIN, CORRENTE NOMINAL DE 16A - FORNECIMENTO E INSTALAÇÃO. AF_07/2025</t>
  </si>
  <si>
    <t>1.18.2.0.8.</t>
  </si>
  <si>
    <t>93672</t>
  </si>
  <si>
    <t>DISJUNTOR TRIPOLAR TIPO DIN, CORRENTE NOMINAL DE 40A - FORNECIMENTO E INSTALAÇÃO. AF_07/2025</t>
  </si>
  <si>
    <t>1.18.2.0.9.</t>
  </si>
  <si>
    <t>FNDE 86</t>
  </si>
  <si>
    <t>DISJUNTOR BIPOLAR TIPO DR, CORRENTE NOMINAL DE 25A - 30mA</t>
  </si>
  <si>
    <t>1.18.2.0.10.</t>
  </si>
  <si>
    <t>FNDE 87</t>
  </si>
  <si>
    <t>DISJUNTOR BIPOLAR TIPO DR, CORRENTE NOMINAL DE 40A - 30 Ma</t>
  </si>
  <si>
    <t>1.18.2.0.11.</t>
  </si>
  <si>
    <t>FNDE 83</t>
  </si>
  <si>
    <t>DISJUNTOR TETRAPOLAR TIPO DR, CORRENTE NOMINAL DE 25A - 30mA</t>
  </si>
  <si>
    <t>1.18.2.0.12.</t>
  </si>
  <si>
    <t>FNDE 88</t>
  </si>
  <si>
    <t>DISPOSITIVO CONTRA SURTO - DPS 40 KA</t>
  </si>
  <si>
    <t>1.18.2.0.13.</t>
  </si>
  <si>
    <t>FNDE 89</t>
  </si>
  <si>
    <t>DISPOSITIVO CONTRA SURTO - DPS 80 KA</t>
  </si>
  <si>
    <t>1.18.2.0.14.</t>
  </si>
  <si>
    <t>101894</t>
  </si>
  <si>
    <t>DISJUNTOR TRIPOLAR TIPO NEMA, CORRENTE NOMINAL DE 60 ATÉ 100A - FORNECIMENTO E INSTALAÇÃO. AF_07/2025</t>
  </si>
  <si>
    <t>1.18.2.0.15.</t>
  </si>
  <si>
    <t>101896</t>
  </si>
  <si>
    <t>DISJUNTOR TERMOMAGNÉTICO TRIPOLAR, CORRENTE NOMINAL DE 200A - FORNECIMENTO E INSTALAÇÃO. AF_07/2025</t>
  </si>
  <si>
    <t>1.18.2.0.16.</t>
  </si>
  <si>
    <t>101893</t>
  </si>
  <si>
    <t>DISJUNTOR TRIPOLAR TIPO NEMA, CORRENTE NOMINAL DE 10 ATÉ 50A - FORNECIMENTO E INSTALAÇÃO. AF_07/2025</t>
  </si>
  <si>
    <t>1.18.2.0.17.</t>
  </si>
  <si>
    <t>101898</t>
  </si>
  <si>
    <t>DISJUNTOR TERMOMAGNÉTICO TRIPOLAR, CORRENTE NOMINAL DE 400A - FORNECIMENTO E INSTALAÇÃO. AF_07/2025</t>
  </si>
  <si>
    <t>1.18.3.</t>
  </si>
  <si>
    <t>ELETRODUTOS E ACESSÓRIOS</t>
  </si>
  <si>
    <t>1.18.3.0.1.</t>
  </si>
  <si>
    <t>91834</t>
  </si>
  <si>
    <t>ELETRODUTO FLEXÍVEL CORRUGADO, PVC, DN 25 MM (3/4"), PARA CIRCUITOS TERMINAIS, INSTALADO EM FORRO - FORNECIMENTO E INSTALAÇÃO. AF_03/2023</t>
  </si>
  <si>
    <t>1.18.3.0.2.</t>
  </si>
  <si>
    <t>91836</t>
  </si>
  <si>
    <t>ELETRODUTO FLEXÍVEL CORRUGADO, PVC, DN 32 MM (1"), PARA CIRCUITOS TERMINAIS, INSTALADO EM FORRO - FORNECIMENTO E INSTALAÇÃO. AF_03/2023</t>
  </si>
  <si>
    <t>1.18.3.0.3.</t>
  </si>
  <si>
    <t>91860</t>
  </si>
  <si>
    <t>ELETRODUTO FLEXÍVEL CORRUGADO, PEAD, DN 40 MM (1 1/4"), PARA CIRCUITOS TERMINAIS, INSTALADO EM PAREDE - FORNECIMENTO E INSTALAÇÃO. AF_03/2023</t>
  </si>
  <si>
    <t>1.18.3.0.4.</t>
  </si>
  <si>
    <t>91866</t>
  </si>
  <si>
    <t>ELETRODUTO RÍGIDO ROSCÁVEL, PVC, DN 20 MM (1/2"), PARA CIRCUITOS TERMINAIS, INSTALADO EM LAJE - FORNECIMENTO E INSTALAÇÃO. AF_03/2023</t>
  </si>
  <si>
    <t>1.18.3.0.5.</t>
  </si>
  <si>
    <t>FNDE 90</t>
  </si>
  <si>
    <t>ELETRODUTO RÍGIDO, EM AÇO ZINCADO OU GALVANIZADO, TIPO PESADO, DN=1", APARENTE - FORNECIMENTO E INSTALAÇÃO</t>
  </si>
  <si>
    <t>1.18.3.0.6.</t>
  </si>
  <si>
    <t>FNDE 91</t>
  </si>
  <si>
    <t>ELETRODUTO EM AÇO ZINCADO OU GALVANIZADO DN= 1 1/2", APARENTE - FORNECIMENTO E INSTALAÇÃO</t>
  </si>
  <si>
    <t>1.18.3.0.7.</t>
  </si>
  <si>
    <t>FNDE 92</t>
  </si>
  <si>
    <t>ELETRODUTO EM AÇO ZINCADO OU GALVANIZADO DN=1 1/4", APARENTE - FORNECIMENTO E INSTALAÇÃO</t>
  </si>
  <si>
    <t>1.18.3.0.8.</t>
  </si>
  <si>
    <t>FNDE 93</t>
  </si>
  <si>
    <t>ELETRODUTO EM AÇO ZINCADO OU GALVANIZADO DN=2", APARENTE - FORNECIMENTO E INSTALAÇÃO</t>
  </si>
  <si>
    <t>1.18.3.0.9.</t>
  </si>
  <si>
    <t>1.18.3.0.10.</t>
  </si>
  <si>
    <t>FNDE 95</t>
  </si>
  <si>
    <t>ELETRODUTO EM AÇO ZINCADO OU GALVANIZADO DN=4", APARENTE - FORNECIMENTO E INSTALAÇÃO</t>
  </si>
  <si>
    <t>1.18.3.0.11.</t>
  </si>
  <si>
    <t>97886</t>
  </si>
  <si>
    <t>CAIXA ENTERRADA ELÉTRICA RETANGULAR, EM ALVENARIA COM TIJOLOS CERÂMICOS MACIÇOS, FUNDO COM BRITA, DIMENSÕES INTERNAS: 0,3X0,3X0,3 M. AF_12/2020</t>
  </si>
  <si>
    <t>1.18.3.0.12.</t>
  </si>
  <si>
    <t>97887</t>
  </si>
  <si>
    <t>CAIXA ENTERRADA ELÉTRICA RETANGULAR, EM ALVENARIA COM TIJOLOS CERÂMICOS MACIÇOS, FUNDO COM BRITA, DIMENSÕES INTERNAS: 0,4X0,4X0,4 M. AF_12/2020</t>
  </si>
  <si>
    <t>1.18.3.0.13.</t>
  </si>
  <si>
    <t>91937</t>
  </si>
  <si>
    <t>CAIXA OCTOGONAL 3" X 3", PVC, INSTALADA EM LAJE - FORNECIMENTO E INSTALAÇÃO. AF_03/2023</t>
  </si>
  <si>
    <t>1.18.3.0.14.</t>
  </si>
  <si>
    <t>95795</t>
  </si>
  <si>
    <t>CONDULETE DE ALUMÍNIO, TIPO T, PARA ELETRODUTO DE AÇO GALVANIZADO DN 20 MM (3/4''), APARENTE - FORNECIMENTO E INSTALAÇÃO. AF_10/2022</t>
  </si>
  <si>
    <t>1.18.3.0.15.</t>
  </si>
  <si>
    <t>95787</t>
  </si>
  <si>
    <t>CONDULETE DE ALUMÍNIO, TIPO LR, PARA ELETRODUTO DE AÇO GALVANIZADO DN 20 MM (3/4''), APARENTE - FORNECIMENTO E INSTALAÇÃO. AF_10/2022</t>
  </si>
  <si>
    <t>1.18.3.0.16.</t>
  </si>
  <si>
    <t>FNDE 305</t>
  </si>
  <si>
    <t>CAIXA DE PASSAGEM / LUZ / TELEFONIA, DE EMBUTIR, EM CHAPA DE AÇO GALVANIZADO, DIMENSÕES 20X20X12 CM (PADRÃO CONCESSIONÁRIA LOCAL)</t>
  </si>
  <si>
    <t>1.18.3.0.17.</t>
  </si>
  <si>
    <t>FNDE 306</t>
  </si>
  <si>
    <t>CAIXA DE PASSAGEM / LUZ / TELEFONIA, DE EMBUTIR, EM CHAPA DE AÇO GALVANIZADO, DIMENSÕES 40X40X12 CM (PADRÃO CONCESSIONÁRIA LOCAL)</t>
  </si>
  <si>
    <t>1.18.3.0.18.</t>
  </si>
  <si>
    <t>FNDE 307</t>
  </si>
  <si>
    <t>CAIXA DE PASSAGEM SOBREPOR AÇO PINTADO 10X10X8 CM</t>
  </si>
  <si>
    <t>1.18.3.0.19.</t>
  </si>
  <si>
    <t>92658</t>
  </si>
  <si>
    <t>LUVA, EM FERRO GALVANIZADO, CONEXÃO ROSQUEADA, DN 25 (1"), INSTALADO EM REDE DE ALIMENTAÇÃO PARA SPRINKLER - FORNECIMENTO E INSTALAÇÃO. AF_10/2020</t>
  </si>
  <si>
    <t>1.18.3.0.20.</t>
  </si>
  <si>
    <t>92662</t>
  </si>
  <si>
    <t>LUVA, EM FERRO GALVANIZADO, CONEXÃO ROSQUEADA, DN 40 (1 1/2"), INSTALADO EM REDE DE ALIMENTAÇÃO PARA SPRINKLER - FORNECIMENTO E INSTALAÇÃO. AF_10/2020</t>
  </si>
  <si>
    <t>1.18.3.0.21.</t>
  </si>
  <si>
    <t>92660</t>
  </si>
  <si>
    <t>LUVA, EM FERRO GALVANIZADO, CONEXÃO ROSQUEADA, DN 32 (1 1/4"), INSTALADO EM REDE DE ALIMENTAÇÃO PARA SPRINKLER - FORNECIMENTO E INSTALAÇÃO. AF_10/2020</t>
  </si>
  <si>
    <t>1.18.3.0.22.</t>
  </si>
  <si>
    <t>92693</t>
  </si>
  <si>
    <t>LUVA, EM FERRO GALVANIZADO, CONEXÃO ROSQUEADA, DN 15 (1/2"), INSTALADO EM RAMAIS E SUB-RAMAIS DE GÁS - FORNECIMENTO E INSTALAÇÃO. AF_10/2020</t>
  </si>
  <si>
    <t>1.18.3.0.23.</t>
  </si>
  <si>
    <t>92664</t>
  </si>
  <si>
    <t>LUVA, EM FERRO GALVANIZADO, CONEXÃO ROSQUEADA, DN 50 (2"), INSTALADO EM REDE DE ALIMENTAÇÃO PARA SPRINKLER - FORNECIMENTO E INSTALAÇÃO. AF_10/2020</t>
  </si>
  <si>
    <t>1.18.3.0.24.</t>
  </si>
  <si>
    <t>101920</t>
  </si>
  <si>
    <t>LUVA, EM FERRO GALVANIZADO, 4", CONEXÃO ROSQUEADA, INSTALADO EM PRUMADAS - FORNECIMENTO E INSTALAÇÃO. AF_10/2020</t>
  </si>
  <si>
    <t>1.18.4.</t>
  </si>
  <si>
    <t>CABOS E FIOS (CONDUTORES)</t>
  </si>
  <si>
    <t>1.18.4.0.1.</t>
  </si>
  <si>
    <t>1.18.4.0.2.</t>
  </si>
  <si>
    <t>91928</t>
  </si>
  <si>
    <t>CABO DE COBRE FLEXÍVEL ISOLADO, 4 MM², ANTI-CHAMA 450/750 V, PARA CIRCUITOS TERMINAIS - FORNECIMENTO E INSTALAÇÃO. AF_03/2023</t>
  </si>
  <si>
    <t>1.18.4.0.3.</t>
  </si>
  <si>
    <t>91930</t>
  </si>
  <si>
    <t>CABO DE COBRE FLEXÍVEL ISOLADO, 6 MM², ANTI-CHAMA 450/750 V, PARA CIRCUITOS TERMINAIS - FORNECIMENTO E INSTALAÇÃO. AF_03/2023</t>
  </si>
  <si>
    <t>1.18.4.0.4.</t>
  </si>
  <si>
    <t>91932</t>
  </si>
  <si>
    <t>CABO DE COBRE FLEXÍVEL ISOLADO, 10 MM², ANTI-CHAMA 450/750 V, PARA CIRCUITOS TERMINAIS - FORNECIMENTO E INSTALAÇÃO. AF_03/2023</t>
  </si>
  <si>
    <t>1.18.4.0.5.</t>
  </si>
  <si>
    <t>91929</t>
  </si>
  <si>
    <t>CABO DE COBRE FLEXÍVEL ISOLADO, 4 MM², ANTI-CHAMA 0,6/1,0 KV, PARA CIRCUITOS TERMINAIS - FORNECIMENTO E INSTALAÇÃO. AF_03/2023</t>
  </si>
  <si>
    <t>1.18.4.0.6.</t>
  </si>
  <si>
    <t>91931</t>
  </si>
  <si>
    <t>CABO DE COBRE FLEXÍVEL ISOLADO, 6 MM², ANTI-CHAMA 0,6/1,0 KV, PARA CIRCUITOS TERMINAIS - FORNECIMENTO E INSTALAÇÃO. AF_03/2023</t>
  </si>
  <si>
    <t>1.18.4.0.7.</t>
  </si>
  <si>
    <t>91933</t>
  </si>
  <si>
    <t>CABO DE COBRE FLEXÍVEL ISOLADO, 10 MM², ANTI-CHAMA 0,6/1,0 KV, PARA CIRCUITOS TERMINAIS - FORNECIMENTO E INSTALAÇÃO. AF_03/2023</t>
  </si>
  <si>
    <t>1.18.4.0.8.</t>
  </si>
  <si>
    <t>91935</t>
  </si>
  <si>
    <t>CABO DE COBRE FLEXÍVEL ISOLADO, 16 MM², ANTI-CHAMA 0,6/1,0 KV, PARA CIRCUITOS TERMINAIS - FORNECIMENTO E INSTALAÇÃO. AF_03/2023</t>
  </si>
  <si>
    <t>1.18.4.0.9.</t>
  </si>
  <si>
    <t>92986</t>
  </si>
  <si>
    <t>CABO DE COBRE FLEXÍVEL ISOLADO, 35 MM², ANTI-CHAMA 0,6/1,0 KV, PARA REDE ENTERRADA DE DISTRIBUIÇÃO DE ENERGIA ELÉTRICA - FORNECIMENTO E INSTALAÇÃO. AF_12/2021</t>
  </si>
  <si>
    <t>1.18.4.0.10.</t>
  </si>
  <si>
    <t>92990</t>
  </si>
  <si>
    <t>CABO DE COBRE FLEXÍVEL ISOLADO, 70 MM², ANTI-CHAMA 0,6/1,0 KV, PARA REDE ENTERRADA DE DISTRIBUIÇÃO DE ENERGIA ELÉTRICA - FORNECIMENTO E INSTALAÇÃO. AF_12/2021</t>
  </si>
  <si>
    <t>1.18.4.0.11.</t>
  </si>
  <si>
    <t>92992</t>
  </si>
  <si>
    <t>CABO DE COBRE FLEXÍVEL ISOLADO, 95 MM², ANTI-CHAMA 0,6/1,0 KV, PARA REDE ENTERRADA DE DISTRIBUIÇÃO DE ENERGIA ELÉTRICA - FORNECIMENTO E INSTALAÇÃO. AF_12/2021</t>
  </si>
  <si>
    <t>1.18.4.0.12.</t>
  </si>
  <si>
    <t>92996</t>
  </si>
  <si>
    <t>CABO DE COBRE FLEXÍVEL ISOLADO, 150 MM², ANTI-CHAMA 0,6/1,0 KV, PARA REDE ENTERRADA DE DISTRIBUIÇÃO DE ENERGIA ELÉTRICA - FORNECIMENTO E INSTALAÇÃO. AF_12/2021</t>
  </si>
  <si>
    <t>1.18.5.</t>
  </si>
  <si>
    <t>ELETROCALHAS</t>
  </si>
  <si>
    <t>1.18.5.0.1.</t>
  </si>
  <si>
    <t>FNDE 25</t>
  </si>
  <si>
    <t>ELETROCALHA LISA OU PERFURADA EM AÇO GALVANIZADO, LARGURA 50 MM E ALTURA 50 MM, INCLUSIVE EMENDA E FIXAÇÃO - FORNECIMENTO E INSTALAÇÃO</t>
  </si>
  <si>
    <t>1.18.5.0.2.</t>
  </si>
  <si>
    <t>1.18.5.0.3.</t>
  </si>
  <si>
    <t>104764</t>
  </si>
  <si>
    <t>SUPORTE PARA 2 ELETRODUTOS, ESPAÇADO A CADA 80 CM, EM PERFILADO COM COMPRIMENTO DE 25 CM FIXADO EM LAJE, POR METRO DE ELETRODUTO FIXADO. AF_09/2023</t>
  </si>
  <si>
    <t>1.18.5.0.4.</t>
  </si>
  <si>
    <t>FNDE 314</t>
  </si>
  <si>
    <t>ELETROCALHA LISA OU PERFURADA EM AÇO GALVANIZADO, LARGURA 150 MM E ALTURA 50 MM, INCLUSIVE EMENDA E FIXAÇÃO - FORNECIMENTO E INSTALAÇÃO</t>
  </si>
  <si>
    <t>1.18.5.0.5.</t>
  </si>
  <si>
    <t>FNDE 312</t>
  </si>
  <si>
    <t>ELETROCALHA LISA OU PERFURADA EM AÇO GALVANIZADO, LARGURA 100 MM E ALTURA 50 MM, INCLUSIVE EMENDA E FIXAÇÃO - FORNECIMENTO E INSTALAÇÃO</t>
  </si>
  <si>
    <t>1.18.5.0.6.</t>
  </si>
  <si>
    <t>FNDE 313</t>
  </si>
  <si>
    <t>ELETROCALHA LISA OU PERFURADA EM AÇO GALVANIZADO, LARGURA 150 MM E ALTURA 100 MM, INCLUSIVE EMENDA E FIXAÇÃO  - FORNECIMENTO E INSTALAÇÃO</t>
  </si>
  <si>
    <t>1.18.6.</t>
  </si>
  <si>
    <t>ILUMINAÇÃO E TOMADAS</t>
  </si>
  <si>
    <t>1.18.6.0.1.</t>
  </si>
  <si>
    <t>92000</t>
  </si>
  <si>
    <t>TOMADA BAIXA DE EMBUTIR (1 MÓDULO), 2P+T 10 A, INCLUINDO SUPORTE E PLACA - FORNECIMENTO E INSTALAÇÃO. AF_03/2023</t>
  </si>
  <si>
    <t>1.18.6.0.2.</t>
  </si>
  <si>
    <t>92001</t>
  </si>
  <si>
    <t>TOMADA BAIXA DE EMBUTIR (1 MÓDULO), 2P+T 20 A, INCLUINDO SUPORTE E PLACA - FORNECIMENTO E INSTALAÇÃO. AF_03/2023</t>
  </si>
  <si>
    <t>1.18.6.0.3.</t>
  </si>
  <si>
    <t>91955</t>
  </si>
  <si>
    <t>INTERRUPTOR PARALELO (1 MÓDULO), 10A/250V, INCLUINDO SUPORTE E PLACA - FORNECIMENTO E INSTALAÇÃO. AF_03/2023</t>
  </si>
  <si>
    <t>1.18.6.0.4.</t>
  </si>
  <si>
    <t>92029</t>
  </si>
  <si>
    <t>INTERRUPTOR PARALELO (1 MÓDULO) COM 1 TOMADA DE EMBUTIR 2P+T 10 A, INCLUINDO SUPORTE E PLACA - FORNECIMENTO E INSTALAÇÃO. AF_03/2023</t>
  </si>
  <si>
    <t>1.18.6.0.5.</t>
  </si>
  <si>
    <t>91953</t>
  </si>
  <si>
    <t>INTERRUPTOR SIMPLES (1 MÓDULO), 10A/250V, INCLUINDO SUPORTE E PLACA - FORNECIMENTO E INSTALAÇÃO. AF_03/2023</t>
  </si>
  <si>
    <t>1.18.6.0.6.</t>
  </si>
  <si>
    <t>91959</t>
  </si>
  <si>
    <t>INTERRUPTOR SIMPLES (2 MÓDULOS), 10A/250V, INCLUINDO SUPORTE E PLACA - FORNECIMENTO E INSTALAÇÃO. AF_03/2023</t>
  </si>
  <si>
    <t>1.18.6.0.7.</t>
  </si>
  <si>
    <t>91967</t>
  </si>
  <si>
    <t>INTERRUPTOR SIMPLES (3 MÓDULOS), 10A/250V, INCLUINDO SUPORTE E PLACA - FORNECIMENTO E INSTALAÇÃO. AF_03/2023</t>
  </si>
  <si>
    <t>1.18.6.0.8.</t>
  </si>
  <si>
    <t>91969</t>
  </si>
  <si>
    <t>INTERRUPTOR PARALELO (3 MÓDULOS), 10A/250V, INCLUINDO SUPORTE E PLACA - FORNECIMENTO E INSTALAÇÃO. AF_03/2023</t>
  </si>
  <si>
    <t>1.18.6.0.9.</t>
  </si>
  <si>
    <t>FNDE 96</t>
  </si>
  <si>
    <t>LUMINÁRIA DE EMBUTIR, COM LÂMPADA LED DE 18 W</t>
  </si>
  <si>
    <t>1.18.6.0.10.</t>
  </si>
  <si>
    <t>FNDE 97</t>
  </si>
  <si>
    <t>LUMINÁRIA DE EMBUTIR, COM LÂMPADA LED DE 31 W</t>
  </si>
  <si>
    <t>1.18.6.0.11.</t>
  </si>
  <si>
    <t>100903</t>
  </si>
  <si>
    <t>LÂMPADA TUBULAR LED DE 18/20 W, COM SOQUETE, BASE G13 - FORNECIMENTO E INSTALAÇÃO. AF_09/2024_PS</t>
  </si>
  <si>
    <t>1.18.6.0.12.</t>
  </si>
  <si>
    <t>FNDE 98</t>
  </si>
  <si>
    <t>REFLETOR EM ALUMÍNIO, DE SUPORTE E ALÇA, COM LÂMPADA LED DE 200 W</t>
  </si>
  <si>
    <t>1.18.6.0.13.</t>
  </si>
  <si>
    <t>97607</t>
  </si>
  <si>
    <t>LUMINÁRIA ARANDELA TIPO TARTARUGA, DE SOBREPOR, COM 1 LÂMPADA LED DE 6 W, SEM REATOR - FORNECIMENTO E INSTALAÇÃO. AF_09/2024</t>
  </si>
  <si>
    <t>1.18.6.0.14.</t>
  </si>
  <si>
    <t>FNDE 99</t>
  </si>
  <si>
    <t>LUMINÁRIA TIPO SPOT BALIZADOR LED 12 W</t>
  </si>
  <si>
    <t>1.18.6.0.15.</t>
  </si>
  <si>
    <t>91960</t>
  </si>
  <si>
    <t>INTERRUPTOR PARALELO (2 MÓDULOS), 10A/250V, SEM SUPORTE E SEM PLACA - FORNECIMENTO E INSTALAÇÃO. AF_03/2023</t>
  </si>
  <si>
    <t>1.18.6.0.16.</t>
  </si>
  <si>
    <t>FNDE 308</t>
  </si>
  <si>
    <t>LUMINÁRIA DE EMBUTIR, COM LÂMPADA LED DE 39 W</t>
  </si>
  <si>
    <t>1.18.6.0.17.</t>
  </si>
  <si>
    <t>FNDE 309</t>
  </si>
  <si>
    <t>ESPELHO / PLACA CEGA 4X2", PARA INSTALAÇÃO DE TOMADAS E INTERRUPTORES</t>
  </si>
  <si>
    <t>1.19.</t>
  </si>
  <si>
    <t>INSTALAÇÃO DE CLIMATIZAÇÃO</t>
  </si>
  <si>
    <t>1.19.1.</t>
  </si>
  <si>
    <t>1.19.1.0.1.</t>
  </si>
  <si>
    <t>97328</t>
  </si>
  <si>
    <t>TUBO EM COBRE FLEXÍVEL, DN 3/8", COM ISOLAMENTO, INSTALADO EM RAMAL DE ALIMENTAÇÃO DE AR-CONDICIONADO - FORNECIMENTO E INSTALAÇÃO. AF_07/2025</t>
  </si>
  <si>
    <t>1.19.1.0.2.</t>
  </si>
  <si>
    <t>97327</t>
  </si>
  <si>
    <t>TUBO EM COBRE FLEXÍVEL, DN 1/4", COM ISOLAMENTO, INSTALADO EM RAMAL DE ALIMENTAÇÃO DE AR-CONDICIONADO - FORNECIMENTO E INSTALAÇÃO. AF_07/2025</t>
  </si>
  <si>
    <t>1.19.1.0.3.</t>
  </si>
  <si>
    <t>97330</t>
  </si>
  <si>
    <t>TUBO EM COBRE FLEXÍVEL, DN 5/8", COM ISOLAMENTO, INSTALADO EM RAMAL DE ALIMENTAÇÃO DE AR-CONDICIONADO - FORNECIMENTO E INSTALAÇÃO. AF_07/2025</t>
  </si>
  <si>
    <t>1.19.1.0.4.</t>
  </si>
  <si>
    <t>46.10.010</t>
  </si>
  <si>
    <t>Tubo de cobre classe A, DN= 15mm (1/2´), inclusive conexões</t>
  </si>
  <si>
    <t>1.19.1.0.5.</t>
  </si>
  <si>
    <t>43082</t>
  </si>
  <si>
    <t>PERFIL "I" OU "W" EM ACO LAMINADO, QUAISQUER DIMENSOES</t>
  </si>
  <si>
    <t>1.19.1.0.6.</t>
  </si>
  <si>
    <t>1.19.2.</t>
  </si>
  <si>
    <t>DRENO</t>
  </si>
  <si>
    <t>1.19.2.0.1.</t>
  </si>
  <si>
    <t>89865</t>
  </si>
  <si>
    <t>TUBO, PVC, SOLDÁVEL, DE 25MM, INSTALADO EM DRENO DE AR-CONDICIONADO - FORNECIMENTO E INSTALAÇÃO. AF_08/2022</t>
  </si>
  <si>
    <t>1.19.2.0.2.</t>
  </si>
  <si>
    <t>89866</t>
  </si>
  <si>
    <t>JOELHO 90 GRAUS, PVC, SOLDÁVEL, DN 25MM, INSTALADO EM DRENO DE AR-CONDICIONADO - FORNECIMENTO E INSTALAÇÃO. AF_08/2022</t>
  </si>
  <si>
    <t>1.19.2.0.3.</t>
  </si>
  <si>
    <t>89448</t>
  </si>
  <si>
    <t>TUBO, PVC, SOLDÁVEL, DE 40MM, INSTALADO EM PRUMADA DE ÁGUA - FORNECIMENTO E INSTALAÇÃO. AF_06/2022</t>
  </si>
  <si>
    <t>1.19.2.0.4.</t>
  </si>
  <si>
    <t>89498</t>
  </si>
  <si>
    <t>JOELHO 45 GRAUS, PVC, SOLDÁVEL, DN 40MM, INSTALADO EM PRUMADA DE ÁGUA - FORNECIMENTO E INSTALAÇÃO. AF_06/2022</t>
  </si>
  <si>
    <t>1.19.2.0.5.</t>
  </si>
  <si>
    <t>89497</t>
  </si>
  <si>
    <t>JOELHO 90 GRAUS, PVC, SOLDÁVEL, DN 40MM, INSTALADO EM PRUMADA DE ÁGUA - FORNECIMENTO E INSTALAÇÃO. AF_06/2022</t>
  </si>
  <si>
    <t>1.19.2.0.6.</t>
  </si>
  <si>
    <t>89623</t>
  </si>
  <si>
    <t>TE, PVC, SOLDÁVEL, DN 40MM, INSTALADO EM PRUMADA DE ÁGUA - FORNECIMENTO E INSTALAÇÃO. AF_06/2022</t>
  </si>
  <si>
    <t>1.19.2.0.7.</t>
  </si>
  <si>
    <t>103964</t>
  </si>
  <si>
    <t>BUCHA DE REDUÇÃO, LONGA, PVC, SOLDÁVEL, DN 40 X 25 MM, INSTALADO EM PRUMADA DE ÁGUA - FORNECIMENTO E INSTALAÇÃO. AF_06/2022</t>
  </si>
  <si>
    <t>1.20.</t>
  </si>
  <si>
    <t>INSTALAÇÕES DE CABEAMENTO ESTRUTURADO</t>
  </si>
  <si>
    <t>1.20.1.</t>
  </si>
  <si>
    <t>EQUIPAMENTOS PASSIVOS</t>
  </si>
  <si>
    <t>1.20.1.0.1.</t>
  </si>
  <si>
    <t>98301</t>
  </si>
  <si>
    <t>PATCH PANEL 24 PORTAS, CATEGORIA 5E - FORNECIMENTO E INSTALAÇÃO. AF_08/2025</t>
  </si>
  <si>
    <t>1.20.1.0.2.</t>
  </si>
  <si>
    <t>98305</t>
  </si>
  <si>
    <t>RACK FECHADO 44U PARA SERVIDOR - FORNECIMENTO E INSTALAÇÃO. AF_08/2025</t>
  </si>
  <si>
    <t>1.20.1.0.3.</t>
  </si>
  <si>
    <t>FNDE 76</t>
  </si>
  <si>
    <t>SWITCH TIPO 24 PORTAS</t>
  </si>
  <si>
    <t>1.20.1.0.4.</t>
  </si>
  <si>
    <t>FNDE 122</t>
  </si>
  <si>
    <t>BANDEJA MÓVEL, PADRÃO 19"</t>
  </si>
  <si>
    <t>1.20.1.0.5.</t>
  </si>
  <si>
    <t>FNDE 123</t>
  </si>
  <si>
    <t>GUIA DE CABOS FECHADO 1 U</t>
  </si>
  <si>
    <t>1.20.2.</t>
  </si>
  <si>
    <t>CABOS</t>
  </si>
  <si>
    <t>1.20.2.0.1.</t>
  </si>
  <si>
    <t>98297</t>
  </si>
  <si>
    <t>CABO ELETRÔNICO CATEGORIA 6, INSTALADO EM EDIFICAÇÃO INSTITUCIONAL - FORNECIMENTO E INSTALAÇÃO. AF_08/2025</t>
  </si>
  <si>
    <t>1.20.2.0.2.</t>
  </si>
  <si>
    <t>FNDE 316</t>
  </si>
  <si>
    <t>CABO ÓPTICO MULTIMOOD, 4 FIBRA - FORNECIMENTO E INSTALAÇÃO</t>
  </si>
  <si>
    <t>1.20.3.</t>
  </si>
  <si>
    <t>1.20.3.0.1.</t>
  </si>
  <si>
    <t>98307</t>
  </si>
  <si>
    <t>TOMADA DE REDE RJ45 - FORNECIMENTO E INSTALAÇÃO. AF_08/2025</t>
  </si>
  <si>
    <t>1.20.3.0.2.</t>
  </si>
  <si>
    <t>1.20.3.0.3.</t>
  </si>
  <si>
    <t>91875</t>
  </si>
  <si>
    <t>LUVA PARA ELETRODUTO, PVC, ROSCÁVEL, DN 25 MM (3/4"), PARA CIRCUITOS TERMINAIS, INSTALADA EM FORRO - FORNECIMENTO E INSTALAÇÃO. AF_03/2023</t>
  </si>
  <si>
    <t>1.20.3.0.4.</t>
  </si>
  <si>
    <t>1.20.3.0.5.</t>
  </si>
  <si>
    <t>1.20.3.0.6.</t>
  </si>
  <si>
    <t>92370</t>
  </si>
  <si>
    <t>LUVA, EM FERRO GALVANIZADO, DN 25 (1"), CONEXÃO ROSQUEADA, INSTALADO EM REDE DE ALIMENTAÇÃO PARA HIDRANTE - FORNECIMENTO E INSTALAÇÃO. AF_10/2020</t>
  </si>
  <si>
    <t>1.20.3.0.7.</t>
  </si>
  <si>
    <t>92697</t>
  </si>
  <si>
    <t>LUVA, EM FERRO GALVANIZADO, CONEXÃO ROSQUEADA, DN 25 (1"), INSTALADO EM RAMAIS E SUB-RAMAIS DE GÁS - FORNECIMENTO E INSTALAÇÃO. AF_10/2020</t>
  </si>
  <si>
    <t>1.20.3.0.8.</t>
  </si>
  <si>
    <t>1.20.3.0.9.</t>
  </si>
  <si>
    <t>1.20.3.0.10.</t>
  </si>
  <si>
    <t>92666</t>
  </si>
  <si>
    <t>LUVA, EM FERRO GALVANIZADO, CONEXÃO ROSQUEADA, DN 65 (2 1/2"), INSTALADO EM REDE DE ALIMENTAÇÃO PARA SPRINKLER - FORNECIMENTO E INSTALAÇÃO. AF_10/2020</t>
  </si>
  <si>
    <t>1.20.3.0.11.</t>
  </si>
  <si>
    <t>91945</t>
  </si>
  <si>
    <t>SUPORTE PARAFUSADO COM PLACA DE ENCAIXE 4" X 2" ALTO (2,00 M DO PISO) PARA PONTO ELÉTRICO - FORNECIMENTO E INSTALAÇÃO. AF_03/2023</t>
  </si>
  <si>
    <t>1.20.3.0.12.</t>
  </si>
  <si>
    <t>FNDE 42</t>
  </si>
  <si>
    <t>INSTALAÇÃO DE EXAUSTOR ELÉTRICO TIPO DOMICILIAR</t>
  </si>
  <si>
    <t>1.20.4.</t>
  </si>
  <si>
    <t>CAIXAS E QUADROS</t>
  </si>
  <si>
    <t>1.20.4.0.1.</t>
  </si>
  <si>
    <t>FNDE 31</t>
  </si>
  <si>
    <t>CAIXA DE CONCRETO ARMADO PRÉ-MOLDADO, COM FUNDO E TAMPA, DIMENSÕES DE 0,30X0,30X0,30 M</t>
  </si>
  <si>
    <t>1.20.4.0.2.</t>
  </si>
  <si>
    <t>101795</t>
  </si>
  <si>
    <t>CAIXA ENTERRADA PARA INSTALAÇÕES TELEFÔNICAS TIPO R1, EM ALVENARIA COM BLOCOS DE CONCRETO, DIMENSÕES INTERNAS: 0,35X0,60X0,60 M, EXCLUINDO TAMPÃO. AF_12/2020</t>
  </si>
  <si>
    <t>1.20.4.0.3.</t>
  </si>
  <si>
    <t>100557</t>
  </si>
  <si>
    <t>CAIXA DE PASSAGEM PARA TELEFONE 80X80X15CM (SOBREPOR) - FORNECIMENTO E INSTALAÇÃO. AF_08/2025</t>
  </si>
  <si>
    <t>1.20.4.0.4.</t>
  </si>
  <si>
    <t>100556</t>
  </si>
  <si>
    <t>CAIXA DE PASSAGEM PARA TELEFONE 15X15X10CM (SOBREPOR) - FORNECIMENTO E INSTALAÇÃO. AF_08/2025</t>
  </si>
  <si>
    <t>1.20.5.</t>
  </si>
  <si>
    <t>ELETROCALHA E ELETRODUTOS</t>
  </si>
  <si>
    <t>1.20.5.0.1.</t>
  </si>
  <si>
    <t>1.20.5.0.2.</t>
  </si>
  <si>
    <t>1.20.5.0.3.</t>
  </si>
  <si>
    <t>1.20.5.0.4.</t>
  </si>
  <si>
    <t>1.20.5.0.5.</t>
  </si>
  <si>
    <t>1.20.5.0.6.</t>
  </si>
  <si>
    <t>1.20.5.0.7.</t>
  </si>
  <si>
    <t>1.20.5.0.8.</t>
  </si>
  <si>
    <t>1.20.5.0.9.</t>
  </si>
  <si>
    <t>1.21.</t>
  </si>
  <si>
    <t>SISTEMA DE EXAUSTÃO MECÂNICA</t>
  </si>
  <si>
    <t>1.21.0.0.1.</t>
  </si>
  <si>
    <t>FNDE 44</t>
  </si>
  <si>
    <t>DUTO DE ALONGAMENTO PARA EXAUSTOR</t>
  </si>
  <si>
    <t>1.21.0.0.2.</t>
  </si>
  <si>
    <t>FNDE 45</t>
  </si>
  <si>
    <t>COIFA EM AÇO INOX 100 CM X 150 CM</t>
  </si>
  <si>
    <t>1.22.</t>
  </si>
  <si>
    <t>SISTEMA DE PROTEÇÃO CONTRA DESCARGAS ATMOFÉRICAS</t>
  </si>
  <si>
    <t>1.22.0.0.1.</t>
  </si>
  <si>
    <t>96989</t>
  </si>
  <si>
    <t>CAPTOR TIPO FRANKLIN PARA SPDA - FORNECIMENTO E INSTALAÇÃO. AF_08/2023</t>
  </si>
  <si>
    <t>1.22.0.0.2.</t>
  </si>
  <si>
    <t>104753</t>
  </si>
  <si>
    <t>CONECTOR SPLIT-BOLT, PARA SPDA, PARA CABOS ATÉ 50 MM2 - FORNECIMENTO E INSTALAÇÃO. AF_08/2023</t>
  </si>
  <si>
    <t>1.22.0.0.3.</t>
  </si>
  <si>
    <t>101663</t>
  </si>
  <si>
    <t>ABRAÇADEIRA DE FIXAÇÃO DE BRAÇOS DE LUMINÁRIAS DE 2" - FORNECIMENTO E INSTALAÇÃO. AF_02/2025</t>
  </si>
  <si>
    <t>1.22.0.0.4.</t>
  </si>
  <si>
    <t>FNDE 68</t>
  </si>
  <si>
    <t xml:space="preserve">CONJUNTO DE ESTAIAMENTO PARA MASTRO DE SPDA </t>
  </si>
  <si>
    <t>1.22.0.0.5.</t>
  </si>
  <si>
    <t>FNDE 69</t>
  </si>
  <si>
    <t>CAIXA DE EQUALIZAÇÃO DE ATERRAMENTO ELÉTRICO</t>
  </si>
  <si>
    <t>1.22.0.0.6.</t>
  </si>
  <si>
    <t>93358</t>
  </si>
  <si>
    <t>ESCAVAÇÃO MANUAL DE VALA. AF_09/2024</t>
  </si>
  <si>
    <t>1.22.0.0.7.</t>
  </si>
  <si>
    <t>93382</t>
  </si>
  <si>
    <t>REATERRO MANUAL DE VALAS, COM COMPACTADOR DE SOLOS DE PERCUSSÃO. AF_08/2023</t>
  </si>
  <si>
    <t>1.22.0.0.8.</t>
  </si>
  <si>
    <t>96985</t>
  </si>
  <si>
    <t>HASTE DE ATERRAMENTO, DIÂMETRO 5/8", COM 3 METROS - FORNECIMENTO E INSTALAÇÃO. AF_08/2023</t>
  </si>
  <si>
    <t>1.22.0.0.9.</t>
  </si>
  <si>
    <t>96973</t>
  </si>
  <si>
    <t>CORDOALHA DE COBRE NU 35 MM², NÃO ENTERRADA, COM ISOLADOR - FORNECIMENTO E INSTALAÇÃO. AF_08/2023</t>
  </si>
  <si>
    <t>1.22.0.0.10.</t>
  </si>
  <si>
    <t>96977</t>
  </si>
  <si>
    <t>CORDOALHA DE COBRE NU 50 MM², ENTERRADA - FORNECIMENTO E INSTALAÇÃO. AF_08/2023</t>
  </si>
  <si>
    <t>1.22.0.0.11.</t>
  </si>
  <si>
    <t>98111</t>
  </si>
  <si>
    <t>CAIXA DE INSPEÇÃO PARA ATERRAMENTO, CIRCULAR, EM POLIETILENO, DIÂMETRO INTERNO = 0,3 M. AF_12/2020</t>
  </si>
  <si>
    <t>1.22.0.0.12.</t>
  </si>
  <si>
    <t>FNDE 70</t>
  </si>
  <si>
    <t>TERMINAL À COMPRESSÃO</t>
  </si>
  <si>
    <t>1.22.0.0.13.</t>
  </si>
  <si>
    <t>FNDE 71</t>
  </si>
  <si>
    <t>SOLDA EXOTÉRMICA PARA SPDA - FORNECIMENTO E INSTALAÇÃO</t>
  </si>
  <si>
    <t>1.22.0.0.14.</t>
  </si>
  <si>
    <t>92884</t>
  </si>
  <si>
    <t>1.22.0.0.15.</t>
  </si>
  <si>
    <t>98463</t>
  </si>
  <si>
    <t>SUPORTE ISOLADOR PARA FIXAÇÃO DA CORDOALHA DE COBRE EM ALVENARIA OU CONCRETO - FORNECIMENTO E INSTALAÇÃO. AF_08/2023</t>
  </si>
  <si>
    <t>1.23.</t>
  </si>
  <si>
    <t>SERVIÇOS COMPLEMENTARES</t>
  </si>
  <si>
    <t>1.23.0.0.1.</t>
  </si>
  <si>
    <t>FNDE 39</t>
  </si>
  <si>
    <t>CONJUNTO DE MASTRO P/ TRÊS BANDEIRAS E PEDESTAL</t>
  </si>
  <si>
    <t>1.23.0.0.2.</t>
  </si>
  <si>
    <t>FNDE 40</t>
  </si>
  <si>
    <t>BANCADA DE GRANITO CINZA ANDORINHA, INCLUSIVE PASSA PRATOS, ESPESSURA 2 CM - FORNECIMENTO E INSTALAÇÃO</t>
  </si>
  <si>
    <t>1.23.0.0.3.</t>
  </si>
  <si>
    <t>FNDE 47</t>
  </si>
  <si>
    <t>PRATELEIRA DE GRANITO CINZA ANDORINHA, ESPESSURA 2 CM - FORNECIMENTO E INSTALAÇÃO</t>
  </si>
  <si>
    <t>1.23.0.0.4.</t>
  </si>
  <si>
    <t>FNDE 48</t>
  </si>
  <si>
    <t>ESCANINHOS EM MDF, REVESTIDOS EM LAMINADO MELAMÍNICO</t>
  </si>
  <si>
    <t>1.23.0.0.5.</t>
  </si>
  <si>
    <t>FNDE 126</t>
  </si>
  <si>
    <t>TUBO EM AÇO GALVANIZADO D=3" P/ BICICLETÁRIO, DIMENSÃO: H=75 CM, L=150 CM, FIXADO EM BASE DE CONCRETO, PINTADO C/ ESMALTE SINTÉTICO, EXCETO BASE DE CONCRETO E PINTURA DE ACABAMENTO</t>
  </si>
  <si>
    <t>1.23.0.0.6.</t>
  </si>
  <si>
    <t>FNDE 72</t>
  </si>
  <si>
    <t>BANCO EM ALVENARIA, TAMPO EM CONCRETO, C/ ENCOSTO H=80 CM (PINTADO)</t>
  </si>
  <si>
    <t>1.23.0.0.7.</t>
  </si>
  <si>
    <t>FNDE 128</t>
  </si>
  <si>
    <t>PORTA OBJETO EM GRANITO CINZA ANDORINHA, ESPESSURA 2 CM - FORNECIMENTO E INSTALAÇÃO</t>
  </si>
  <si>
    <t>1.23.0.0.8.</t>
  </si>
  <si>
    <t>FNDE 73</t>
  </si>
  <si>
    <t>BANCO EM ALVENARIA REVESTIDO EM CERÂMICA</t>
  </si>
  <si>
    <t>1.23.0.0.9.</t>
  </si>
  <si>
    <t>FNDE 311</t>
  </si>
  <si>
    <t>PEITORIL LINEAR EM GRANITO OU MÁRMORE, L= 24 CM, COMPRIMENTO DE ATÉ 2 M, ASSENTADO COM ARGAMASSA 1:6 COM ADITIVO</t>
  </si>
  <si>
    <t>1.23.0.0.10.</t>
  </si>
  <si>
    <t>100861</t>
  </si>
  <si>
    <t>SUPORTE MÃO FRANCESA EM AÇO, ABAS IGUAIS 30 CM, CAPACIDADE MINIMA 60 KG, BRANCO - FORNECIMENTO E INSTALAÇÃO. AF_01/2020</t>
  </si>
  <si>
    <t>1.23.0.0.11.</t>
  </si>
  <si>
    <t>FNDE 325</t>
  </si>
  <si>
    <t>POSTE OFICIAL COMPLETO PARA REDE DE VOLEI</t>
  </si>
  <si>
    <t>CJ</t>
  </si>
  <si>
    <t>1.23.0.0.12.</t>
  </si>
  <si>
    <t>FNDE 327</t>
  </si>
  <si>
    <t>TRAVE OFICIAL COMPLETA PARA FUTEBOL DE SALÃO</t>
  </si>
  <si>
    <t>1.23.0.0.13.</t>
  </si>
  <si>
    <t>FNDE 326</t>
  </si>
  <si>
    <t>TABELA DE BASQUETE OFICIAL COMPLETA</t>
  </si>
  <si>
    <t>1.24.</t>
  </si>
  <si>
    <t>SERVIÇOS FINAIS</t>
  </si>
  <si>
    <t>1.24.0.0.1.</t>
  </si>
  <si>
    <t>99803</t>
  </si>
  <si>
    <t>LIMPEZA DE PISO CERÂMICO OU PORCELANATO COM PANO ÚMIDO. AF_04/2019</t>
  </si>
  <si>
    <t>2.</t>
  </si>
  <si>
    <t>IMPLANTAÇÃO</t>
  </si>
  <si>
    <t>2.1.</t>
  </si>
  <si>
    <t>TERRAPLANAGEM</t>
  </si>
  <si>
    <t>2.1.0.0.1.</t>
  </si>
  <si>
    <t>101207</t>
  </si>
  <si>
    <t>ESCAVAÇÃO VERTICAL PARA EDIFICAÇÃO, COM CARGA, DESCARGA E TRANSPORTE DE SOLO DE 1ª CATEGORIA, COM ESCAVADEIRA HIDRÁULICA (CAÇAMBA: 0,8 M³ / 111 HP), FROTA DE 2 CAMINHÕES BASCULANTES DE 18 M³, DMT ATÉ 1 KM E VELOCIDADE MÉDIA 14 KM/H. AF_05/2020</t>
  </si>
  <si>
    <t>2.1.0.0.2.</t>
  </si>
  <si>
    <t>05.10.021</t>
  </si>
  <si>
    <t>Transporte de solo de 1ª e 2ª categoria por caminhão para distâncias superiores ao 2° km até o 3° km</t>
  </si>
  <si>
    <t>2.1.0.0.3.</t>
  </si>
  <si>
    <t>34.02.400</t>
  </si>
  <si>
    <t>Plantio de grama pelo processo hidrossemeadura</t>
  </si>
  <si>
    <t>2.2.</t>
  </si>
  <si>
    <t>PAVIMENTAÇÃO E CALÇAMENTO</t>
  </si>
  <si>
    <t>2.2.0.0.1.</t>
  </si>
  <si>
    <t>54.01.400</t>
  </si>
  <si>
    <t>Abertura de caixa até 25 cm, inclui escavação, compactação, transporte e preparo do sub-leito</t>
  </si>
  <si>
    <t>2.2.0.0.2.</t>
  </si>
  <si>
    <t>54.01.220</t>
  </si>
  <si>
    <t>Base de bica corrida</t>
  </si>
  <si>
    <t>2.2.0.0.3.</t>
  </si>
  <si>
    <t>54.03.240</t>
  </si>
  <si>
    <t>Imprimação betuminosa impermeabilizante</t>
  </si>
  <si>
    <t>2.2.0.0.4.</t>
  </si>
  <si>
    <t>54.03.230</t>
  </si>
  <si>
    <t>Imprimação betuminosa ligante</t>
  </si>
  <si>
    <t>2.2.0.0.5.</t>
  </si>
  <si>
    <t>54.03.210</t>
  </si>
  <si>
    <t>Camada de rolamento em concreto betuminoso usinado quente - CBUQ</t>
  </si>
  <si>
    <t>2.2.0.0.6.</t>
  </si>
  <si>
    <t>101124</t>
  </si>
  <si>
    <t>ESCAVAÇÃO HORIZONTAL, INCLUINDO CARGA E DESCARGA EM SOLO DE 1A CATEGORIA COM TRATOR DE ESTEIRAS (100HP/LÂMINA: 2,19M3). AF_07/2020</t>
  </si>
  <si>
    <t>2.2.0.0.7.</t>
  </si>
  <si>
    <t>2.2.0.0.8.</t>
  </si>
  <si>
    <t>94993</t>
  </si>
  <si>
    <t>EXECUÇÃO DE PASSEIO (CALÇADA) OU PISO DE CONCRETO COM CONCRETO MOLDADO IN LOCO, USINADO, ACABAMENTO CONVENCIONAL, ESPESSURA 6 CM, ARMADO. AF_08/2022</t>
  </si>
  <si>
    <t>2.3.</t>
  </si>
  <si>
    <t>ADEQUAÇÃO DOS PROJETOS PADRÕES (INCÊNDIO, DRENAGEM, ESGOTO E ELÉTRICO)</t>
  </si>
  <si>
    <t>2.3.0.0.1.</t>
  </si>
  <si>
    <t>01.17.081</t>
  </si>
  <si>
    <t>Projeto executivo de instalações hidráulicas em formato A0</t>
  </si>
  <si>
    <t>2.3.0.0.2.</t>
  </si>
  <si>
    <t>2.3.0.0.3.</t>
  </si>
  <si>
    <t>01.17.121</t>
  </si>
  <si>
    <t>Projeto executivo de instalações elétricas em formato A0</t>
  </si>
  <si>
    <t>2.4.</t>
  </si>
  <si>
    <t>DRENAGEM DA VIA DE ACESSO</t>
  </si>
  <si>
    <t>2.4.0.0.1.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</si>
  <si>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</si>
  <si>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</si>
  <si>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2.4.0.0.2.</t>
  </si>
  <si>
    <t>104742</t>
  </si>
  <si>
    <t>COMPACTAÇÃO DE VALAS COM ROLO COMPRESSOR. AF_08/2023</t>
  </si>
  <si>
    <t>2.4.0.0.3.</t>
  </si>
  <si>
    <t>2.4.0.0.4.</t>
  </si>
  <si>
    <t>95568</t>
  </si>
  <si>
    <t>TUBO DE CONCRETO (SIMPLES) PARA REDES COLETORAS DE ÁGUAS PLUVIAIS, DIÂMETRO DE 400 MM, JUNTA RÍGIDA, INSTALADO EM LOCAL COM BAIXO NÍVEL DE INTERFERÊNCIAS - FORNECIMENTO E ASSENTAMENTO. AF_03/2024</t>
  </si>
  <si>
    <t>2.4.0.0.5.</t>
  </si>
  <si>
    <t>92212</t>
  </si>
  <si>
    <t>TUBO DE CONCRETO PARA REDES COLETORAS DE ÁGUAS PLUVIAIS, DIÂMETRO DE 600 MM, JUNTA RÍGIDA, INSTALADO EM LOCAL COM BAIXO NÍVEL DE INTERFERÊNCIAS - FORNECIMENTO E ASSENTAMENTO. AF_03/2024</t>
  </si>
  <si>
    <t>2.4.0.0.6.</t>
  </si>
  <si>
    <t>97973</t>
  </si>
  <si>
    <t>CAIXA PARA BOCA DE LOBO DUPLA COMBINADA COM GRELHA RETANGULAR, EM ALVENARIA COM BLOCOS DE CONCRETO, DIMENSÕES INTERNAS: 1,3X2,2X1,2 M. AF_12/2020</t>
  </si>
  <si>
    <t>2.4.0.0.7.</t>
  </si>
  <si>
    <t>99290</t>
  </si>
  <si>
    <t>BASE PARA POÇO DE VISITA RETANGULAR PARA DRENAGEM, EM ALVENARIA COM BLOCOS DE CONCRETO, DIMENSÕES INTERNAS = 1,5X1,5 M, PROFUNDIDADE = 1,40 M, EXCLUINDO TAMPÃO. AF_12/2020</t>
  </si>
  <si>
    <t>2.4.0.0.8.</t>
  </si>
  <si>
    <t>98051</t>
  </si>
  <si>
    <t>CHAMINÉ CIRCULAR PARA POÇO DE VISITA PARA ESGOTO, EM ALVENARIA COM TIJOLOS CERÂMICOS MACIÇOS, DIÂMETRO INTERNO = 0,6 M. AF_12/2020</t>
  </si>
  <si>
    <t>2.4.0.0.9.</t>
  </si>
  <si>
    <t>98114</t>
  </si>
  <si>
    <t>TAMPA CIRCULAR PARA ESGOTO E DRENAGEM, EM FERRO FUNDIDO, DIÂMETRO INTERNO = 0,6 M. AF_12/2020</t>
  </si>
  <si>
    <t>2.4.0.0.10.</t>
  </si>
  <si>
    <t>94265</t>
  </si>
  <si>
    <t>GUIA (MEIO-FIO) CONCRETO, MOLDADA IN LOCO EM TRECHO RETO COM EXTRUSORA, 15 CM BASE X 30 CM ALTURA. AF_01/2024</t>
  </si>
  <si>
    <t>2.5.</t>
  </si>
  <si>
    <t>ESTAÇÃO ELEVATÓRIA DE ESGOTO</t>
  </si>
  <si>
    <t>2.5.0.0.1.</t>
  </si>
  <si>
    <t>2.5.0.0.2.</t>
  </si>
  <si>
    <t>2.5.0.0.3.</t>
  </si>
  <si>
    <t>2.5.0.0.4.</t>
  </si>
  <si>
    <t>98008</t>
  </si>
  <si>
    <t>BASE PARA POÇO DE VISITA RETANGULAR PARA ESGOTO, EM ALVENARIA COM BLOCOS DE CONCRETO, DIMENSÕES INTERNAS = 1,5X1,5 M, PROFUNDIDADE = 1,45 M, EXCLUINDO TAMPÃO . AF_12/2020</t>
  </si>
  <si>
    <t>2.5.0.0.5.</t>
  </si>
  <si>
    <t>2.5.0.0.6.</t>
  </si>
  <si>
    <t>43.11.320</t>
  </si>
  <si>
    <t>Conjunto motor-bomba submersível vertical para esgoto, Q= 4,8 a 25,8 m³/h, Hmam= 19 a 5 mca, potência 1 cv, diâmetro de sólidos até 20mm</t>
  </si>
  <si>
    <t>2.5.0.0.7.</t>
  </si>
  <si>
    <t>46.03.040</t>
  </si>
  <si>
    <t>Tubo de PVC rígido PxB com virola e anel de borracha, linha esgoto série reforçada ´R´, DN= 75 mm, inclusive conexões</t>
  </si>
  <si>
    <t>2.5.0.0.8.</t>
  </si>
  <si>
    <t>99633</t>
  </si>
  <si>
    <t>VÁLVULA DE RETENÇÃO VERTICAL, DE BRONZE, ROSCÁVEL, 3" - FORNECIMENTO E INSTALAÇÃO. AF_08/2021</t>
  </si>
  <si>
    <t>2.5.0.0.9.</t>
  </si>
  <si>
    <t>47.05.430</t>
  </si>
  <si>
    <t>Válvula de gaveta em bronze, haste não ascendente, classe 125 libras para vapor e classe 200 libras para água, óleo e gás, DN= 3´</t>
  </si>
  <si>
    <t>2.6.</t>
  </si>
  <si>
    <t>INSTALAÇÃO DE TRANSFORMADOR</t>
  </si>
  <si>
    <t>2.6.0.0.1.</t>
  </si>
  <si>
    <t>36.09.170</t>
  </si>
  <si>
    <t>Transformador de potência trifásico de 300 kVA, classe 15 kV, a óleo</t>
  </si>
  <si>
    <t>2.6.0.0.2.</t>
  </si>
  <si>
    <t>39.21.140</t>
  </si>
  <si>
    <t>Cabo de cobre flexível de 240 mm², isolamento 0,6/1kV - isolação HEPR 90°C</t>
  </si>
  <si>
    <t>2.6.0.0.3.</t>
  </si>
  <si>
    <t>37.13.760</t>
  </si>
  <si>
    <t>Disjuntor em caixa moldada, térmico e magnético ajustáveis, tripolar 630/690 V, faixa de ajuste de 440 até 630 A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</si>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</sst>
</file>

<file path=xl/styles.xml><?xml version="1.0" encoding="utf-8"?>
<styleSheet xmlns="http://schemas.openxmlformats.org/spreadsheetml/2006/main">
  <numFmts count="6">
    <numFmt numFmtId="164" formatCode="_-* #,##0.00_-;\-* #,##0.00_-;_-* \-??_-;_-@_-"/>
    <numFmt numFmtId="165" formatCode="General;General"/>
    <numFmt numFmtId="166" formatCode="mmm\-yy;@"/>
    <numFmt numFmtId="167" formatCode="_(* #,##0.00_);_(* \(#,##0.00\);_(* \-??_);_(@_)"/>
    <numFmt numFmtId="168" formatCode="_-&quot;R$ &quot;* #,##0.00_-;&quot;-R$ &quot;* #,##0.00_-;_-&quot;R$ &quot;* \-??_-;_-@_-"/>
    <numFmt numFmtId="169" formatCode="[$-F800]dddd\,\ mmmm\ dd\,\ yyyy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</borders>
  <cellStyleXfs count="98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2" borderId="0" applyNumberFormat="0" applyBorder="0" applyAlignment="0" applyProtection="0"/>
    <xf numFmtId="0" fontId="5" fillId="11" borderId="1" applyNumberFormat="0" applyAlignment="0" applyProtection="0"/>
    <xf numFmtId="0" fontId="6" fillId="12" borderId="2" applyNumberFormat="0" applyAlignment="0" applyProtection="0"/>
    <xf numFmtId="0" fontId="7" fillId="0" borderId="3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8" fillId="3" borderId="1" applyNumberFormat="0" applyAlignment="0" applyProtection="0"/>
    <xf numFmtId="168" fontId="1" fillId="0" borderId="0" applyFill="0" applyBorder="0" applyAlignment="0" applyProtection="0"/>
    <xf numFmtId="0" fontId="1" fillId="0" borderId="0"/>
    <xf numFmtId="0" fontId="2" fillId="0" borderId="0"/>
    <xf numFmtId="0" fontId="9" fillId="0" borderId="0"/>
    <xf numFmtId="0" fontId="1" fillId="5" borderId="4" applyNumberFormat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0" fontId="10" fillId="11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3" fillId="0" borderId="9" applyNumberFormat="0" applyFill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23" fillId="0" borderId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" fillId="5" borderId="28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8" fillId="3" borderId="27" applyNumberFormat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8" fillId="3" borderId="27" applyNumberFormat="0" applyAlignment="0" applyProtection="0"/>
    <xf numFmtId="0" fontId="10" fillId="11" borderId="29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1" fillId="5" borderId="28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0" fillId="11" borderId="29" applyNumberFormat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  <xf numFmtId="0" fontId="5" fillId="11" borderId="27" applyNumberFormat="0" applyAlignment="0" applyProtection="0"/>
    <xf numFmtId="0" fontId="8" fillId="3" borderId="27" applyNumberFormat="0" applyAlignment="0" applyProtection="0"/>
    <xf numFmtId="0" fontId="1" fillId="5" borderId="28" applyNumberFormat="0" applyAlignment="0" applyProtection="0"/>
    <xf numFmtId="0" fontId="10" fillId="11" borderId="29" applyNumberFormat="0" applyAlignment="0" applyProtection="0"/>
    <xf numFmtId="0" fontId="13" fillId="0" borderId="30" applyNumberFormat="0" applyFill="0" applyAlignment="0" applyProtection="0"/>
  </cellStyleXfs>
  <cellXfs count="78">
    <xf numFmtId="0" fontId="0" fillId="0" borderId="0" xfId="0"/>
    <xf numFmtId="0" fontId="1" fillId="0" borderId="0" xfId="1"/>
    <xf numFmtId="0" fontId="20" fillId="0" borderId="12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9" fillId="0" borderId="0" xfId="1" applyFont="1" applyAlignment="1">
      <alignment horizontal="left" vertical="center"/>
    </xf>
    <xf numFmtId="0" fontId="22" fillId="0" borderId="0" xfId="1" applyFont="1" applyAlignment="1">
      <alignment horizontal="left" vertical="center"/>
    </xf>
    <xf numFmtId="0" fontId="1" fillId="0" borderId="0" xfId="1" applyAlignment="1">
      <alignment wrapText="1"/>
    </xf>
    <xf numFmtId="0" fontId="20" fillId="0" borderId="15" xfId="34" applyFont="1" applyBorder="1" applyAlignment="1">
      <alignment vertical="top"/>
    </xf>
    <xf numFmtId="0" fontId="1" fillId="0" borderId="12" xfId="32" applyFont="1" applyBorder="1" applyAlignment="1">
      <alignment vertical="top" wrapText="1"/>
    </xf>
    <xf numFmtId="0" fontId="1" fillId="0" borderId="13" xfId="32" applyFont="1" applyBorder="1" applyAlignment="1">
      <alignment vertical="top" wrapText="1"/>
    </xf>
    <xf numFmtId="0" fontId="1" fillId="0" borderId="10" xfId="32" applyFont="1" applyBorder="1" applyAlignment="1">
      <alignment horizontal="left" vertical="top" wrapText="1"/>
    </xf>
    <xf numFmtId="0" fontId="1" fillId="0" borderId="10" xfId="32" applyFont="1" applyBorder="1" applyAlignment="1">
      <alignment vertical="top" wrapText="1"/>
    </xf>
    <xf numFmtId="0" fontId="20" fillId="0" borderId="0" xfId="34" applyFont="1" applyAlignment="1">
      <alignment horizontal="center" vertical="top"/>
    </xf>
    <xf numFmtId="0" fontId="20" fillId="0" borderId="15" xfId="34" applyFont="1" applyBorder="1" applyAlignment="1">
      <alignment horizontal="center" vertical="top"/>
    </xf>
    <xf numFmtId="166" fontId="1" fillId="0" borderId="12" xfId="32" applyNumberFormat="1" applyFont="1" applyBorder="1" applyAlignment="1">
      <alignment vertical="top" shrinkToFit="1"/>
    </xf>
    <xf numFmtId="0" fontId="1" fillId="0" borderId="14" xfId="32" applyFont="1" applyBorder="1" applyAlignment="1">
      <alignment horizontal="center" vertical="top" wrapText="1"/>
    </xf>
    <xf numFmtId="0" fontId="1" fillId="0" borderId="12" xfId="32" applyFont="1" applyBorder="1" applyAlignment="1">
      <alignment horizontal="center" vertical="top" wrapText="1"/>
    </xf>
    <xf numFmtId="0" fontId="20" fillId="0" borderId="16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/>
    </xf>
    <xf numFmtId="167" fontId="1" fillId="0" borderId="19" xfId="47" applyFont="1" applyFill="1" applyBorder="1" applyAlignment="1" applyProtection="1">
      <alignment vertical="center" shrinkToFit="1"/>
    </xf>
    <xf numFmtId="167" fontId="1" fillId="6" borderId="19" xfId="47" applyFont="1" applyFill="1" applyBorder="1" applyAlignment="1" applyProtection="1">
      <alignment vertical="center" wrapText="1"/>
      <protection locked="0"/>
    </xf>
    <xf numFmtId="167" fontId="1" fillId="0" borderId="20" xfId="47" applyFont="1" applyFill="1" applyBorder="1" applyAlignment="1" applyProtection="1">
      <alignment horizontal="center" vertical="center" shrinkToFit="1"/>
    </xf>
    <xf numFmtId="167" fontId="20" fillId="17" borderId="21" xfId="47" applyFont="1" applyFill="1" applyBorder="1" applyAlignment="1" applyProtection="1">
      <alignment horizontal="center" vertical="center" shrinkToFit="1"/>
    </xf>
    <xf numFmtId="0" fontId="1" fillId="18" borderId="21" xfId="1" applyFill="1" applyBorder="1"/>
    <xf numFmtId="0" fontId="24" fillId="0" borderId="0" xfId="1" applyFont="1" applyAlignment="1">
      <alignment horizontal="left" vertical="center"/>
    </xf>
    <xf numFmtId="0" fontId="1" fillId="18" borderId="24" xfId="1" applyFill="1" applyBorder="1"/>
    <xf numFmtId="0" fontId="1" fillId="18" borderId="25" xfId="1" applyFill="1" applyBorder="1"/>
    <xf numFmtId="0" fontId="21" fillId="0" borderId="16" xfId="1" applyFont="1" applyBorder="1" applyAlignment="1" applyProtection="1">
      <alignment horizontal="left" vertical="center"/>
      <protection locked="0"/>
    </xf>
    <xf numFmtId="0" fontId="21" fillId="6" borderId="12" xfId="1" applyFont="1" applyFill="1" applyBorder="1" applyAlignment="1" applyProtection="1">
      <alignment horizontal="left" vertical="top" wrapText="1"/>
      <protection locked="0"/>
    </xf>
    <xf numFmtId="0" fontId="1" fillId="0" borderId="0" xfId="1"/>
    <xf numFmtId="167" fontId="20" fillId="0" borderId="19" xfId="47" applyFont="1" applyFill="1" applyBorder="1" applyAlignment="1" applyProtection="1">
      <alignment vertical="center" shrinkToFit="1"/>
    </xf>
    <xf numFmtId="167" fontId="20" fillId="6" borderId="19" xfId="47" applyFont="1" applyFill="1" applyBorder="1" applyAlignment="1" applyProtection="1">
      <alignment vertical="center" wrapText="1"/>
      <protection locked="0"/>
    </xf>
    <xf numFmtId="167" fontId="20" fillId="0" borderId="20" xfId="47" applyFont="1" applyFill="1" applyBorder="1" applyAlignment="1" applyProtection="1">
      <alignment horizontal="center" vertical="center" shrinkToFit="1"/>
    </xf>
    <xf numFmtId="0" fontId="20" fillId="17" borderId="26" xfId="1" applyFont="1" applyFill="1" applyBorder="1" applyAlignment="1">
      <alignment horizontal="left" vertical="center" wrapText="1"/>
    </xf>
    <xf numFmtId="0" fontId="20" fillId="17" borderId="31" xfId="1" applyFont="1" applyFill="1" applyBorder="1" applyAlignment="1">
      <alignment horizontal="left" vertical="center" wrapText="1"/>
    </xf>
    <xf numFmtId="0" fontId="20" fillId="0" borderId="15" xfId="34" applyFont="1" applyBorder="1" applyAlignment="1">
      <alignment horizontal="left" vertical="top"/>
    </xf>
    <xf numFmtId="0" fontId="20" fillId="0" borderId="17" xfId="34" applyFont="1" applyBorder="1" applyAlignment="1">
      <alignment horizontal="left" vertical="top"/>
    </xf>
    <xf numFmtId="0" fontId="1" fillId="0" borderId="12" xfId="32" applyFont="1" applyBorder="1" applyAlignment="1">
      <alignment horizontal="left" vertical="top" wrapText="1"/>
    </xf>
    <xf numFmtId="0" fontId="1" fillId="0" borderId="22" xfId="32" applyFont="1" applyBorder="1" applyAlignment="1">
      <alignment horizontal="left" vertical="top" wrapText="1"/>
    </xf>
    <xf numFmtId="0" fontId="1" fillId="0" borderId="0" xfId="1"/>
    <xf numFmtId="10" fontId="20" fillId="16" borderId="19" xfId="36" applyNumberFormat="1" applyFont="1" applyFill="1" applyBorder="1" applyAlignment="1" applyProtection="1">
      <alignment horizontal="center" vertical="center" wrapText="1"/>
    </xf>
    <xf numFmtId="10" fontId="1" fillId="16" borderId="19" xfId="36" applyNumberFormat="1" applyFont="1" applyFill="1" applyBorder="1" applyAlignment="1" applyProtection="1">
      <alignment horizontal="center" vertical="center" wrapText="1"/>
    </xf>
    <xf numFmtId="0" fontId="20" fillId="0" borderId="32" xfId="1" applyFont="1" applyBorder="1" applyAlignment="1" applyProtection="1">
      <alignment vertical="center" wrapText="1" shrinkToFit="1"/>
    </xf>
    <xf numFmtId="49" fontId="20" fillId="16" borderId="33" xfId="1" applyNumberFormat="1" applyFont="1" applyFill="1" applyBorder="1" applyAlignment="1" applyProtection="1">
      <alignment horizontal="center" vertical="center" wrapText="1"/>
    </xf>
    <xf numFmtId="49" fontId="20" fillId="6" borderId="33" xfId="1" applyNumberFormat="1" applyFont="1" applyFill="1" applyBorder="1" applyAlignment="1" applyProtection="1">
      <alignment vertical="center" wrapText="1"/>
    </xf>
    <xf numFmtId="0" fontId="20" fillId="6" borderId="34" xfId="1" applyFont="1" applyFill="1" applyBorder="1" applyAlignment="1" applyProtection="1">
      <alignment vertical="center" wrapText="1"/>
    </xf>
    <xf numFmtId="0" fontId="20" fillId="6" borderId="19" xfId="1" applyFont="1" applyFill="1" applyBorder="1" applyAlignment="1" applyProtection="1">
      <alignment horizontal="center" vertical="center" wrapText="1"/>
    </xf>
    <xf numFmtId="0" fontId="20" fillId="0" borderId="18" xfId="1" applyFont="1" applyBorder="1" applyAlignment="1" applyProtection="1">
      <alignment vertical="center" wrapText="1" shrinkToFit="1"/>
    </xf>
    <xf numFmtId="49" fontId="20" fillId="16" borderId="19" xfId="1" applyNumberFormat="1" applyFont="1" applyFill="1" applyBorder="1" applyAlignment="1" applyProtection="1">
      <alignment horizontal="center" vertical="center" wrapText="1"/>
    </xf>
    <xf numFmtId="49" fontId="20" fillId="6" borderId="19" xfId="1" applyNumberFormat="1" applyFont="1" applyFill="1" applyBorder="1" applyAlignment="1" applyProtection="1">
      <alignment horizontal="center" vertical="center" wrapText="1"/>
    </xf>
    <xf numFmtId="0" fontId="20" fillId="6" borderId="19" xfId="1" applyFont="1" applyFill="1" applyBorder="1" applyAlignment="1" applyProtection="1">
      <alignment horizontal="left" vertical="center" wrapText="1"/>
    </xf>
    <xf numFmtId="0" fontId="1" fillId="0" borderId="18" xfId="1" applyBorder="1" applyAlignment="1" applyProtection="1">
      <alignment vertical="center" wrapText="1" shrinkToFit="1"/>
    </xf>
    <xf numFmtId="49" fontId="1" fillId="16" borderId="19" xfId="1" applyNumberFormat="1" applyFill="1" applyBorder="1" applyAlignment="1" applyProtection="1">
      <alignment horizontal="center" vertical="center" wrapText="1"/>
    </xf>
    <xf numFmtId="49" fontId="1" fillId="6" borderId="19" xfId="1" applyNumberFormat="1" applyFill="1" applyBorder="1" applyAlignment="1" applyProtection="1">
      <alignment horizontal="center" vertical="center" wrapText="1"/>
    </xf>
    <xf numFmtId="0" fontId="1" fillId="6" borderId="19" xfId="1" applyFill="1" applyBorder="1" applyAlignment="1" applyProtection="1">
      <alignment horizontal="left" vertical="center" wrapText="1"/>
    </xf>
    <xf numFmtId="0" fontId="1" fillId="6" borderId="19" xfId="1" applyFill="1" applyBorder="1" applyAlignment="1" applyProtection="1">
      <alignment horizontal="center" vertical="center" wrapText="1"/>
    </xf>
    <xf numFmtId="0" fontId="1" fillId="0" borderId="0" xfId="1" applyProtection="1">
      <protection locked="0"/>
    </xf>
    <xf numFmtId="0" fontId="21" fillId="0" borderId="0" xfId="1" applyFont="1" applyProtection="1">
      <protection locked="0"/>
    </xf>
    <xf numFmtId="0" fontId="21" fillId="0" borderId="17" xfId="1" applyFont="1" applyBorder="1" applyAlignment="1" applyProtection="1">
      <alignment horizontal="left" vertical="center"/>
      <protection locked="0"/>
    </xf>
    <xf numFmtId="0" fontId="1" fillId="0" borderId="11" xfId="1" applyBorder="1" applyProtection="1">
      <protection locked="0"/>
    </xf>
    <xf numFmtId="0" fontId="21" fillId="0" borderId="0" xfId="1" applyFont="1" applyAlignment="1" applyProtection="1">
      <alignment horizontal="left" wrapText="1"/>
      <protection locked="0"/>
    </xf>
    <xf numFmtId="0" fontId="18" fillId="0" borderId="26" xfId="1" applyFont="1" applyBorder="1" applyAlignment="1" applyProtection="1">
      <alignment horizontal="left" wrapText="1"/>
      <protection locked="0"/>
    </xf>
    <xf numFmtId="0" fontId="18" fillId="0" borderId="31" xfId="1" applyFont="1" applyBorder="1" applyAlignment="1" applyProtection="1">
      <alignment horizontal="left" wrapText="1"/>
      <protection locked="0"/>
    </xf>
    <xf numFmtId="0" fontId="18" fillId="0" borderId="21" xfId="1" applyFont="1" applyBorder="1" applyAlignment="1" applyProtection="1">
      <alignment horizontal="left" wrapText="1"/>
      <protection locked="0"/>
    </xf>
    <xf numFmtId="0" fontId="1" fillId="0" borderId="26" xfId="1" applyBorder="1" applyAlignment="1" applyProtection="1">
      <alignment horizontal="left" wrapText="1"/>
      <protection locked="0"/>
    </xf>
    <xf numFmtId="0" fontId="1" fillId="0" borderId="31" xfId="1" applyBorder="1" applyAlignment="1" applyProtection="1">
      <alignment horizontal="left" wrapText="1"/>
      <protection locked="0"/>
    </xf>
    <xf numFmtId="0" fontId="1" fillId="0" borderId="21" xfId="1" applyBorder="1" applyAlignment="1" applyProtection="1">
      <alignment horizontal="left" wrapText="1"/>
      <protection locked="0"/>
    </xf>
    <xf numFmtId="165" fontId="1" fillId="0" borderId="14" xfId="1" applyNumberFormat="1" applyBorder="1" applyAlignment="1" applyProtection="1">
      <alignment horizontal="left"/>
      <protection locked="0"/>
    </xf>
    <xf numFmtId="0" fontId="18" fillId="0" borderId="23" xfId="32" applyFont="1" applyBorder="1" applyAlignment="1" applyProtection="1">
      <alignment vertical="center"/>
      <protection locked="0"/>
    </xf>
    <xf numFmtId="0" fontId="1" fillId="0" borderId="23" xfId="1" applyBorder="1" applyProtection="1">
      <protection locked="0"/>
    </xf>
    <xf numFmtId="0" fontId="20" fillId="0" borderId="0" xfId="1" applyFont="1" applyProtection="1">
      <protection locked="0"/>
    </xf>
    <xf numFmtId="0" fontId="1" fillId="0" borderId="0" xfId="32" applyFont="1" applyAlignment="1" applyProtection="1">
      <alignment vertical="center"/>
      <protection locked="0"/>
    </xf>
    <xf numFmtId="0" fontId="20" fillId="0" borderId="0" xfId="34" applyFont="1" applyAlignment="1" applyProtection="1">
      <alignment horizontal="left" vertical="top"/>
      <protection locked="0"/>
    </xf>
    <xf numFmtId="0" fontId="1" fillId="0" borderId="0" xfId="32" applyFont="1" applyAlignment="1" applyProtection="1">
      <alignment vertical="top"/>
      <protection locked="0"/>
    </xf>
    <xf numFmtId="165" fontId="1" fillId="0" borderId="0" xfId="32" applyNumberFormat="1" applyFont="1" applyProtection="1">
      <protection locked="0"/>
    </xf>
    <xf numFmtId="169" fontId="1" fillId="0" borderId="14" xfId="1" applyNumberFormat="1" applyBorder="1" applyAlignment="1" applyProtection="1">
      <alignment horizontal="center"/>
      <protection locked="0"/>
    </xf>
    <xf numFmtId="0" fontId="20" fillId="0" borderId="10" xfId="1" applyFont="1" applyBorder="1" applyProtection="1">
      <protection locked="0"/>
    </xf>
    <xf numFmtId="0" fontId="1" fillId="0" borderId="10" xfId="1" applyBorder="1" applyProtection="1">
      <protection locked="0"/>
    </xf>
  </cellXfs>
  <cellStyles count="989">
    <cellStyle name="20% - Ênfase1 2" xfId="2"/>
    <cellStyle name="20% - Ênfase2 2" xfId="3"/>
    <cellStyle name="20% - Ênfase3 2" xfId="4"/>
    <cellStyle name="20% - Ênfase4 2" xfId="5"/>
    <cellStyle name="20% - Ênfase5 2" xfId="6"/>
    <cellStyle name="20% - Ênfase6 2" xfId="7"/>
    <cellStyle name="40% - Ênfase1 2" xfId="8"/>
    <cellStyle name="40% - Ênfase2 2" xfId="9"/>
    <cellStyle name="40% - Ênfase3 2" xfId="10"/>
    <cellStyle name="40% - Ênfase4 2" xfId="11"/>
    <cellStyle name="40% - Ênfase5 2" xfId="12"/>
    <cellStyle name="40% - Ênfase6 2" xfId="13"/>
    <cellStyle name="60% - Ênfase1 2" xfId="14"/>
    <cellStyle name="60% - Ênfase2 2" xfId="15"/>
    <cellStyle name="60% - Ênfase3 2" xfId="16"/>
    <cellStyle name="60% - Ênfase4 2" xfId="17"/>
    <cellStyle name="60% - Ênfase5 2" xfId="18"/>
    <cellStyle name="60% - Ênfase6 2" xfId="19"/>
    <cellStyle name="Bom 2" xfId="20"/>
    <cellStyle name="Cálculo 10" xfId="153"/>
    <cellStyle name="Cálculo 11" xfId="192"/>
    <cellStyle name="Cálculo 12" xfId="182"/>
    <cellStyle name="Cálculo 13" xfId="175"/>
    <cellStyle name="Cálculo 14" xfId="131"/>
    <cellStyle name="Cálculo 15" xfId="93"/>
    <cellStyle name="Cálculo 16" xfId="234"/>
    <cellStyle name="Cálculo 17" xfId="189"/>
    <cellStyle name="Cálculo 18" xfId="238"/>
    <cellStyle name="Cálculo 19" xfId="264"/>
    <cellStyle name="Cálculo 2" xfId="60"/>
    <cellStyle name="Cálculo 2 10" xfId="170"/>
    <cellStyle name="Cálculo 2 11" xfId="184"/>
    <cellStyle name="Cálculo 2 12" xfId="194"/>
    <cellStyle name="Cálculo 2 13" xfId="205"/>
    <cellStyle name="Cálculo 2 14" xfId="214"/>
    <cellStyle name="Cálculo 2 15" xfId="224"/>
    <cellStyle name="Cálculo 2 16" xfId="239"/>
    <cellStyle name="Cálculo 2 17" xfId="249"/>
    <cellStyle name="Cálculo 2 18" xfId="259"/>
    <cellStyle name="Cálculo 2 19" xfId="268"/>
    <cellStyle name="Cálculo 2 2" xfId="54"/>
    <cellStyle name="Cálculo 2 20" xfId="278"/>
    <cellStyle name="Cálculo 2 21" xfId="287"/>
    <cellStyle name="Cálculo 2 22" xfId="247"/>
    <cellStyle name="Cálculo 2 23" xfId="297"/>
    <cellStyle name="Cálculo 2 24" xfId="76"/>
    <cellStyle name="Cálculo 2 25" xfId="317"/>
    <cellStyle name="Cálculo 2 26" xfId="322"/>
    <cellStyle name="Cálculo 2 27" xfId="327"/>
    <cellStyle name="Cálculo 2 28" xfId="244"/>
    <cellStyle name="Cálculo 2 29" xfId="338"/>
    <cellStyle name="Cálculo 2 3" xfId="65"/>
    <cellStyle name="Cálculo 2 30" xfId="354"/>
    <cellStyle name="Cálculo 2 31" xfId="363"/>
    <cellStyle name="Cálculo 2 32" xfId="372"/>
    <cellStyle name="Cálculo 2 33" xfId="381"/>
    <cellStyle name="Cálculo 2 34" xfId="257"/>
    <cellStyle name="Cálculo 2 35" xfId="396"/>
    <cellStyle name="Cálculo 2 36" xfId="407"/>
    <cellStyle name="Cálculo 2 37" xfId="415"/>
    <cellStyle name="Cálculo 2 38" xfId="425"/>
    <cellStyle name="Cálculo 2 39" xfId="433"/>
    <cellStyle name="Cálculo 2 4" xfId="70"/>
    <cellStyle name="Cálculo 2 40" xfId="99"/>
    <cellStyle name="Cálculo 2 41" xfId="443"/>
    <cellStyle name="Cálculo 2 42" xfId="449"/>
    <cellStyle name="Cálculo 2 43" xfId="455"/>
    <cellStyle name="Cálculo 2 44" xfId="511"/>
    <cellStyle name="Cálculo 2 45" xfId="526"/>
    <cellStyle name="Cálculo 2 46" xfId="541"/>
    <cellStyle name="Cálculo 2 47" xfId="464"/>
    <cellStyle name="Cálculo 2 48" xfId="550"/>
    <cellStyle name="Cálculo 2 49" xfId="580"/>
    <cellStyle name="Cálculo 2 5" xfId="126"/>
    <cellStyle name="Cálculo 2 50" xfId="585"/>
    <cellStyle name="Cálculo 2 51" xfId="595"/>
    <cellStyle name="Cálculo 2 52" xfId="607"/>
    <cellStyle name="Cálculo 2 53" xfId="630"/>
    <cellStyle name="Cálculo 2 54" xfId="639"/>
    <cellStyle name="Cálculo 2 55" xfId="644"/>
    <cellStyle name="Cálculo 2 56" xfId="654"/>
    <cellStyle name="Cálculo 2 57" xfId="664"/>
    <cellStyle name="Cálculo 2 58" xfId="679"/>
    <cellStyle name="Cálculo 2 59" xfId="562"/>
    <cellStyle name="Cálculo 2 6" xfId="140"/>
    <cellStyle name="Cálculo 2 60" xfId="635"/>
    <cellStyle name="Cálculo 2 61" xfId="629"/>
    <cellStyle name="Cálculo 2 62" xfId="713"/>
    <cellStyle name="Cálculo 2 63" xfId="718"/>
    <cellStyle name="Cálculo 2 64" xfId="727"/>
    <cellStyle name="Cálculo 2 65" xfId="732"/>
    <cellStyle name="Cálculo 2 66" xfId="741"/>
    <cellStyle name="Cálculo 2 67" xfId="694"/>
    <cellStyle name="Cálculo 2 68" xfId="765"/>
    <cellStyle name="Cálculo 2 69" xfId="770"/>
    <cellStyle name="Cálculo 2 7" xfId="80"/>
    <cellStyle name="Cálculo 2 70" xfId="779"/>
    <cellStyle name="Cálculo 2 71" xfId="784"/>
    <cellStyle name="Cálculo 2 72" xfId="794"/>
    <cellStyle name="Cálculo 2 73" xfId="803"/>
    <cellStyle name="Cálculo 2 74" xfId="613"/>
    <cellStyle name="Cálculo 2 75" xfId="821"/>
    <cellStyle name="Cálculo 2 76" xfId="831"/>
    <cellStyle name="Cálculo 2 77" xfId="842"/>
    <cellStyle name="Cálculo 2 78" xfId="763"/>
    <cellStyle name="Cálculo 2 79" xfId="848"/>
    <cellStyle name="Cálculo 2 8" xfId="155"/>
    <cellStyle name="Cálculo 2 80" xfId="854"/>
    <cellStyle name="Cálculo 2 81" xfId="879"/>
    <cellStyle name="Cálculo 2 82" xfId="887"/>
    <cellStyle name="Cálculo 2 83" xfId="894"/>
    <cellStyle name="Cálculo 2 84" xfId="928"/>
    <cellStyle name="Cálculo 2 85" xfId="935"/>
    <cellStyle name="Cálculo 2 86" xfId="918"/>
    <cellStyle name="Cálculo 2 87" xfId="934"/>
    <cellStyle name="Cálculo 2 88" xfId="946"/>
    <cellStyle name="Cálculo 2 89" xfId="951"/>
    <cellStyle name="Cálculo 2 9" xfId="160"/>
    <cellStyle name="Cálculo 2 90" xfId="957"/>
    <cellStyle name="Cálculo 2 91" xfId="963"/>
    <cellStyle name="Cálculo 2 92" xfId="907"/>
    <cellStyle name="Cálculo 2 93" xfId="968"/>
    <cellStyle name="Cálculo 2 94" xfId="974"/>
    <cellStyle name="Cálculo 2 95" xfId="979"/>
    <cellStyle name="Cálculo 2 96" xfId="893"/>
    <cellStyle name="Cálculo 2 97" xfId="984"/>
    <cellStyle name="Cálculo 20" xfId="273"/>
    <cellStyle name="Cálculo 21" xfId="203"/>
    <cellStyle name="Cálculo 22" xfId="101"/>
    <cellStyle name="Cálculo 23" xfId="236"/>
    <cellStyle name="Cálculo 24" xfId="223"/>
    <cellStyle name="Cálculo 25" xfId="342"/>
    <cellStyle name="Cálculo 26" xfId="276"/>
    <cellStyle name="Cálculo 27" xfId="359"/>
    <cellStyle name="Cálculo 28" xfId="286"/>
    <cellStyle name="Cálculo 29" xfId="335"/>
    <cellStyle name="Cálculo 3" xfId="50"/>
    <cellStyle name="Cálculo 30" xfId="310"/>
    <cellStyle name="Cálculo 31" xfId="308"/>
    <cellStyle name="Cálculo 32" xfId="135"/>
    <cellStyle name="Cálculo 33" xfId="343"/>
    <cellStyle name="Cálculo 34" xfId="412"/>
    <cellStyle name="Cálculo 35" xfId="97"/>
    <cellStyle name="Cálculo 36" xfId="422"/>
    <cellStyle name="Cálculo 37" xfId="430"/>
    <cellStyle name="Cálculo 38" xfId="283"/>
    <cellStyle name="Cálculo 39" xfId="190"/>
    <cellStyle name="Cálculo 4" xfId="95"/>
    <cellStyle name="Cálculo 40" xfId="379"/>
    <cellStyle name="Cálculo 41" xfId="302"/>
    <cellStyle name="Cálculo 42" xfId="480"/>
    <cellStyle name="Cálculo 43" xfId="473"/>
    <cellStyle name="Cálculo 44" xfId="483"/>
    <cellStyle name="Cálculo 45" xfId="476"/>
    <cellStyle name="Cálculo 46" xfId="501"/>
    <cellStyle name="Cálculo 47" xfId="479"/>
    <cellStyle name="Cálculo 48" xfId="535"/>
    <cellStyle name="Cálculo 49" xfId="554"/>
    <cellStyle name="Cálculo 5" xfId="102"/>
    <cellStyle name="Cálculo 50" xfId="555"/>
    <cellStyle name="Cálculo 51" xfId="575"/>
    <cellStyle name="Cálculo 52" xfId="520"/>
    <cellStyle name="Cálculo 53" xfId="488"/>
    <cellStyle name="Cálculo 54" xfId="509"/>
    <cellStyle name="Cálculo 55" xfId="614"/>
    <cellStyle name="Cálculo 56" xfId="605"/>
    <cellStyle name="Cálculo 57" xfId="506"/>
    <cellStyle name="Cálculo 58" xfId="612"/>
    <cellStyle name="Cálculo 59" xfId="548"/>
    <cellStyle name="Cálculo 6" xfId="100"/>
    <cellStyle name="Cálculo 60" xfId="624"/>
    <cellStyle name="Cálculo 61" xfId="621"/>
    <cellStyle name="Cálculo 62" xfId="615"/>
    <cellStyle name="Cálculo 63" xfId="560"/>
    <cellStyle name="Cálculo 64" xfId="606"/>
    <cellStyle name="Cálculo 65" xfId="510"/>
    <cellStyle name="Cálculo 66" xfId="709"/>
    <cellStyle name="Cálculo 67" xfId="686"/>
    <cellStyle name="Cálculo 68" xfId="702"/>
    <cellStyle name="Cálculo 69" xfId="726"/>
    <cellStyle name="Cálculo 7" xfId="116"/>
    <cellStyle name="Cálculo 70" xfId="557"/>
    <cellStyle name="Cálculo 71" xfId="750"/>
    <cellStyle name="Cálculo 72" xfId="760"/>
    <cellStyle name="Cálculo 73" xfId="517"/>
    <cellStyle name="Cálculo 74" xfId="687"/>
    <cellStyle name="Cálculo 75" xfId="751"/>
    <cellStyle name="Cálculo 76" xfId="619"/>
    <cellStyle name="Cálculo 77" xfId="778"/>
    <cellStyle name="Cálculo 78" xfId="699"/>
    <cellStyle name="Cálculo 79" xfId="781"/>
    <cellStyle name="Cálculo 8" xfId="98"/>
    <cellStyle name="Cálculo 80" xfId="700"/>
    <cellStyle name="Cálculo 81" xfId="828"/>
    <cellStyle name="Cálculo 82" xfId="816"/>
    <cellStyle name="Cálculo 83" xfId="838"/>
    <cellStyle name="Cálculo 84" xfId="818"/>
    <cellStyle name="Cálculo 85" xfId="841"/>
    <cellStyle name="Cálculo 86" xfId="868"/>
    <cellStyle name="Cálculo 87" xfId="870"/>
    <cellStyle name="Cálculo 88" xfId="867"/>
    <cellStyle name="Cálculo 89" xfId="859"/>
    <cellStyle name="Cálculo 9" xfId="103"/>
    <cellStyle name="Cálculo 90" xfId="903"/>
    <cellStyle name="Cálculo 91" xfId="912"/>
    <cellStyle name="Cálculo 92" xfId="926"/>
    <cellStyle name="Cálculo 93" xfId="913"/>
    <cellStyle name="Cálculo 94" xfId="860"/>
    <cellStyle name="Cálculo 95" xfId="21"/>
    <cellStyle name="Célula de Verificação 2" xfId="22"/>
    <cellStyle name="Célula Vinculada 2" xfId="23"/>
    <cellStyle name="Ênfase1 2" xfId="24"/>
    <cellStyle name="Ênfase2 2" xfId="25"/>
    <cellStyle name="Ênfase3 2" xfId="26"/>
    <cellStyle name="Ênfase4 2" xfId="27"/>
    <cellStyle name="Ênfase5 2" xfId="28"/>
    <cellStyle name="Ênfase6 2" xfId="29"/>
    <cellStyle name="Entrada 10" xfId="145"/>
    <cellStyle name="Entrada 11" xfId="96"/>
    <cellStyle name="Entrada 12" xfId="177"/>
    <cellStyle name="Entrada 13" xfId="113"/>
    <cellStyle name="Entrada 14" xfId="150"/>
    <cellStyle name="Entrada 15" xfId="210"/>
    <cellStyle name="Entrada 16" xfId="235"/>
    <cellStyle name="Entrada 17" xfId="211"/>
    <cellStyle name="Entrada 18" xfId="75"/>
    <cellStyle name="Entrada 19" xfId="265"/>
    <cellStyle name="Entrada 2" xfId="61"/>
    <cellStyle name="Entrada 2 10" xfId="171"/>
    <cellStyle name="Entrada 2 11" xfId="185"/>
    <cellStyle name="Entrada 2 12" xfId="195"/>
    <cellStyle name="Entrada 2 13" xfId="206"/>
    <cellStyle name="Entrada 2 14" xfId="215"/>
    <cellStyle name="Entrada 2 15" xfId="225"/>
    <cellStyle name="Entrada 2 16" xfId="240"/>
    <cellStyle name="Entrada 2 17" xfId="250"/>
    <cellStyle name="Entrada 2 18" xfId="260"/>
    <cellStyle name="Entrada 2 19" xfId="269"/>
    <cellStyle name="Entrada 2 2" xfId="55"/>
    <cellStyle name="Entrada 2 20" xfId="279"/>
    <cellStyle name="Entrada 2 21" xfId="288"/>
    <cellStyle name="Entrada 2 22" xfId="105"/>
    <cellStyle name="Entrada 2 23" xfId="298"/>
    <cellStyle name="Entrada 2 24" xfId="178"/>
    <cellStyle name="Entrada 2 25" xfId="318"/>
    <cellStyle name="Entrada 2 26" xfId="323"/>
    <cellStyle name="Entrada 2 27" xfId="328"/>
    <cellStyle name="Entrada 2 28" xfId="146"/>
    <cellStyle name="Entrada 2 29" xfId="295"/>
    <cellStyle name="Entrada 2 3" xfId="66"/>
    <cellStyle name="Entrada 2 30" xfId="355"/>
    <cellStyle name="Entrada 2 31" xfId="364"/>
    <cellStyle name="Entrada 2 32" xfId="373"/>
    <cellStyle name="Entrada 2 33" xfId="382"/>
    <cellStyle name="Entrada 2 34" xfId="285"/>
    <cellStyle name="Entrada 2 35" xfId="397"/>
    <cellStyle name="Entrada 2 36" xfId="408"/>
    <cellStyle name="Entrada 2 37" xfId="416"/>
    <cellStyle name="Entrada 2 38" xfId="426"/>
    <cellStyle name="Entrada 2 39" xfId="434"/>
    <cellStyle name="Entrada 2 4" xfId="71"/>
    <cellStyle name="Entrada 2 40" xfId="432"/>
    <cellStyle name="Entrada 2 41" xfId="444"/>
    <cellStyle name="Entrada 2 42" xfId="450"/>
    <cellStyle name="Entrada 2 43" xfId="456"/>
    <cellStyle name="Entrada 2 44" xfId="512"/>
    <cellStyle name="Entrada 2 45" xfId="527"/>
    <cellStyle name="Entrada 2 46" xfId="542"/>
    <cellStyle name="Entrada 2 47" xfId="470"/>
    <cellStyle name="Entrada 2 48" xfId="478"/>
    <cellStyle name="Entrada 2 49" xfId="581"/>
    <cellStyle name="Entrada 2 5" xfId="127"/>
    <cellStyle name="Entrada 2 50" xfId="586"/>
    <cellStyle name="Entrada 2 51" xfId="596"/>
    <cellStyle name="Entrada 2 52" xfId="577"/>
    <cellStyle name="Entrada 2 53" xfId="631"/>
    <cellStyle name="Entrada 2 54" xfId="640"/>
    <cellStyle name="Entrada 2 55" xfId="645"/>
    <cellStyle name="Entrada 2 56" xfId="655"/>
    <cellStyle name="Entrada 2 57" xfId="665"/>
    <cellStyle name="Entrada 2 58" xfId="680"/>
    <cellStyle name="Entrada 2 59" xfId="661"/>
    <cellStyle name="Entrada 2 6" xfId="141"/>
    <cellStyle name="Entrada 2 60" xfId="649"/>
    <cellStyle name="Entrada 2 61" xfId="637"/>
    <cellStyle name="Entrada 2 62" xfId="714"/>
    <cellStyle name="Entrada 2 63" xfId="719"/>
    <cellStyle name="Entrada 2 64" xfId="728"/>
    <cellStyle name="Entrada 2 65" xfId="733"/>
    <cellStyle name="Entrada 2 66" xfId="742"/>
    <cellStyle name="Entrada 2 67" xfId="723"/>
    <cellStyle name="Entrada 2 68" xfId="766"/>
    <cellStyle name="Entrada 2 69" xfId="771"/>
    <cellStyle name="Entrada 2 7" xfId="79"/>
    <cellStyle name="Entrada 2 70" xfId="780"/>
    <cellStyle name="Entrada 2 71" xfId="785"/>
    <cellStyle name="Entrada 2 72" xfId="795"/>
    <cellStyle name="Entrada 2 73" xfId="804"/>
    <cellStyle name="Entrada 2 74" xfId="570"/>
    <cellStyle name="Entrada 2 75" xfId="822"/>
    <cellStyle name="Entrada 2 76" xfId="832"/>
    <cellStyle name="Entrada 2 77" xfId="843"/>
    <cellStyle name="Entrada 2 78" xfId="817"/>
    <cellStyle name="Entrada 2 79" xfId="849"/>
    <cellStyle name="Entrada 2 8" xfId="156"/>
    <cellStyle name="Entrada 2 80" xfId="855"/>
    <cellStyle name="Entrada 2 81" xfId="880"/>
    <cellStyle name="Entrada 2 82" xfId="888"/>
    <cellStyle name="Entrada 2 83" xfId="895"/>
    <cellStyle name="Entrada 2 84" xfId="929"/>
    <cellStyle name="Entrada 2 85" xfId="936"/>
    <cellStyle name="Entrada 2 86" xfId="919"/>
    <cellStyle name="Entrada 2 87" xfId="923"/>
    <cellStyle name="Entrada 2 88" xfId="947"/>
    <cellStyle name="Entrada 2 89" xfId="952"/>
    <cellStyle name="Entrada 2 9" xfId="161"/>
    <cellStyle name="Entrada 2 90" xfId="958"/>
    <cellStyle name="Entrada 2 91" xfId="964"/>
    <cellStyle name="Entrada 2 92" xfId="942"/>
    <cellStyle name="Entrada 2 93" xfId="969"/>
    <cellStyle name="Entrada 2 94" xfId="975"/>
    <cellStyle name="Entrada 2 95" xfId="980"/>
    <cellStyle name="Entrada 2 96" xfId="940"/>
    <cellStyle name="Entrada 2 97" xfId="985"/>
    <cellStyle name="Entrada 20" xfId="274"/>
    <cellStyle name="Entrada 21" xfId="245"/>
    <cellStyle name="Entrada 22" xfId="254"/>
    <cellStyle name="Entrada 23" xfId="293"/>
    <cellStyle name="Entrada 24" xfId="231"/>
    <cellStyle name="Entrada 25" xfId="90"/>
    <cellStyle name="Entrada 26" xfId="202"/>
    <cellStyle name="Entrada 27" xfId="360"/>
    <cellStyle name="Entrada 28" xfId="345"/>
    <cellStyle name="Entrada 29" xfId="353"/>
    <cellStyle name="Entrada 3" xfId="51"/>
    <cellStyle name="Entrada 30" xfId="334"/>
    <cellStyle name="Entrada 31" xfId="266"/>
    <cellStyle name="Entrada 32" xfId="368"/>
    <cellStyle name="Entrada 33" xfId="386"/>
    <cellStyle name="Entrada 34" xfId="413"/>
    <cellStyle name="Entrada 35" xfId="369"/>
    <cellStyle name="Entrada 36" xfId="423"/>
    <cellStyle name="Entrada 37" xfId="431"/>
    <cellStyle name="Entrada 38" xfId="313"/>
    <cellStyle name="Entrada 39" xfId="406"/>
    <cellStyle name="Entrada 4" xfId="104"/>
    <cellStyle name="Entrada 40" xfId="405"/>
    <cellStyle name="Entrada 41" xfId="414"/>
    <cellStyle name="Entrada 42" xfId="489"/>
    <cellStyle name="Entrada 43" xfId="481"/>
    <cellStyle name="Entrada 44" xfId="474"/>
    <cellStyle name="Entrada 45" xfId="485"/>
    <cellStyle name="Entrada 46" xfId="477"/>
    <cellStyle name="Entrada 47" xfId="504"/>
    <cellStyle name="Entrada 48" xfId="482"/>
    <cellStyle name="Entrada 49" xfId="561"/>
    <cellStyle name="Entrada 5" xfId="92"/>
    <cellStyle name="Entrada 50" xfId="508"/>
    <cellStyle name="Entrada 51" xfId="576"/>
    <cellStyle name="Entrada 52" xfId="497"/>
    <cellStyle name="Entrada 53" xfId="564"/>
    <cellStyle name="Entrada 54" xfId="538"/>
    <cellStyle name="Entrada 55" xfId="616"/>
    <cellStyle name="Entrada 56" xfId="551"/>
    <cellStyle name="Entrada 57" xfId="471"/>
    <cellStyle name="Entrada 58" xfId="536"/>
    <cellStyle name="Entrada 59" xfId="617"/>
    <cellStyle name="Entrada 6" xfId="136"/>
    <cellStyle name="Entrada 60" xfId="603"/>
    <cellStyle name="Entrada 61" xfId="638"/>
    <cellStyle name="Entrada 62" xfId="626"/>
    <cellStyle name="Entrada 63" xfId="531"/>
    <cellStyle name="Entrada 64" xfId="685"/>
    <cellStyle name="Entrada 65" xfId="671"/>
    <cellStyle name="Entrada 66" xfId="710"/>
    <cellStyle name="Entrada 67" xfId="625"/>
    <cellStyle name="Entrada 68" xfId="590"/>
    <cellStyle name="Entrada 69" xfId="675"/>
    <cellStyle name="Entrada 7" xfId="115"/>
    <cellStyle name="Entrada 70" xfId="697"/>
    <cellStyle name="Entrada 71" xfId="749"/>
    <cellStyle name="Entrada 72" xfId="761"/>
    <cellStyle name="Entrada 73" xfId="502"/>
    <cellStyle name="Entrada 74" xfId="740"/>
    <cellStyle name="Entrada 75" xfId="757"/>
    <cellStyle name="Entrada 76" xfId="758"/>
    <cellStyle name="Entrada 77" xfId="790"/>
    <cellStyle name="Entrada 78" xfId="725"/>
    <cellStyle name="Entrada 79" xfId="503"/>
    <cellStyle name="Entrada 8" xfId="134"/>
    <cellStyle name="Entrada 80" xfId="799"/>
    <cellStyle name="Entrada 81" xfId="829"/>
    <cellStyle name="Entrada 82" xfId="814"/>
    <cellStyle name="Entrada 83" xfId="836"/>
    <cellStyle name="Entrada 84" xfId="837"/>
    <cellStyle name="Entrada 85" xfId="755"/>
    <cellStyle name="Entrada 86" xfId="871"/>
    <cellStyle name="Entrada 87" xfId="866"/>
    <cellStyle name="Entrada 88" xfId="872"/>
    <cellStyle name="Entrada 89" xfId="869"/>
    <cellStyle name="Entrada 9" xfId="94"/>
    <cellStyle name="Entrada 90" xfId="910"/>
    <cellStyle name="Entrada 91" xfId="904"/>
    <cellStyle name="Entrada 92" xfId="911"/>
    <cellStyle name="Entrada 93" xfId="908"/>
    <cellStyle name="Entrada 94" xfId="909"/>
    <cellStyle name="Entrada 95" xfId="30"/>
    <cellStyle name="Moeda 2" xfId="31"/>
    <cellStyle name="Normal" xfId="0" builtinId="0"/>
    <cellStyle name="Normal 2" xfId="32"/>
    <cellStyle name="Normal 3" xfId="33"/>
    <cellStyle name="Normal 4" xfId="49"/>
    <cellStyle name="Normal 5" xfId="1"/>
    <cellStyle name="Normal_FICHA DE VERIFICAÇÃO PRELIMINAR - Plano R" xfId="34"/>
    <cellStyle name="Nota 10" xfId="148"/>
    <cellStyle name="Nota 11" xfId="125"/>
    <cellStyle name="Nota 12" xfId="84"/>
    <cellStyle name="Nota 13" xfId="204"/>
    <cellStyle name="Nota 14" xfId="213"/>
    <cellStyle name="Nota 15" xfId="180"/>
    <cellStyle name="Nota 16" xfId="233"/>
    <cellStyle name="Nota 17" xfId="219"/>
    <cellStyle name="Nota 18" xfId="229"/>
    <cellStyle name="Nota 19" xfId="221"/>
    <cellStyle name="Nota 2" xfId="62"/>
    <cellStyle name="Nota 2 10" xfId="172"/>
    <cellStyle name="Nota 2 11" xfId="186"/>
    <cellStyle name="Nota 2 12" xfId="196"/>
    <cellStyle name="Nota 2 13" xfId="207"/>
    <cellStyle name="Nota 2 14" xfId="216"/>
    <cellStyle name="Nota 2 15" xfId="226"/>
    <cellStyle name="Nota 2 16" xfId="241"/>
    <cellStyle name="Nota 2 17" xfId="251"/>
    <cellStyle name="Nota 2 18" xfId="261"/>
    <cellStyle name="Nota 2 19" xfId="270"/>
    <cellStyle name="Nota 2 2" xfId="56"/>
    <cellStyle name="Nota 2 20" xfId="280"/>
    <cellStyle name="Nota 2 21" xfId="289"/>
    <cellStyle name="Nota 2 22" xfId="248"/>
    <cellStyle name="Nota 2 23" xfId="299"/>
    <cellStyle name="Nota 2 24" xfId="179"/>
    <cellStyle name="Nota 2 25" xfId="319"/>
    <cellStyle name="Nota 2 26" xfId="324"/>
    <cellStyle name="Nota 2 27" xfId="329"/>
    <cellStyle name="Nota 2 28" xfId="332"/>
    <cellStyle name="Nota 2 29" xfId="294"/>
    <cellStyle name="Nota 2 3" xfId="67"/>
    <cellStyle name="Nota 2 30" xfId="356"/>
    <cellStyle name="Nota 2 31" xfId="365"/>
    <cellStyle name="Nota 2 32" xfId="374"/>
    <cellStyle name="Nota 2 33" xfId="383"/>
    <cellStyle name="Nota 2 34" xfId="314"/>
    <cellStyle name="Nota 2 35" xfId="398"/>
    <cellStyle name="Nota 2 36" xfId="409"/>
    <cellStyle name="Nota 2 37" xfId="417"/>
    <cellStyle name="Nota 2 38" xfId="427"/>
    <cellStyle name="Nota 2 39" xfId="435"/>
    <cellStyle name="Nota 2 4" xfId="72"/>
    <cellStyle name="Nota 2 40" xfId="439"/>
    <cellStyle name="Nota 2 41" xfId="445"/>
    <cellStyle name="Nota 2 42" xfId="451"/>
    <cellStyle name="Nota 2 43" xfId="457"/>
    <cellStyle name="Nota 2 44" xfId="513"/>
    <cellStyle name="Nota 2 45" xfId="528"/>
    <cellStyle name="Nota 2 46" xfId="543"/>
    <cellStyle name="Nota 2 47" xfId="469"/>
    <cellStyle name="Nota 2 48" xfId="549"/>
    <cellStyle name="Nota 2 49" xfId="582"/>
    <cellStyle name="Nota 2 5" xfId="128"/>
    <cellStyle name="Nota 2 50" xfId="587"/>
    <cellStyle name="Nota 2 51" xfId="597"/>
    <cellStyle name="Nota 2 52" xfId="540"/>
    <cellStyle name="Nota 2 53" xfId="632"/>
    <cellStyle name="Nota 2 54" xfId="641"/>
    <cellStyle name="Nota 2 55" xfId="646"/>
    <cellStyle name="Nota 2 56" xfId="656"/>
    <cellStyle name="Nota 2 57" xfId="666"/>
    <cellStyle name="Nota 2 58" xfId="681"/>
    <cellStyle name="Nota 2 59" xfId="593"/>
    <cellStyle name="Nota 2 6" xfId="142"/>
    <cellStyle name="Nota 2 60" xfId="669"/>
    <cellStyle name="Nota 2 61" xfId="651"/>
    <cellStyle name="Nota 2 62" xfId="715"/>
    <cellStyle name="Nota 2 63" xfId="720"/>
    <cellStyle name="Nota 2 64" xfId="729"/>
    <cellStyle name="Nota 2 65" xfId="734"/>
    <cellStyle name="Nota 2 66" xfId="743"/>
    <cellStyle name="Nota 2 67" xfId="724"/>
    <cellStyle name="Nota 2 68" xfId="767"/>
    <cellStyle name="Nota 2 69" xfId="772"/>
    <cellStyle name="Nota 2 7" xfId="78"/>
    <cellStyle name="Nota 2 70" xfId="786"/>
    <cellStyle name="Nota 2 71" xfId="796"/>
    <cellStyle name="Nota 2 72" xfId="805"/>
    <cellStyle name="Nota 2 73" xfId="653"/>
    <cellStyle name="Nota 2 74" xfId="823"/>
    <cellStyle name="Nota 2 75" xfId="833"/>
    <cellStyle name="Nota 2 76" xfId="844"/>
    <cellStyle name="Nota 2 77" xfId="839"/>
    <cellStyle name="Nota 2 78" xfId="850"/>
    <cellStyle name="Nota 2 79" xfId="856"/>
    <cellStyle name="Nota 2 8" xfId="157"/>
    <cellStyle name="Nota 2 80" xfId="881"/>
    <cellStyle name="Nota 2 81" xfId="889"/>
    <cellStyle name="Nota 2 82" xfId="896"/>
    <cellStyle name="Nota 2 83" xfId="930"/>
    <cellStyle name="Nota 2 84" xfId="937"/>
    <cellStyle name="Nota 2 85" xfId="920"/>
    <cellStyle name="Nota 2 86" xfId="916"/>
    <cellStyle name="Nota 2 87" xfId="948"/>
    <cellStyle name="Nota 2 88" xfId="953"/>
    <cellStyle name="Nota 2 89" xfId="959"/>
    <cellStyle name="Nota 2 9" xfId="162"/>
    <cellStyle name="Nota 2 90" xfId="965"/>
    <cellStyle name="Nota 2 91" xfId="944"/>
    <cellStyle name="Nota 2 92" xfId="970"/>
    <cellStyle name="Nota 2 93" xfId="976"/>
    <cellStyle name="Nota 2 94" xfId="981"/>
    <cellStyle name="Nota 2 95" xfId="945"/>
    <cellStyle name="Nota 2 96" xfId="986"/>
    <cellStyle name="Nota 20" xfId="267"/>
    <cellStyle name="Nota 21" xfId="117"/>
    <cellStyle name="Nota 22" xfId="309"/>
    <cellStyle name="Nota 23" xfId="255"/>
    <cellStyle name="Nota 24" xfId="191"/>
    <cellStyle name="Nota 25" xfId="193"/>
    <cellStyle name="Nota 26" xfId="121"/>
    <cellStyle name="Nota 27" xfId="339"/>
    <cellStyle name="Nota 28" xfId="351"/>
    <cellStyle name="Nota 29" xfId="370"/>
    <cellStyle name="Nota 3" xfId="52"/>
    <cellStyle name="Nota 30" xfId="305"/>
    <cellStyle name="Nota 31" xfId="387"/>
    <cellStyle name="Nota 32" xfId="86"/>
    <cellStyle name="Nota 33" xfId="352"/>
    <cellStyle name="Nota 34" xfId="392"/>
    <cellStyle name="Nota 35" xfId="347"/>
    <cellStyle name="Nota 36" xfId="341"/>
    <cellStyle name="Nota 37" xfId="424"/>
    <cellStyle name="Nota 38" xfId="438"/>
    <cellStyle name="Nota 39" xfId="348"/>
    <cellStyle name="Nota 4" xfId="111"/>
    <cellStyle name="Nota 40" xfId="394"/>
    <cellStyle name="Nota 41" xfId="391"/>
    <cellStyle name="Nota 42" xfId="496"/>
    <cellStyle name="Nota 43" xfId="487"/>
    <cellStyle name="Nota 44" xfId="523"/>
    <cellStyle name="Nota 45" xfId="505"/>
    <cellStyle name="Nota 46" xfId="500"/>
    <cellStyle name="Nota 47" xfId="539"/>
    <cellStyle name="Nota 48" xfId="534"/>
    <cellStyle name="Nota 49" xfId="519"/>
    <cellStyle name="Nota 5" xfId="85"/>
    <cellStyle name="Nota 50" xfId="572"/>
    <cellStyle name="Nota 51" xfId="574"/>
    <cellStyle name="Nota 52" xfId="521"/>
    <cellStyle name="Nota 53" xfId="567"/>
    <cellStyle name="Nota 54" xfId="558"/>
    <cellStyle name="Nota 55" xfId="518"/>
    <cellStyle name="Nota 56" xfId="622"/>
    <cellStyle name="Nota 57" xfId="610"/>
    <cellStyle name="Nota 58" xfId="537"/>
    <cellStyle name="Nota 59" xfId="623"/>
    <cellStyle name="Nota 6" xfId="124"/>
    <cellStyle name="Nota 60" xfId="611"/>
    <cellStyle name="Nota 61" xfId="636"/>
    <cellStyle name="Nota 62" xfId="652"/>
    <cellStyle name="Nota 63" xfId="688"/>
    <cellStyle name="Nota 64" xfId="659"/>
    <cellStyle name="Nota 65" xfId="604"/>
    <cellStyle name="Nota 66" xfId="708"/>
    <cellStyle name="Nota 67" xfId="695"/>
    <cellStyle name="Nota 68" xfId="690"/>
    <cellStyle name="Nota 69" xfId="628"/>
    <cellStyle name="Nota 7" xfId="112"/>
    <cellStyle name="Nota 70" xfId="746"/>
    <cellStyle name="Nota 71" xfId="747"/>
    <cellStyle name="Nota 72" xfId="744"/>
    <cellStyle name="Nota 73" xfId="689"/>
    <cellStyle name="Nota 74" xfId="490"/>
    <cellStyle name="Nota 75" xfId="756"/>
    <cellStyle name="Nota 76" xfId="792"/>
    <cellStyle name="Nota 77" xfId="777"/>
    <cellStyle name="Nota 78" xfId="815"/>
    <cellStyle name="Nota 79" xfId="764"/>
    <cellStyle name="Nota 8" xfId="107"/>
    <cellStyle name="Nota 80" xfId="820"/>
    <cellStyle name="Nota 81" xfId="827"/>
    <cellStyle name="Nota 82" xfId="811"/>
    <cellStyle name="Nota 83" xfId="627"/>
    <cellStyle name="Nota 84" xfId="847"/>
    <cellStyle name="Nota 85" xfId="810"/>
    <cellStyle name="Nota 86" xfId="873"/>
    <cellStyle name="Nota 87" xfId="865"/>
    <cellStyle name="Nota 88" xfId="874"/>
    <cellStyle name="Nota 89" xfId="878"/>
    <cellStyle name="Nota 9" xfId="89"/>
    <cellStyle name="Nota 90" xfId="914"/>
    <cellStyle name="Nota 91" xfId="901"/>
    <cellStyle name="Nota 92" xfId="906"/>
    <cellStyle name="Nota 93" xfId="943"/>
    <cellStyle name="Nota 94" xfId="885"/>
    <cellStyle name="Nota 95" xfId="35"/>
    <cellStyle name="Porcentagem 2" xfId="37"/>
    <cellStyle name="Porcentagem 3" xfId="36"/>
    <cellStyle name="Saída 10" xfId="169"/>
    <cellStyle name="Saída 11" xfId="147"/>
    <cellStyle name="Saída 12" xfId="91"/>
    <cellStyle name="Saída 13" xfId="119"/>
    <cellStyle name="Saída 14" xfId="139"/>
    <cellStyle name="Saída 15" xfId="133"/>
    <cellStyle name="Saída 16" xfId="167"/>
    <cellStyle name="Saída 17" xfId="212"/>
    <cellStyle name="Saída 18" xfId="183"/>
    <cellStyle name="Saída 19" xfId="232"/>
    <cellStyle name="Saída 2" xfId="63"/>
    <cellStyle name="Saída 2 10" xfId="173"/>
    <cellStyle name="Saída 2 11" xfId="187"/>
    <cellStyle name="Saída 2 12" xfId="197"/>
    <cellStyle name="Saída 2 13" xfId="208"/>
    <cellStyle name="Saída 2 14" xfId="217"/>
    <cellStyle name="Saída 2 15" xfId="227"/>
    <cellStyle name="Saída 2 16" xfId="242"/>
    <cellStyle name="Saída 2 17" xfId="252"/>
    <cellStyle name="Saída 2 18" xfId="262"/>
    <cellStyle name="Saída 2 19" xfId="271"/>
    <cellStyle name="Saída 2 2" xfId="57"/>
    <cellStyle name="Saída 2 20" xfId="281"/>
    <cellStyle name="Saída 2 21" xfId="290"/>
    <cellStyle name="Saída 2 22" xfId="165"/>
    <cellStyle name="Saída 2 23" xfId="300"/>
    <cellStyle name="Saída 2 24" xfId="106"/>
    <cellStyle name="Saída 2 25" xfId="320"/>
    <cellStyle name="Saída 2 26" xfId="325"/>
    <cellStyle name="Saída 2 27" xfId="330"/>
    <cellStyle name="Saída 2 28" xfId="333"/>
    <cellStyle name="Saída 2 29" xfId="315"/>
    <cellStyle name="Saída 2 3" xfId="68"/>
    <cellStyle name="Saída 2 30" xfId="357"/>
    <cellStyle name="Saída 2 31" xfId="366"/>
    <cellStyle name="Saída 2 32" xfId="375"/>
    <cellStyle name="Saída 2 33" xfId="384"/>
    <cellStyle name="Saída 2 34" xfId="371"/>
    <cellStyle name="Saída 2 35" xfId="399"/>
    <cellStyle name="Saída 2 36" xfId="410"/>
    <cellStyle name="Saída 2 37" xfId="418"/>
    <cellStyle name="Saída 2 38" xfId="428"/>
    <cellStyle name="Saída 2 39" xfId="436"/>
    <cellStyle name="Saída 2 4" xfId="73"/>
    <cellStyle name="Saída 2 40" xfId="380"/>
    <cellStyle name="Saída 2 41" xfId="446"/>
    <cellStyle name="Saída 2 42" xfId="452"/>
    <cellStyle name="Saída 2 43" xfId="458"/>
    <cellStyle name="Saída 2 44" xfId="514"/>
    <cellStyle name="Saída 2 45" xfId="529"/>
    <cellStyle name="Saída 2 46" xfId="544"/>
    <cellStyle name="Saída 2 47" xfId="468"/>
    <cellStyle name="Saída 2 48" xfId="522"/>
    <cellStyle name="Saída 2 49" xfId="583"/>
    <cellStyle name="Saída 2 5" xfId="129"/>
    <cellStyle name="Saída 2 50" xfId="588"/>
    <cellStyle name="Saída 2 51" xfId="598"/>
    <cellStyle name="Saída 2 52" xfId="608"/>
    <cellStyle name="Saída 2 53" xfId="642"/>
    <cellStyle name="Saída 2 54" xfId="647"/>
    <cellStyle name="Saída 2 55" xfId="657"/>
    <cellStyle name="Saída 2 56" xfId="667"/>
    <cellStyle name="Saída 2 57" xfId="682"/>
    <cellStyle name="Saída 2 58" xfId="633"/>
    <cellStyle name="Saída 2 59" xfId="678"/>
    <cellStyle name="Saída 2 6" xfId="143"/>
    <cellStyle name="Saída 2 60" xfId="692"/>
    <cellStyle name="Saída 2 61" xfId="716"/>
    <cellStyle name="Saída 2 62" xfId="721"/>
    <cellStyle name="Saída 2 63" xfId="730"/>
    <cellStyle name="Saída 2 64" xfId="735"/>
    <cellStyle name="Saída 2 65" xfId="737"/>
    <cellStyle name="Saída 2 66" xfId="768"/>
    <cellStyle name="Saída 2 67" xfId="773"/>
    <cellStyle name="Saída 2 68" xfId="787"/>
    <cellStyle name="Saída 2 69" xfId="797"/>
    <cellStyle name="Saída 2 7" xfId="77"/>
    <cellStyle name="Saída 2 70" xfId="806"/>
    <cellStyle name="Saída 2 71" xfId="808"/>
    <cellStyle name="Saída 2 72" xfId="824"/>
    <cellStyle name="Saída 2 73" xfId="834"/>
    <cellStyle name="Saída 2 74" xfId="845"/>
    <cellStyle name="Saída 2 75" xfId="748"/>
    <cellStyle name="Saída 2 76" xfId="851"/>
    <cellStyle name="Saída 2 77" xfId="857"/>
    <cellStyle name="Saída 2 78" xfId="882"/>
    <cellStyle name="Saída 2 79" xfId="890"/>
    <cellStyle name="Saída 2 8" xfId="158"/>
    <cellStyle name="Saída 2 80" xfId="897"/>
    <cellStyle name="Saída 2 81" xfId="931"/>
    <cellStyle name="Saída 2 82" xfId="938"/>
    <cellStyle name="Saída 2 83" xfId="921"/>
    <cellStyle name="Saída 2 84" xfId="917"/>
    <cellStyle name="Saída 2 85" xfId="949"/>
    <cellStyle name="Saída 2 86" xfId="954"/>
    <cellStyle name="Saída 2 87" xfId="960"/>
    <cellStyle name="Saída 2 88" xfId="966"/>
    <cellStyle name="Saída 2 89" xfId="956"/>
    <cellStyle name="Saída 2 9" xfId="163"/>
    <cellStyle name="Saída 2 90" xfId="971"/>
    <cellStyle name="Saída 2 91" xfId="977"/>
    <cellStyle name="Saída 2 92" xfId="982"/>
    <cellStyle name="Saída 2 93" xfId="962"/>
    <cellStyle name="Saída 2 94" xfId="987"/>
    <cellStyle name="Saída 20" xfId="110"/>
    <cellStyle name="Saída 21" xfId="109"/>
    <cellStyle name="Saída 22" xfId="181"/>
    <cellStyle name="Saída 23" xfId="307"/>
    <cellStyle name="Saída 24" xfId="312"/>
    <cellStyle name="Saída 25" xfId="304"/>
    <cellStyle name="Saída 26" xfId="277"/>
    <cellStyle name="Saída 27" xfId="316"/>
    <cellStyle name="Saída 28" xfId="292"/>
    <cellStyle name="Saída 29" xfId="361"/>
    <cellStyle name="Saída 3" xfId="53"/>
    <cellStyle name="Saída 30" xfId="362"/>
    <cellStyle name="Saída 31" xfId="222"/>
    <cellStyle name="Saída 32" xfId="390"/>
    <cellStyle name="Saída 33" xfId="388"/>
    <cellStyle name="Saída 34" xfId="404"/>
    <cellStyle name="Saída 35" xfId="350"/>
    <cellStyle name="Saída 36" xfId="389"/>
    <cellStyle name="Saída 37" xfId="403"/>
    <cellStyle name="Saída 38" xfId="441"/>
    <cellStyle name="Saída 39" xfId="401"/>
    <cellStyle name="Saída 4" xfId="114"/>
    <cellStyle name="Saída 40" xfId="420"/>
    <cellStyle name="Saída 41" xfId="421"/>
    <cellStyle name="Saída 42" xfId="499"/>
    <cellStyle name="Saída 43" xfId="491"/>
    <cellStyle name="Saída 44" xfId="467"/>
    <cellStyle name="Saída 45" xfId="460"/>
    <cellStyle name="Saída 46" xfId="525"/>
    <cellStyle name="Saída 47" xfId="494"/>
    <cellStyle name="Saída 48" xfId="462"/>
    <cellStyle name="Saída 49" xfId="556"/>
    <cellStyle name="Saída 5" xfId="82"/>
    <cellStyle name="Saída 50" xfId="533"/>
    <cellStyle name="Saída 51" xfId="492"/>
    <cellStyle name="Saída 52" xfId="486"/>
    <cellStyle name="Saída 53" xfId="552"/>
    <cellStyle name="Saída 54" xfId="569"/>
    <cellStyle name="Saída 55" xfId="568"/>
    <cellStyle name="Saída 56" xfId="594"/>
    <cellStyle name="Saída 57" xfId="463"/>
    <cellStyle name="Saída 58" xfId="566"/>
    <cellStyle name="Saída 59" xfId="618"/>
    <cellStyle name="Saída 6" xfId="87"/>
    <cellStyle name="Saída 60" xfId="620"/>
    <cellStyle name="Saída 61" xfId="475"/>
    <cellStyle name="Saída 62" xfId="663"/>
    <cellStyle name="Saída 63" xfId="677"/>
    <cellStyle name="Saída 64" xfId="701"/>
    <cellStyle name="Saída 65" xfId="573"/>
    <cellStyle name="Saída 66" xfId="495"/>
    <cellStyle name="Saída 67" xfId="712"/>
    <cellStyle name="Saída 68" xfId="672"/>
    <cellStyle name="Saída 69" xfId="704"/>
    <cellStyle name="Saída 7" xfId="81"/>
    <cellStyle name="Saída 70" xfId="698"/>
    <cellStyle name="Saída 71" xfId="673"/>
    <cellStyle name="Saída 72" xfId="662"/>
    <cellStyle name="Saída 73" xfId="759"/>
    <cellStyle name="Saída 74" xfId="754"/>
    <cellStyle name="Saída 75" xfId="752"/>
    <cellStyle name="Saída 76" xfId="705"/>
    <cellStyle name="Saída 77" xfId="783"/>
    <cellStyle name="Saída 78" xfId="802"/>
    <cellStyle name="Saída 79" xfId="674"/>
    <cellStyle name="Saída 8" xfId="108"/>
    <cellStyle name="Saída 80" xfId="782"/>
    <cellStyle name="Saída 81" xfId="707"/>
    <cellStyle name="Saída 82" xfId="793"/>
    <cellStyle name="Saída 83" xfId="819"/>
    <cellStyle name="Saída 84" xfId="812"/>
    <cellStyle name="Saída 85" xfId="840"/>
    <cellStyle name="Saída 86" xfId="875"/>
    <cellStyle name="Saída 87" xfId="863"/>
    <cellStyle name="Saída 88" xfId="876"/>
    <cellStyle name="Saída 89" xfId="886"/>
    <cellStyle name="Saída 9" xfId="123"/>
    <cellStyle name="Saída 90" xfId="915"/>
    <cellStyle name="Saída 91" xfId="899"/>
    <cellStyle name="Saída 92" xfId="925"/>
    <cellStyle name="Saída 93" xfId="905"/>
    <cellStyle name="Saída 94" xfId="941"/>
    <cellStyle name="Saída 95" xfId="38"/>
    <cellStyle name="Separador de milhares 2" xfId="47"/>
    <cellStyle name="Texto de Aviso 2" xfId="39"/>
    <cellStyle name="Texto Explicativo 2" xfId="40"/>
    <cellStyle name="Título 1 2" xfId="41"/>
    <cellStyle name="Título 2 2" xfId="42"/>
    <cellStyle name="Título 3 2" xfId="43"/>
    <cellStyle name="Título 4 2" xfId="44"/>
    <cellStyle name="Título 5" xfId="45"/>
    <cellStyle name="Total 10" xfId="118"/>
    <cellStyle name="Total 11" xfId="138"/>
    <cellStyle name="Total 12" xfId="151"/>
    <cellStyle name="Total 13" xfId="154"/>
    <cellStyle name="Total 14" xfId="220"/>
    <cellStyle name="Total 15" xfId="230"/>
    <cellStyle name="Total 16" xfId="201"/>
    <cellStyle name="Total 17" xfId="120"/>
    <cellStyle name="Total 18" xfId="88"/>
    <cellStyle name="Total 19" xfId="152"/>
    <cellStyle name="Total 2" xfId="64"/>
    <cellStyle name="Total 2 10" xfId="174"/>
    <cellStyle name="Total 2 11" xfId="188"/>
    <cellStyle name="Total 2 12" xfId="198"/>
    <cellStyle name="Total 2 13" xfId="209"/>
    <cellStyle name="Total 2 14" xfId="218"/>
    <cellStyle name="Total 2 15" xfId="228"/>
    <cellStyle name="Total 2 16" xfId="243"/>
    <cellStyle name="Total 2 17" xfId="253"/>
    <cellStyle name="Total 2 18" xfId="263"/>
    <cellStyle name="Total 2 19" xfId="272"/>
    <cellStyle name="Total 2 2" xfId="58"/>
    <cellStyle name="Total 2 20" xfId="282"/>
    <cellStyle name="Total 2 21" xfId="291"/>
    <cellStyle name="Total 2 22" xfId="237"/>
    <cellStyle name="Total 2 23" xfId="301"/>
    <cellStyle name="Total 2 24" xfId="306"/>
    <cellStyle name="Total 2 25" xfId="321"/>
    <cellStyle name="Total 2 26" xfId="326"/>
    <cellStyle name="Total 2 27" xfId="331"/>
    <cellStyle name="Total 2 28" xfId="340"/>
    <cellStyle name="Total 2 29" xfId="349"/>
    <cellStyle name="Total 2 3" xfId="69"/>
    <cellStyle name="Total 2 30" xfId="358"/>
    <cellStyle name="Total 2 31" xfId="367"/>
    <cellStyle name="Total 2 32" xfId="376"/>
    <cellStyle name="Total 2 33" xfId="385"/>
    <cellStyle name="Total 2 34" xfId="377"/>
    <cellStyle name="Total 2 35" xfId="400"/>
    <cellStyle name="Total 2 36" xfId="411"/>
    <cellStyle name="Total 2 37" xfId="419"/>
    <cellStyle name="Total 2 38" xfId="429"/>
    <cellStyle name="Total 2 39" xfId="437"/>
    <cellStyle name="Total 2 4" xfId="74"/>
    <cellStyle name="Total 2 40" xfId="440"/>
    <cellStyle name="Total 2 41" xfId="447"/>
    <cellStyle name="Total 2 42" xfId="453"/>
    <cellStyle name="Total 2 43" xfId="459"/>
    <cellStyle name="Total 2 44" xfId="515"/>
    <cellStyle name="Total 2 45" xfId="530"/>
    <cellStyle name="Total 2 46" xfId="545"/>
    <cellStyle name="Total 2 47" xfId="559"/>
    <cellStyle name="Total 2 48" xfId="524"/>
    <cellStyle name="Total 2 49" xfId="584"/>
    <cellStyle name="Total 2 5" xfId="130"/>
    <cellStyle name="Total 2 50" xfId="589"/>
    <cellStyle name="Total 2 51" xfId="599"/>
    <cellStyle name="Total 2 52" xfId="609"/>
    <cellStyle name="Total 2 53" xfId="634"/>
    <cellStyle name="Total 2 54" xfId="643"/>
    <cellStyle name="Total 2 55" xfId="648"/>
    <cellStyle name="Total 2 56" xfId="658"/>
    <cellStyle name="Total 2 57" xfId="668"/>
    <cellStyle name="Total 2 58" xfId="683"/>
    <cellStyle name="Total 2 59" xfId="484"/>
    <cellStyle name="Total 2 6" xfId="144"/>
    <cellStyle name="Total 2 60" xfId="696"/>
    <cellStyle name="Total 2 61" xfId="684"/>
    <cellStyle name="Total 2 62" xfId="717"/>
    <cellStyle name="Total 2 63" xfId="722"/>
    <cellStyle name="Total 2 64" xfId="731"/>
    <cellStyle name="Total 2 65" xfId="736"/>
    <cellStyle name="Total 2 66" xfId="745"/>
    <cellStyle name="Total 2 67" xfId="769"/>
    <cellStyle name="Total 2 68" xfId="774"/>
    <cellStyle name="Total 2 69" xfId="788"/>
    <cellStyle name="Total 2 7" xfId="149"/>
    <cellStyle name="Total 2 70" xfId="798"/>
    <cellStyle name="Total 2 71" xfId="807"/>
    <cellStyle name="Total 2 72" xfId="813"/>
    <cellStyle name="Total 2 73" xfId="825"/>
    <cellStyle name="Total 2 74" xfId="835"/>
    <cellStyle name="Total 2 75" xfId="846"/>
    <cellStyle name="Total 2 76" xfId="775"/>
    <cellStyle name="Total 2 77" xfId="852"/>
    <cellStyle name="Total 2 78" xfId="858"/>
    <cellStyle name="Total 2 79" xfId="883"/>
    <cellStyle name="Total 2 8" xfId="159"/>
    <cellStyle name="Total 2 80" xfId="891"/>
    <cellStyle name="Total 2 81" xfId="898"/>
    <cellStyle name="Total 2 82" xfId="932"/>
    <cellStyle name="Total 2 83" xfId="939"/>
    <cellStyle name="Total 2 84" xfId="927"/>
    <cellStyle name="Total 2 85" xfId="933"/>
    <cellStyle name="Total 2 86" xfId="950"/>
    <cellStyle name="Total 2 87" xfId="955"/>
    <cellStyle name="Total 2 88" xfId="961"/>
    <cellStyle name="Total 2 89" xfId="967"/>
    <cellStyle name="Total 2 9" xfId="164"/>
    <cellStyle name="Total 2 90" xfId="862"/>
    <cellStyle name="Total 2 91" xfId="972"/>
    <cellStyle name="Total 2 92" xfId="978"/>
    <cellStyle name="Total 2 93" xfId="983"/>
    <cellStyle name="Total 2 94" xfId="973"/>
    <cellStyle name="Total 2 95" xfId="988"/>
    <cellStyle name="Total 20" xfId="168"/>
    <cellStyle name="Total 21" xfId="246"/>
    <cellStyle name="Total 22" xfId="275"/>
    <cellStyle name="Total 23" xfId="256"/>
    <cellStyle name="Total 24" xfId="303"/>
    <cellStyle name="Total 25" xfId="336"/>
    <cellStyle name="Total 26" xfId="311"/>
    <cellStyle name="Total 27" xfId="284"/>
    <cellStyle name="Total 28" xfId="200"/>
    <cellStyle name="Total 29" xfId="378"/>
    <cellStyle name="Total 3" xfId="59"/>
    <cellStyle name="Total 30" xfId="258"/>
    <cellStyle name="Total 31" xfId="393"/>
    <cellStyle name="Total 32" xfId="344"/>
    <cellStyle name="Total 33" xfId="395"/>
    <cellStyle name="Total 34" xfId="296"/>
    <cellStyle name="Total 35" xfId="402"/>
    <cellStyle name="Total 36" xfId="337"/>
    <cellStyle name="Total 37" xfId="346"/>
    <cellStyle name="Total 38" xfId="199"/>
    <cellStyle name="Total 39" xfId="442"/>
    <cellStyle name="Total 4" xfId="122"/>
    <cellStyle name="Total 40" xfId="448"/>
    <cellStyle name="Total 41" xfId="454"/>
    <cellStyle name="Total 42" xfId="507"/>
    <cellStyle name="Total 43" xfId="498"/>
    <cellStyle name="Total 44" xfId="461"/>
    <cellStyle name="Total 45" xfId="532"/>
    <cellStyle name="Total 46" xfId="465"/>
    <cellStyle name="Total 47" xfId="547"/>
    <cellStyle name="Total 48" xfId="516"/>
    <cellStyle name="Total 49" xfId="472"/>
    <cellStyle name="Total 5" xfId="132"/>
    <cellStyle name="Total 50" xfId="553"/>
    <cellStyle name="Total 51" xfId="563"/>
    <cellStyle name="Total 52" xfId="591"/>
    <cellStyle name="Total 53" xfId="601"/>
    <cellStyle name="Total 54" xfId="602"/>
    <cellStyle name="Total 55" xfId="579"/>
    <cellStyle name="Total 56" xfId="546"/>
    <cellStyle name="Total 57" xfId="466"/>
    <cellStyle name="Total 58" xfId="571"/>
    <cellStyle name="Total 59" xfId="650"/>
    <cellStyle name="Total 6" xfId="83"/>
    <cellStyle name="Total 60" xfId="660"/>
    <cellStyle name="Total 61" xfId="670"/>
    <cellStyle name="Total 62" xfId="565"/>
    <cellStyle name="Total 63" xfId="691"/>
    <cellStyle name="Total 64" xfId="676"/>
    <cellStyle name="Total 65" xfId="706"/>
    <cellStyle name="Total 66" xfId="493"/>
    <cellStyle name="Total 67" xfId="578"/>
    <cellStyle name="Total 68" xfId="738"/>
    <cellStyle name="Total 69" xfId="739"/>
    <cellStyle name="Total 7" xfId="137"/>
    <cellStyle name="Total 70" xfId="753"/>
    <cellStyle name="Total 71" xfId="600"/>
    <cellStyle name="Total 72" xfId="592"/>
    <cellStyle name="Total 73" xfId="776"/>
    <cellStyle name="Total 74" xfId="789"/>
    <cellStyle name="Total 75" xfId="762"/>
    <cellStyle name="Total 76" xfId="800"/>
    <cellStyle name="Total 77" xfId="809"/>
    <cellStyle name="Total 78" xfId="711"/>
    <cellStyle name="Total 79" xfId="693"/>
    <cellStyle name="Total 8" xfId="166"/>
    <cellStyle name="Total 80" xfId="826"/>
    <cellStyle name="Total 81" xfId="703"/>
    <cellStyle name="Total 82" xfId="801"/>
    <cellStyle name="Total 83" xfId="830"/>
    <cellStyle name="Total 84" xfId="791"/>
    <cellStyle name="Total 85" xfId="853"/>
    <cellStyle name="Total 86" xfId="877"/>
    <cellStyle name="Total 87" xfId="884"/>
    <cellStyle name="Total 88" xfId="892"/>
    <cellStyle name="Total 89" xfId="861"/>
    <cellStyle name="Total 9" xfId="176"/>
    <cellStyle name="Total 90" xfId="922"/>
    <cellStyle name="Total 91" xfId="864"/>
    <cellStyle name="Total 92" xfId="900"/>
    <cellStyle name="Total 93" xfId="902"/>
    <cellStyle name="Total 94" xfId="924"/>
    <cellStyle name="Total 95" xfId="46"/>
    <cellStyle name="Vírgula 2" xfId="4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77"/>
  <sheetViews>
    <sheetView tabSelected="1" topLeftCell="A5" zoomScaleNormal="100" zoomScaleSheetLayoutView="100" workbookViewId="0">
      <selection activeCell="G16" sqref="G16"/>
    </sheetView>
  </sheetViews>
  <sheetFormatPr defaultRowHeight="15"/>
  <cols>
    <col min="1" max="1" width="11" customWidth="1"/>
    <col min="2" max="2" width="11.7109375" customWidth="1"/>
    <col min="3" max="3" width="11.85546875" customWidth="1"/>
    <col min="4" max="4" width="66.7109375" customWidth="1"/>
    <col min="6" max="6" width="11.42578125" customWidth="1"/>
    <col min="7" max="7" width="12.28515625" customWidth="1"/>
    <col min="9" max="9" width="11.140625" customWidth="1"/>
    <col min="10" max="10" width="21" customWidth="1"/>
  </cols>
  <sheetData>
    <row r="1" spans="1:10" ht="15.75">
      <c r="A1" s="29"/>
      <c r="B1" s="29"/>
      <c r="C1" s="29"/>
      <c r="D1" s="4" t="s">
        <v>0</v>
      </c>
      <c r="E1" s="29"/>
      <c r="F1" s="4"/>
      <c r="G1" s="29"/>
      <c r="H1" s="29"/>
      <c r="I1" s="29"/>
      <c r="J1" s="3" t="s">
        <v>1</v>
      </c>
    </row>
    <row r="2" spans="1:10">
      <c r="A2" s="29"/>
      <c r="B2" s="29"/>
      <c r="C2" s="29"/>
      <c r="D2" s="5" t="s">
        <v>2</v>
      </c>
      <c r="E2" s="29"/>
      <c r="F2" s="29"/>
      <c r="G2" s="29"/>
      <c r="H2" s="29"/>
      <c r="I2" s="29"/>
      <c r="J2" s="2" t="s">
        <v>3</v>
      </c>
    </row>
    <row r="3" spans="1:10">
      <c r="A3" s="29"/>
      <c r="B3" s="29"/>
      <c r="C3" s="29"/>
      <c r="D3" s="6"/>
      <c r="E3" s="29"/>
      <c r="F3" s="29"/>
      <c r="G3" s="29"/>
      <c r="H3" s="29"/>
      <c r="I3" s="29"/>
      <c r="J3" s="29"/>
    </row>
    <row r="4" spans="1:10">
      <c r="A4" s="35" t="s">
        <v>4</v>
      </c>
      <c r="B4" s="35"/>
      <c r="C4" s="7" t="s">
        <v>5</v>
      </c>
      <c r="D4" s="7" t="s">
        <v>6</v>
      </c>
      <c r="E4" s="35" t="s">
        <v>7</v>
      </c>
      <c r="F4" s="35"/>
      <c r="G4" s="35"/>
      <c r="H4" s="35"/>
      <c r="I4" s="35"/>
      <c r="J4" s="35"/>
    </row>
    <row r="5" spans="1:10">
      <c r="A5" s="37" t="s">
        <v>8</v>
      </c>
      <c r="B5" s="37"/>
      <c r="C5" s="8" t="s">
        <v>9</v>
      </c>
      <c r="D5" s="9" t="s">
        <v>10</v>
      </c>
      <c r="E5" s="37" t="s">
        <v>11</v>
      </c>
      <c r="F5" s="37"/>
      <c r="G5" s="37"/>
      <c r="H5" s="37"/>
      <c r="I5" s="37"/>
      <c r="J5" s="37"/>
    </row>
    <row r="6" spans="1:10">
      <c r="A6" s="10"/>
      <c r="B6" s="10"/>
      <c r="C6" s="11"/>
      <c r="D6" s="11"/>
      <c r="E6" s="10"/>
      <c r="F6" s="10"/>
      <c r="G6" s="10"/>
      <c r="H6" s="10"/>
      <c r="I6" s="10"/>
      <c r="J6" s="10"/>
    </row>
    <row r="7" spans="1:10">
      <c r="A7" s="35" t="s">
        <v>12</v>
      </c>
      <c r="B7" s="35"/>
      <c r="C7" s="7" t="s">
        <v>13</v>
      </c>
      <c r="D7" s="7" t="s">
        <v>14</v>
      </c>
      <c r="E7" s="36" t="s">
        <v>15</v>
      </c>
      <c r="F7" s="36"/>
      <c r="G7" s="36"/>
      <c r="H7" s="12" t="s">
        <v>16</v>
      </c>
      <c r="I7" s="12" t="s">
        <v>17</v>
      </c>
      <c r="J7" s="13" t="s">
        <v>18</v>
      </c>
    </row>
    <row r="8" spans="1:10">
      <c r="A8" s="37" t="s">
        <v>21</v>
      </c>
      <c r="B8" s="37"/>
      <c r="C8" s="14" t="s">
        <v>22</v>
      </c>
      <c r="D8" s="9" t="s">
        <v>23</v>
      </c>
      <c r="E8" s="38" t="s">
        <v>24</v>
      </c>
      <c r="F8" s="38"/>
      <c r="G8" s="38"/>
      <c r="H8" s="15" t="s">
        <v>25</v>
      </c>
      <c r="I8" s="15" t="s">
        <v>26</v>
      </c>
      <c r="J8" s="16" t="s">
        <v>26</v>
      </c>
    </row>
    <row r="9" spans="1:10">
      <c r="A9" s="24" t="s">
        <v>19</v>
      </c>
      <c r="B9" s="29"/>
      <c r="C9" s="29"/>
      <c r="D9" s="29"/>
      <c r="E9" s="29"/>
      <c r="F9" s="29"/>
      <c r="G9" s="29"/>
      <c r="H9" s="29"/>
      <c r="I9" s="29"/>
      <c r="J9" s="29"/>
    </row>
    <row r="10" spans="1:10" ht="51">
      <c r="A10" s="17" t="s">
        <v>27</v>
      </c>
      <c r="B10" s="17" t="s">
        <v>28</v>
      </c>
      <c r="C10" s="17" t="s">
        <v>29</v>
      </c>
      <c r="D10" s="17" t="s">
        <v>30</v>
      </c>
      <c r="E10" s="18" t="s">
        <v>31</v>
      </c>
      <c r="F10" s="17" t="s">
        <v>20</v>
      </c>
      <c r="G10" s="17" t="s">
        <v>32</v>
      </c>
      <c r="H10" s="17" t="s">
        <v>33</v>
      </c>
      <c r="I10" s="17" t="s">
        <v>34</v>
      </c>
      <c r="J10" s="17" t="s">
        <v>35</v>
      </c>
    </row>
    <row r="11" spans="1:10">
      <c r="A11" s="33" t="s">
        <v>23</v>
      </c>
      <c r="B11" s="34"/>
      <c r="C11" s="34"/>
      <c r="D11" s="34"/>
      <c r="E11" s="34"/>
      <c r="F11" s="34"/>
      <c r="G11" s="34"/>
      <c r="H11" s="34"/>
      <c r="I11" s="34"/>
      <c r="J11" s="22">
        <f>J12+J739</f>
        <v>0</v>
      </c>
    </row>
    <row r="12" spans="1:10">
      <c r="A12" s="42" t="s">
        <v>36</v>
      </c>
      <c r="B12" s="43" t="s">
        <v>37</v>
      </c>
      <c r="C12" s="44"/>
      <c r="D12" s="45" t="s">
        <v>23</v>
      </c>
      <c r="E12" s="46" t="s">
        <v>38</v>
      </c>
      <c r="F12" s="30">
        <v>0</v>
      </c>
      <c r="G12" s="31"/>
      <c r="H12" s="40" t="s">
        <v>16</v>
      </c>
      <c r="I12" s="30">
        <v>0</v>
      </c>
      <c r="J12" s="32">
        <f>J13+J25+J47+J123+J195+J215+J264+J283+J290+J306+J327+J352+J413+J436+J484+J519+J529+J561+J650+J666+J704+J707+J723+J737</f>
        <v>0</v>
      </c>
    </row>
    <row r="13" spans="1:10">
      <c r="A13" s="47" t="s">
        <v>39</v>
      </c>
      <c r="B13" s="48" t="s">
        <v>37</v>
      </c>
      <c r="C13" s="49"/>
      <c r="D13" s="50" t="s">
        <v>40</v>
      </c>
      <c r="E13" s="46" t="s">
        <v>38</v>
      </c>
      <c r="F13" s="30">
        <v>0</v>
      </c>
      <c r="G13" s="31"/>
      <c r="H13" s="40" t="s">
        <v>16</v>
      </c>
      <c r="I13" s="30">
        <v>0</v>
      </c>
      <c r="J13" s="32">
        <f>SUM(J14:J24)</f>
        <v>0</v>
      </c>
    </row>
    <row r="14" spans="1:10" ht="25.5">
      <c r="A14" s="51" t="s">
        <v>41</v>
      </c>
      <c r="B14" s="52" t="s">
        <v>37</v>
      </c>
      <c r="C14" s="53" t="s">
        <v>42</v>
      </c>
      <c r="D14" s="54" t="s">
        <v>43</v>
      </c>
      <c r="E14" s="55" t="s">
        <v>44</v>
      </c>
      <c r="F14" s="19">
        <v>6.48</v>
      </c>
      <c r="G14" s="20"/>
      <c r="H14" s="41" t="s">
        <v>16</v>
      </c>
      <c r="I14" s="19">
        <f>ROUND(G14*1.2469,2)</f>
        <v>0</v>
      </c>
      <c r="J14" s="21">
        <f>ROUND(F14*I14,2)</f>
        <v>0</v>
      </c>
    </row>
    <row r="15" spans="1:10">
      <c r="A15" s="51" t="s">
        <v>45</v>
      </c>
      <c r="B15" s="52" t="s">
        <v>37</v>
      </c>
      <c r="C15" s="53" t="s">
        <v>46</v>
      </c>
      <c r="D15" s="54" t="s">
        <v>47</v>
      </c>
      <c r="E15" s="55" t="s">
        <v>44</v>
      </c>
      <c r="F15" s="19">
        <v>726</v>
      </c>
      <c r="G15" s="20"/>
      <c r="H15" s="41" t="s">
        <v>16</v>
      </c>
      <c r="I15" s="19">
        <f t="shared" ref="I15:I24" si="0">ROUND(G15*1.2469,2)</f>
        <v>0</v>
      </c>
      <c r="J15" s="21">
        <f t="shared" ref="J15:J24" si="1">ROUND(F15*I15,2)</f>
        <v>0</v>
      </c>
    </row>
    <row r="16" spans="1:10" ht="38.25">
      <c r="A16" s="51" t="s">
        <v>48</v>
      </c>
      <c r="B16" s="52" t="s">
        <v>37</v>
      </c>
      <c r="C16" s="53" t="s">
        <v>49</v>
      </c>
      <c r="D16" s="54" t="s">
        <v>50</v>
      </c>
      <c r="E16" s="55" t="s">
        <v>51</v>
      </c>
      <c r="F16" s="19">
        <v>1</v>
      </c>
      <c r="G16" s="20"/>
      <c r="H16" s="41" t="s">
        <v>16</v>
      </c>
      <c r="I16" s="19">
        <f t="shared" si="0"/>
        <v>0</v>
      </c>
      <c r="J16" s="21">
        <f t="shared" si="1"/>
        <v>0</v>
      </c>
    </row>
    <row r="17" spans="1:10" ht="25.5">
      <c r="A17" s="51" t="s">
        <v>52</v>
      </c>
      <c r="B17" s="52" t="s">
        <v>53</v>
      </c>
      <c r="C17" s="53" t="s">
        <v>54</v>
      </c>
      <c r="D17" s="54" t="s">
        <v>55</v>
      </c>
      <c r="E17" s="55" t="s">
        <v>51</v>
      </c>
      <c r="F17" s="19">
        <v>1</v>
      </c>
      <c r="G17" s="20"/>
      <c r="H17" s="41" t="s">
        <v>16</v>
      </c>
      <c r="I17" s="19">
        <f t="shared" si="0"/>
        <v>0</v>
      </c>
      <c r="J17" s="21">
        <f t="shared" si="1"/>
        <v>0</v>
      </c>
    </row>
    <row r="18" spans="1:10">
      <c r="A18" s="51" t="s">
        <v>56</v>
      </c>
      <c r="B18" s="52" t="s">
        <v>57</v>
      </c>
      <c r="C18" s="53" t="s">
        <v>58</v>
      </c>
      <c r="D18" s="54" t="s">
        <v>59</v>
      </c>
      <c r="E18" s="55" t="s">
        <v>51</v>
      </c>
      <c r="F18" s="19">
        <v>1</v>
      </c>
      <c r="G18" s="20"/>
      <c r="H18" s="41" t="s">
        <v>16</v>
      </c>
      <c r="I18" s="19">
        <f t="shared" si="0"/>
        <v>0</v>
      </c>
      <c r="J18" s="21">
        <f t="shared" si="1"/>
        <v>0</v>
      </c>
    </row>
    <row r="19" spans="1:10" ht="25.5">
      <c r="A19" s="51" t="s">
        <v>60</v>
      </c>
      <c r="B19" s="52" t="s">
        <v>57</v>
      </c>
      <c r="C19" s="53" t="s">
        <v>61</v>
      </c>
      <c r="D19" s="54" t="s">
        <v>62</v>
      </c>
      <c r="E19" s="55" t="s">
        <v>63</v>
      </c>
      <c r="F19" s="19">
        <v>14</v>
      </c>
      <c r="G19" s="20"/>
      <c r="H19" s="41" t="s">
        <v>16</v>
      </c>
      <c r="I19" s="19">
        <f t="shared" si="0"/>
        <v>0</v>
      </c>
      <c r="J19" s="21">
        <f t="shared" si="1"/>
        <v>0</v>
      </c>
    </row>
    <row r="20" spans="1:10" ht="25.5">
      <c r="A20" s="51" t="s">
        <v>64</v>
      </c>
      <c r="B20" s="52" t="s">
        <v>57</v>
      </c>
      <c r="C20" s="53" t="s">
        <v>65</v>
      </c>
      <c r="D20" s="54" t="s">
        <v>66</v>
      </c>
      <c r="E20" s="55" t="s">
        <v>63</v>
      </c>
      <c r="F20" s="19">
        <v>14</v>
      </c>
      <c r="G20" s="20"/>
      <c r="H20" s="41" t="s">
        <v>16</v>
      </c>
      <c r="I20" s="19">
        <f t="shared" si="0"/>
        <v>0</v>
      </c>
      <c r="J20" s="21">
        <f t="shared" si="1"/>
        <v>0</v>
      </c>
    </row>
    <row r="21" spans="1:10" ht="25.5">
      <c r="A21" s="51" t="s">
        <v>67</v>
      </c>
      <c r="B21" s="52" t="s">
        <v>57</v>
      </c>
      <c r="C21" s="53" t="s">
        <v>68</v>
      </c>
      <c r="D21" s="54" t="s">
        <v>69</v>
      </c>
      <c r="E21" s="55" t="s">
        <v>63</v>
      </c>
      <c r="F21" s="19">
        <v>12</v>
      </c>
      <c r="G21" s="20"/>
      <c r="H21" s="41" t="s">
        <v>16</v>
      </c>
      <c r="I21" s="19">
        <f t="shared" si="0"/>
        <v>0</v>
      </c>
      <c r="J21" s="21">
        <f t="shared" si="1"/>
        <v>0</v>
      </c>
    </row>
    <row r="22" spans="1:10" ht="38.25">
      <c r="A22" s="51" t="s">
        <v>70</v>
      </c>
      <c r="B22" s="52" t="s">
        <v>37</v>
      </c>
      <c r="C22" s="53" t="s">
        <v>71</v>
      </c>
      <c r="D22" s="54" t="s">
        <v>72</v>
      </c>
      <c r="E22" s="55" t="s">
        <v>73</v>
      </c>
      <c r="F22" s="19">
        <v>911.48</v>
      </c>
      <c r="G22" s="20"/>
      <c r="H22" s="41" t="s">
        <v>16</v>
      </c>
      <c r="I22" s="19">
        <f t="shared" si="0"/>
        <v>0</v>
      </c>
      <c r="J22" s="21">
        <f t="shared" si="1"/>
        <v>0</v>
      </c>
    </row>
    <row r="23" spans="1:10" ht="38.25">
      <c r="A23" s="51" t="s">
        <v>74</v>
      </c>
      <c r="B23" s="52" t="s">
        <v>37</v>
      </c>
      <c r="C23" s="53" t="s">
        <v>75</v>
      </c>
      <c r="D23" s="54" t="s">
        <v>76</v>
      </c>
      <c r="E23" s="55" t="s">
        <v>44</v>
      </c>
      <c r="F23" s="19">
        <v>6800</v>
      </c>
      <c r="G23" s="20"/>
      <c r="H23" s="41" t="s">
        <v>16</v>
      </c>
      <c r="I23" s="19">
        <f t="shared" si="0"/>
        <v>0</v>
      </c>
      <c r="J23" s="21">
        <f t="shared" si="1"/>
        <v>0</v>
      </c>
    </row>
    <row r="24" spans="1:10">
      <c r="A24" s="51" t="s">
        <v>77</v>
      </c>
      <c r="B24" s="52" t="s">
        <v>57</v>
      </c>
      <c r="C24" s="53" t="s">
        <v>78</v>
      </c>
      <c r="D24" s="54" t="s">
        <v>79</v>
      </c>
      <c r="E24" s="55" t="s">
        <v>51</v>
      </c>
      <c r="F24" s="19">
        <v>1.0000000000000002</v>
      </c>
      <c r="G24" s="20"/>
      <c r="H24" s="41" t="s">
        <v>16</v>
      </c>
      <c r="I24" s="19">
        <f t="shared" si="0"/>
        <v>0</v>
      </c>
      <c r="J24" s="21">
        <f t="shared" si="1"/>
        <v>0</v>
      </c>
    </row>
    <row r="25" spans="1:10">
      <c r="A25" s="47" t="s">
        <v>80</v>
      </c>
      <c r="B25" s="48" t="s">
        <v>37</v>
      </c>
      <c r="C25" s="49"/>
      <c r="D25" s="50" t="s">
        <v>81</v>
      </c>
      <c r="E25" s="46" t="s">
        <v>38</v>
      </c>
      <c r="F25" s="30">
        <v>0</v>
      </c>
      <c r="G25" s="31"/>
      <c r="H25" s="40" t="s">
        <v>16</v>
      </c>
      <c r="I25" s="30">
        <v>0</v>
      </c>
      <c r="J25" s="32">
        <f>J26+J32+J37+J41</f>
        <v>0</v>
      </c>
    </row>
    <row r="26" spans="1:10">
      <c r="A26" s="47" t="s">
        <v>82</v>
      </c>
      <c r="B26" s="48" t="s">
        <v>37</v>
      </c>
      <c r="C26" s="49"/>
      <c r="D26" s="50" t="s">
        <v>83</v>
      </c>
      <c r="E26" s="46" t="s">
        <v>38</v>
      </c>
      <c r="F26" s="30">
        <v>0</v>
      </c>
      <c r="G26" s="31"/>
      <c r="H26" s="40" t="s">
        <v>16</v>
      </c>
      <c r="I26" s="30">
        <v>0</v>
      </c>
      <c r="J26" s="32">
        <f>SUM(J27:J31)</f>
        <v>0</v>
      </c>
    </row>
    <row r="27" spans="1:10" ht="38.25">
      <c r="A27" s="51" t="s">
        <v>84</v>
      </c>
      <c r="B27" s="52" t="s">
        <v>37</v>
      </c>
      <c r="C27" s="53" t="s">
        <v>85</v>
      </c>
      <c r="D27" s="54" t="s">
        <v>86</v>
      </c>
      <c r="E27" s="55" t="s">
        <v>87</v>
      </c>
      <c r="F27" s="19">
        <v>328.06</v>
      </c>
      <c r="G27" s="20"/>
      <c r="H27" s="41" t="s">
        <v>16</v>
      </c>
      <c r="I27" s="19">
        <f t="shared" ref="I27" si="2">ROUND(G27*1.2469,2)</f>
        <v>0</v>
      </c>
      <c r="J27" s="21">
        <f t="shared" ref="J27" si="3">ROUND(F27*I27,2)</f>
        <v>0</v>
      </c>
    </row>
    <row r="28" spans="1:10" ht="51">
      <c r="A28" s="51" t="s">
        <v>88</v>
      </c>
      <c r="B28" s="52" t="s">
        <v>37</v>
      </c>
      <c r="C28" s="53" t="s">
        <v>89</v>
      </c>
      <c r="D28" s="54" t="s">
        <v>90</v>
      </c>
      <c r="E28" s="55" t="s">
        <v>87</v>
      </c>
      <c r="F28" s="19">
        <v>298.70999999999998</v>
      </c>
      <c r="G28" s="20"/>
      <c r="H28" s="41" t="s">
        <v>16</v>
      </c>
      <c r="I28" s="19">
        <f t="shared" ref="I28:I31" si="4">ROUND(G28*1.2469,2)</f>
        <v>0</v>
      </c>
      <c r="J28" s="21">
        <f t="shared" ref="J28:J31" si="5">ROUND(F28*I28,2)</f>
        <v>0</v>
      </c>
    </row>
    <row r="29" spans="1:10" ht="38.25">
      <c r="A29" s="51" t="s">
        <v>91</v>
      </c>
      <c r="B29" s="52" t="s">
        <v>37</v>
      </c>
      <c r="C29" s="53" t="s">
        <v>92</v>
      </c>
      <c r="D29" s="54" t="s">
        <v>93</v>
      </c>
      <c r="E29" s="55" t="s">
        <v>87</v>
      </c>
      <c r="F29" s="19">
        <v>433.13</v>
      </c>
      <c r="G29" s="20"/>
      <c r="H29" s="41" t="s">
        <v>16</v>
      </c>
      <c r="I29" s="19">
        <f t="shared" si="4"/>
        <v>0</v>
      </c>
      <c r="J29" s="21">
        <f t="shared" si="5"/>
        <v>0</v>
      </c>
    </row>
    <row r="30" spans="1:10" ht="25.5">
      <c r="A30" s="51" t="s">
        <v>94</v>
      </c>
      <c r="B30" s="52" t="s">
        <v>37</v>
      </c>
      <c r="C30" s="53" t="s">
        <v>95</v>
      </c>
      <c r="D30" s="54" t="s">
        <v>96</v>
      </c>
      <c r="E30" s="55" t="s">
        <v>44</v>
      </c>
      <c r="F30" s="19">
        <v>432.57</v>
      </c>
      <c r="G30" s="20"/>
      <c r="H30" s="41" t="s">
        <v>16</v>
      </c>
      <c r="I30" s="19">
        <f t="shared" si="4"/>
        <v>0</v>
      </c>
      <c r="J30" s="21">
        <f t="shared" si="5"/>
        <v>0</v>
      </c>
    </row>
    <row r="31" spans="1:10" ht="63.75">
      <c r="A31" s="51" t="s">
        <v>97</v>
      </c>
      <c r="B31" s="52" t="s">
        <v>37</v>
      </c>
      <c r="C31" s="53" t="s">
        <v>98</v>
      </c>
      <c r="D31" s="54" t="s">
        <v>99</v>
      </c>
      <c r="E31" s="55" t="s">
        <v>87</v>
      </c>
      <c r="F31" s="19">
        <v>710.25</v>
      </c>
      <c r="G31" s="20"/>
      <c r="H31" s="41" t="s">
        <v>16</v>
      </c>
      <c r="I31" s="19">
        <f t="shared" si="4"/>
        <v>0</v>
      </c>
      <c r="J31" s="21">
        <f t="shared" si="5"/>
        <v>0</v>
      </c>
    </row>
    <row r="32" spans="1:10">
      <c r="A32" s="47" t="s">
        <v>100</v>
      </c>
      <c r="B32" s="48" t="s">
        <v>37</v>
      </c>
      <c r="C32" s="49"/>
      <c r="D32" s="50" t="s">
        <v>101</v>
      </c>
      <c r="E32" s="46" t="s">
        <v>38</v>
      </c>
      <c r="F32" s="30">
        <v>0</v>
      </c>
      <c r="G32" s="31"/>
      <c r="H32" s="40" t="s">
        <v>16</v>
      </c>
      <c r="I32" s="30">
        <v>0</v>
      </c>
      <c r="J32" s="32">
        <f>SUM(J33:J36)</f>
        <v>0</v>
      </c>
    </row>
    <row r="33" spans="1:10" ht="38.25">
      <c r="A33" s="51" t="s">
        <v>102</v>
      </c>
      <c r="B33" s="52" t="s">
        <v>37</v>
      </c>
      <c r="C33" s="53" t="s">
        <v>85</v>
      </c>
      <c r="D33" s="54" t="s">
        <v>86</v>
      </c>
      <c r="E33" s="55" t="s">
        <v>87</v>
      </c>
      <c r="F33" s="19">
        <v>8.7100000000000009</v>
      </c>
      <c r="G33" s="20"/>
      <c r="H33" s="41" t="s">
        <v>16</v>
      </c>
      <c r="I33" s="19">
        <f t="shared" ref="I33" si="6">ROUND(G33*1.2469,2)</f>
        <v>0</v>
      </c>
      <c r="J33" s="21">
        <f t="shared" ref="J33" si="7">ROUND(F33*I33,2)</f>
        <v>0</v>
      </c>
    </row>
    <row r="34" spans="1:10" ht="38.25">
      <c r="A34" s="51" t="s">
        <v>103</v>
      </c>
      <c r="B34" s="52" t="s">
        <v>37</v>
      </c>
      <c r="C34" s="53" t="s">
        <v>92</v>
      </c>
      <c r="D34" s="54" t="s">
        <v>93</v>
      </c>
      <c r="E34" s="55" t="s">
        <v>87</v>
      </c>
      <c r="F34" s="19">
        <v>11.47</v>
      </c>
      <c r="G34" s="20"/>
      <c r="H34" s="41" t="s">
        <v>16</v>
      </c>
      <c r="I34" s="19">
        <f t="shared" ref="I34:I36" si="8">ROUND(G34*1.2469,2)</f>
        <v>0</v>
      </c>
      <c r="J34" s="21">
        <f t="shared" ref="J34:J36" si="9">ROUND(F34*I34,2)</f>
        <v>0</v>
      </c>
    </row>
    <row r="35" spans="1:10" ht="25.5">
      <c r="A35" s="51" t="s">
        <v>104</v>
      </c>
      <c r="B35" s="52" t="s">
        <v>37</v>
      </c>
      <c r="C35" s="53" t="s">
        <v>95</v>
      </c>
      <c r="D35" s="54" t="s">
        <v>96</v>
      </c>
      <c r="E35" s="55" t="s">
        <v>44</v>
      </c>
      <c r="F35" s="19">
        <v>20.38</v>
      </c>
      <c r="G35" s="20"/>
      <c r="H35" s="41" t="s">
        <v>16</v>
      </c>
      <c r="I35" s="19">
        <f t="shared" si="8"/>
        <v>0</v>
      </c>
      <c r="J35" s="21">
        <f t="shared" si="9"/>
        <v>0</v>
      </c>
    </row>
    <row r="36" spans="1:10" ht="63.75">
      <c r="A36" s="51" t="s">
        <v>105</v>
      </c>
      <c r="B36" s="52" t="s">
        <v>37</v>
      </c>
      <c r="C36" s="53" t="s">
        <v>98</v>
      </c>
      <c r="D36" s="54" t="s">
        <v>99</v>
      </c>
      <c r="E36" s="55" t="s">
        <v>87</v>
      </c>
      <c r="F36" s="19">
        <v>10.71</v>
      </c>
      <c r="G36" s="20"/>
      <c r="H36" s="41" t="s">
        <v>16</v>
      </c>
      <c r="I36" s="19">
        <f t="shared" si="8"/>
        <v>0</v>
      </c>
      <c r="J36" s="21">
        <f t="shared" si="9"/>
        <v>0</v>
      </c>
    </row>
    <row r="37" spans="1:10">
      <c r="A37" s="47" t="s">
        <v>106</v>
      </c>
      <c r="B37" s="48" t="s">
        <v>37</v>
      </c>
      <c r="C37" s="49"/>
      <c r="D37" s="50" t="s">
        <v>107</v>
      </c>
      <c r="E37" s="46" t="s">
        <v>38</v>
      </c>
      <c r="F37" s="30">
        <v>0</v>
      </c>
      <c r="G37" s="31"/>
      <c r="H37" s="40" t="s">
        <v>16</v>
      </c>
      <c r="I37" s="30">
        <v>0</v>
      </c>
      <c r="J37" s="32">
        <f>SUM(J38:J40)</f>
        <v>0</v>
      </c>
    </row>
    <row r="38" spans="1:10" ht="38.25">
      <c r="A38" s="51" t="s">
        <v>108</v>
      </c>
      <c r="B38" s="52" t="s">
        <v>37</v>
      </c>
      <c r="C38" s="53" t="s">
        <v>85</v>
      </c>
      <c r="D38" s="54" t="s">
        <v>86</v>
      </c>
      <c r="E38" s="55" t="s">
        <v>87</v>
      </c>
      <c r="F38" s="19">
        <v>79.62</v>
      </c>
      <c r="G38" s="20"/>
      <c r="H38" s="41" t="s">
        <v>16</v>
      </c>
      <c r="I38" s="19">
        <f t="shared" ref="I38" si="10">ROUND(G38*1.2469,2)</f>
        <v>0</v>
      </c>
      <c r="J38" s="21">
        <f t="shared" ref="J38" si="11">ROUND(F38*I38,2)</f>
        <v>0</v>
      </c>
    </row>
    <row r="39" spans="1:10" ht="25.5">
      <c r="A39" s="51" t="s">
        <v>109</v>
      </c>
      <c r="B39" s="52" t="s">
        <v>37</v>
      </c>
      <c r="C39" s="53" t="s">
        <v>95</v>
      </c>
      <c r="D39" s="54" t="s">
        <v>96</v>
      </c>
      <c r="E39" s="55" t="s">
        <v>44</v>
      </c>
      <c r="F39" s="19">
        <v>56.03</v>
      </c>
      <c r="G39" s="20"/>
      <c r="H39" s="41" t="s">
        <v>16</v>
      </c>
      <c r="I39" s="19">
        <f t="shared" ref="I39:I40" si="12">ROUND(G39*1.2469,2)</f>
        <v>0</v>
      </c>
      <c r="J39" s="21">
        <f t="shared" ref="J39:J40" si="13">ROUND(F39*I39,2)</f>
        <v>0</v>
      </c>
    </row>
    <row r="40" spans="1:10" ht="63.75">
      <c r="A40" s="51" t="s">
        <v>110</v>
      </c>
      <c r="B40" s="52" t="s">
        <v>37</v>
      </c>
      <c r="C40" s="53" t="s">
        <v>98</v>
      </c>
      <c r="D40" s="54" t="s">
        <v>99</v>
      </c>
      <c r="E40" s="55" t="s">
        <v>87</v>
      </c>
      <c r="F40" s="19">
        <v>39.799999999999997</v>
      </c>
      <c r="G40" s="20"/>
      <c r="H40" s="41" t="s">
        <v>16</v>
      </c>
      <c r="I40" s="19">
        <f t="shared" si="12"/>
        <v>0</v>
      </c>
      <c r="J40" s="21">
        <f t="shared" si="13"/>
        <v>0</v>
      </c>
    </row>
    <row r="41" spans="1:10">
      <c r="A41" s="47" t="s">
        <v>111</v>
      </c>
      <c r="B41" s="48" t="s">
        <v>37</v>
      </c>
      <c r="C41" s="49"/>
      <c r="D41" s="50" t="s">
        <v>112</v>
      </c>
      <c r="E41" s="46" t="s">
        <v>38</v>
      </c>
      <c r="F41" s="30">
        <v>0</v>
      </c>
      <c r="G41" s="31"/>
      <c r="H41" s="40" t="s">
        <v>16</v>
      </c>
      <c r="I41" s="30">
        <v>0</v>
      </c>
      <c r="J41" s="32">
        <f>SUM(J42:J46)</f>
        <v>0</v>
      </c>
    </row>
    <row r="42" spans="1:10" ht="38.25">
      <c r="A42" s="51" t="s">
        <v>113</v>
      </c>
      <c r="B42" s="52" t="s">
        <v>37</v>
      </c>
      <c r="C42" s="53" t="s">
        <v>85</v>
      </c>
      <c r="D42" s="54" t="s">
        <v>86</v>
      </c>
      <c r="E42" s="55" t="s">
        <v>87</v>
      </c>
      <c r="F42" s="19">
        <v>60.77</v>
      </c>
      <c r="G42" s="20"/>
      <c r="H42" s="41" t="s">
        <v>16</v>
      </c>
      <c r="I42" s="19">
        <f t="shared" ref="I42" si="14">ROUND(G42*1.2469,2)</f>
        <v>0</v>
      </c>
      <c r="J42" s="21">
        <f t="shared" ref="J42" si="15">ROUND(F42*I42,2)</f>
        <v>0</v>
      </c>
    </row>
    <row r="43" spans="1:10" ht="51">
      <c r="A43" s="51" t="s">
        <v>114</v>
      </c>
      <c r="B43" s="52" t="s">
        <v>37</v>
      </c>
      <c r="C43" s="53" t="s">
        <v>89</v>
      </c>
      <c r="D43" s="54" t="s">
        <v>90</v>
      </c>
      <c r="E43" s="55" t="s">
        <v>87</v>
      </c>
      <c r="F43" s="19">
        <v>1.63</v>
      </c>
      <c r="G43" s="20"/>
      <c r="H43" s="41" t="s">
        <v>16</v>
      </c>
      <c r="I43" s="19">
        <f t="shared" ref="I43:I46" si="16">ROUND(G43*1.2469,2)</f>
        <v>0</v>
      </c>
      <c r="J43" s="21">
        <f t="shared" ref="J43:J46" si="17">ROUND(F43*I43,2)</f>
        <v>0</v>
      </c>
    </row>
    <row r="44" spans="1:10" ht="38.25">
      <c r="A44" s="51" t="s">
        <v>115</v>
      </c>
      <c r="B44" s="52" t="s">
        <v>37</v>
      </c>
      <c r="C44" s="53" t="s">
        <v>92</v>
      </c>
      <c r="D44" s="54" t="s">
        <v>93</v>
      </c>
      <c r="E44" s="55" t="s">
        <v>87</v>
      </c>
      <c r="F44" s="19">
        <v>51.41</v>
      </c>
      <c r="G44" s="20"/>
      <c r="H44" s="41" t="s">
        <v>16</v>
      </c>
      <c r="I44" s="19">
        <f t="shared" si="16"/>
        <v>0</v>
      </c>
      <c r="J44" s="21">
        <f t="shared" si="17"/>
        <v>0</v>
      </c>
    </row>
    <row r="45" spans="1:10" ht="25.5">
      <c r="A45" s="51" t="s">
        <v>116</v>
      </c>
      <c r="B45" s="52" t="s">
        <v>37</v>
      </c>
      <c r="C45" s="53" t="s">
        <v>95</v>
      </c>
      <c r="D45" s="54" t="s">
        <v>96</v>
      </c>
      <c r="E45" s="55" t="s">
        <v>44</v>
      </c>
      <c r="F45" s="19">
        <v>98.06</v>
      </c>
      <c r="G45" s="20"/>
      <c r="H45" s="41" t="s">
        <v>16</v>
      </c>
      <c r="I45" s="19">
        <f t="shared" si="16"/>
        <v>0</v>
      </c>
      <c r="J45" s="21">
        <f t="shared" si="17"/>
        <v>0</v>
      </c>
    </row>
    <row r="46" spans="1:10" ht="63.75">
      <c r="A46" s="51" t="s">
        <v>117</v>
      </c>
      <c r="B46" s="52" t="s">
        <v>37</v>
      </c>
      <c r="C46" s="53" t="s">
        <v>98</v>
      </c>
      <c r="D46" s="54" t="s">
        <v>99</v>
      </c>
      <c r="E46" s="55" t="s">
        <v>87</v>
      </c>
      <c r="F46" s="19">
        <v>55.25</v>
      </c>
      <c r="G46" s="20"/>
      <c r="H46" s="41" t="s">
        <v>16</v>
      </c>
      <c r="I46" s="19">
        <f t="shared" si="16"/>
        <v>0</v>
      </c>
      <c r="J46" s="21">
        <f t="shared" si="17"/>
        <v>0</v>
      </c>
    </row>
    <row r="47" spans="1:10">
      <c r="A47" s="47" t="s">
        <v>118</v>
      </c>
      <c r="B47" s="48" t="s">
        <v>37</v>
      </c>
      <c r="C47" s="49"/>
      <c r="D47" s="50" t="s">
        <v>119</v>
      </c>
      <c r="E47" s="46" t="s">
        <v>38</v>
      </c>
      <c r="F47" s="30">
        <v>0</v>
      </c>
      <c r="G47" s="31"/>
      <c r="H47" s="40" t="s">
        <v>16</v>
      </c>
      <c r="I47" s="30">
        <v>0</v>
      </c>
      <c r="J47" s="32">
        <f>J48+J54+J65+J73+J79+J86+J97+J104+J113+J117</f>
        <v>0</v>
      </c>
    </row>
    <row r="48" spans="1:10">
      <c r="A48" s="47" t="s">
        <v>120</v>
      </c>
      <c r="B48" s="48" t="s">
        <v>37</v>
      </c>
      <c r="C48" s="49"/>
      <c r="D48" s="50" t="s">
        <v>121</v>
      </c>
      <c r="E48" s="46" t="s">
        <v>38</v>
      </c>
      <c r="F48" s="30">
        <v>0</v>
      </c>
      <c r="G48" s="31"/>
      <c r="H48" s="40" t="s">
        <v>16</v>
      </c>
      <c r="I48" s="30">
        <v>0</v>
      </c>
      <c r="J48" s="32">
        <f>SUM(J49:J53)</f>
        <v>0</v>
      </c>
    </row>
    <row r="49" spans="1:10" ht="51">
      <c r="A49" s="51" t="s">
        <v>122</v>
      </c>
      <c r="B49" s="52" t="s">
        <v>37</v>
      </c>
      <c r="C49" s="53" t="s">
        <v>123</v>
      </c>
      <c r="D49" s="54" t="s">
        <v>124</v>
      </c>
      <c r="E49" s="55" t="s">
        <v>73</v>
      </c>
      <c r="F49" s="19">
        <v>1008</v>
      </c>
      <c r="G49" s="20"/>
      <c r="H49" s="41" t="s">
        <v>16</v>
      </c>
      <c r="I49" s="19">
        <f t="shared" ref="I49" si="18">ROUND(G49*1.2469,2)</f>
        <v>0</v>
      </c>
      <c r="J49" s="21">
        <f t="shared" ref="J49" si="19">ROUND(F49*I49,2)</f>
        <v>0</v>
      </c>
    </row>
    <row r="50" spans="1:10" ht="38.25">
      <c r="A50" s="51" t="s">
        <v>125</v>
      </c>
      <c r="B50" s="52" t="s">
        <v>37</v>
      </c>
      <c r="C50" s="53" t="s">
        <v>126</v>
      </c>
      <c r="D50" s="54" t="s">
        <v>127</v>
      </c>
      <c r="E50" s="55" t="s">
        <v>73</v>
      </c>
      <c r="F50" s="19">
        <v>2272</v>
      </c>
      <c r="G50" s="20"/>
      <c r="H50" s="41" t="s">
        <v>16</v>
      </c>
      <c r="I50" s="19">
        <f t="shared" ref="I50:I53" si="20">ROUND(G50*1.2469,2)</f>
        <v>0</v>
      </c>
      <c r="J50" s="21">
        <f t="shared" ref="J50:J53" si="21">ROUND(F50*I50,2)</f>
        <v>0</v>
      </c>
    </row>
    <row r="51" spans="1:10" ht="25.5">
      <c r="A51" s="51" t="s">
        <v>128</v>
      </c>
      <c r="B51" s="52" t="s">
        <v>129</v>
      </c>
      <c r="C51" s="53" t="s">
        <v>130</v>
      </c>
      <c r="D51" s="54" t="s">
        <v>131</v>
      </c>
      <c r="E51" s="55" t="s">
        <v>51</v>
      </c>
      <c r="F51" s="19">
        <v>1</v>
      </c>
      <c r="G51" s="20"/>
      <c r="H51" s="41" t="s">
        <v>16</v>
      </c>
      <c r="I51" s="19">
        <f t="shared" si="20"/>
        <v>0</v>
      </c>
      <c r="J51" s="21">
        <f t="shared" si="21"/>
        <v>0</v>
      </c>
    </row>
    <row r="52" spans="1:10" ht="25.5">
      <c r="A52" s="51" t="s">
        <v>132</v>
      </c>
      <c r="B52" s="52" t="s">
        <v>129</v>
      </c>
      <c r="C52" s="53" t="s">
        <v>133</v>
      </c>
      <c r="D52" s="54" t="s">
        <v>134</v>
      </c>
      <c r="E52" s="55" t="s">
        <v>51</v>
      </c>
      <c r="F52" s="19">
        <v>1</v>
      </c>
      <c r="G52" s="20"/>
      <c r="H52" s="41" t="s">
        <v>16</v>
      </c>
      <c r="I52" s="19">
        <f t="shared" si="20"/>
        <v>0</v>
      </c>
      <c r="J52" s="21">
        <f t="shared" si="21"/>
        <v>0</v>
      </c>
    </row>
    <row r="53" spans="1:10" ht="25.5">
      <c r="A53" s="51" t="s">
        <v>135</v>
      </c>
      <c r="B53" s="52" t="s">
        <v>37</v>
      </c>
      <c r="C53" s="53" t="s">
        <v>136</v>
      </c>
      <c r="D53" s="54" t="s">
        <v>137</v>
      </c>
      <c r="E53" s="55" t="s">
        <v>87</v>
      </c>
      <c r="F53" s="19">
        <v>140.81</v>
      </c>
      <c r="G53" s="20"/>
      <c r="H53" s="41" t="s">
        <v>16</v>
      </c>
      <c r="I53" s="19">
        <f t="shared" si="20"/>
        <v>0</v>
      </c>
      <c r="J53" s="21">
        <f t="shared" si="21"/>
        <v>0</v>
      </c>
    </row>
    <row r="54" spans="1:10">
      <c r="A54" s="47" t="s">
        <v>138</v>
      </c>
      <c r="B54" s="48" t="s">
        <v>37</v>
      </c>
      <c r="C54" s="49"/>
      <c r="D54" s="50" t="s">
        <v>139</v>
      </c>
      <c r="E54" s="46" t="s">
        <v>38</v>
      </c>
      <c r="F54" s="30">
        <v>0</v>
      </c>
      <c r="G54" s="31"/>
      <c r="H54" s="40" t="s">
        <v>16</v>
      </c>
      <c r="I54" s="30">
        <v>0</v>
      </c>
      <c r="J54" s="32">
        <f>SUM(J55:J64)</f>
        <v>0</v>
      </c>
    </row>
    <row r="55" spans="1:10" ht="25.5">
      <c r="A55" s="51" t="s">
        <v>140</v>
      </c>
      <c r="B55" s="52" t="s">
        <v>37</v>
      </c>
      <c r="C55" s="53" t="s">
        <v>141</v>
      </c>
      <c r="D55" s="54" t="s">
        <v>142</v>
      </c>
      <c r="E55" s="55" t="s">
        <v>44</v>
      </c>
      <c r="F55" s="19">
        <v>192.08</v>
      </c>
      <c r="G55" s="20"/>
      <c r="H55" s="41" t="s">
        <v>16</v>
      </c>
      <c r="I55" s="19">
        <f t="shared" ref="I55" si="22">ROUND(G55*1.2469,2)</f>
        <v>0</v>
      </c>
      <c r="J55" s="21">
        <f t="shared" ref="J55" si="23">ROUND(F55*I55,2)</f>
        <v>0</v>
      </c>
    </row>
    <row r="56" spans="1:10" ht="38.25">
      <c r="A56" s="51" t="s">
        <v>143</v>
      </c>
      <c r="B56" s="52" t="s">
        <v>37</v>
      </c>
      <c r="C56" s="53" t="s">
        <v>144</v>
      </c>
      <c r="D56" s="54" t="s">
        <v>145</v>
      </c>
      <c r="E56" s="55" t="s">
        <v>44</v>
      </c>
      <c r="F56" s="19">
        <v>836.69</v>
      </c>
      <c r="G56" s="20"/>
      <c r="H56" s="41" t="s">
        <v>16</v>
      </c>
      <c r="I56" s="19">
        <f t="shared" ref="I56:I64" si="24">ROUND(G56*1.2469,2)</f>
        <v>0</v>
      </c>
      <c r="J56" s="21">
        <f t="shared" ref="J56:J64" si="25">ROUND(F56*I56,2)</f>
        <v>0</v>
      </c>
    </row>
    <row r="57" spans="1:10" ht="25.5">
      <c r="A57" s="51" t="s">
        <v>146</v>
      </c>
      <c r="B57" s="52" t="s">
        <v>37</v>
      </c>
      <c r="C57" s="53" t="s">
        <v>147</v>
      </c>
      <c r="D57" s="54" t="s">
        <v>148</v>
      </c>
      <c r="E57" s="55" t="s">
        <v>149</v>
      </c>
      <c r="F57" s="19">
        <v>305.05</v>
      </c>
      <c r="G57" s="20"/>
      <c r="H57" s="41" t="s">
        <v>16</v>
      </c>
      <c r="I57" s="19">
        <f t="shared" si="24"/>
        <v>0</v>
      </c>
      <c r="J57" s="21">
        <f t="shared" si="25"/>
        <v>0</v>
      </c>
    </row>
    <row r="58" spans="1:10" ht="25.5">
      <c r="A58" s="51" t="s">
        <v>150</v>
      </c>
      <c r="B58" s="52" t="s">
        <v>37</v>
      </c>
      <c r="C58" s="53" t="s">
        <v>151</v>
      </c>
      <c r="D58" s="54" t="s">
        <v>152</v>
      </c>
      <c r="E58" s="55" t="s">
        <v>149</v>
      </c>
      <c r="F58" s="19">
        <v>2540.31</v>
      </c>
      <c r="G58" s="20"/>
      <c r="H58" s="41" t="s">
        <v>16</v>
      </c>
      <c r="I58" s="19">
        <f t="shared" si="24"/>
        <v>0</v>
      </c>
      <c r="J58" s="21">
        <f t="shared" si="25"/>
        <v>0</v>
      </c>
    </row>
    <row r="59" spans="1:10" ht="25.5">
      <c r="A59" s="51" t="s">
        <v>153</v>
      </c>
      <c r="B59" s="52" t="s">
        <v>37</v>
      </c>
      <c r="C59" s="53" t="s">
        <v>154</v>
      </c>
      <c r="D59" s="54" t="s">
        <v>155</v>
      </c>
      <c r="E59" s="55" t="s">
        <v>149</v>
      </c>
      <c r="F59" s="19">
        <v>1194.47</v>
      </c>
      <c r="G59" s="20"/>
      <c r="H59" s="41" t="s">
        <v>16</v>
      </c>
      <c r="I59" s="19">
        <f t="shared" si="24"/>
        <v>0</v>
      </c>
      <c r="J59" s="21">
        <f t="shared" si="25"/>
        <v>0</v>
      </c>
    </row>
    <row r="60" spans="1:10" ht="38.25">
      <c r="A60" s="51" t="s">
        <v>156</v>
      </c>
      <c r="B60" s="52" t="s">
        <v>37</v>
      </c>
      <c r="C60" s="53" t="s">
        <v>157</v>
      </c>
      <c r="D60" s="54" t="s">
        <v>158</v>
      </c>
      <c r="E60" s="55" t="s">
        <v>149</v>
      </c>
      <c r="F60" s="19">
        <v>1341.17</v>
      </c>
      <c r="G60" s="20"/>
      <c r="H60" s="41" t="s">
        <v>16</v>
      </c>
      <c r="I60" s="19">
        <f t="shared" si="24"/>
        <v>0</v>
      </c>
      <c r="J60" s="21">
        <f t="shared" si="25"/>
        <v>0</v>
      </c>
    </row>
    <row r="61" spans="1:10" ht="25.5">
      <c r="A61" s="51" t="s">
        <v>159</v>
      </c>
      <c r="B61" s="52" t="s">
        <v>37</v>
      </c>
      <c r="C61" s="53" t="s">
        <v>160</v>
      </c>
      <c r="D61" s="54" t="s">
        <v>161</v>
      </c>
      <c r="E61" s="55" t="s">
        <v>149</v>
      </c>
      <c r="F61" s="19">
        <v>814.53</v>
      </c>
      <c r="G61" s="20"/>
      <c r="H61" s="41" t="s">
        <v>16</v>
      </c>
      <c r="I61" s="19">
        <f t="shared" si="24"/>
        <v>0</v>
      </c>
      <c r="J61" s="21">
        <f t="shared" si="25"/>
        <v>0</v>
      </c>
    </row>
    <row r="62" spans="1:10" ht="25.5">
      <c r="A62" s="51" t="s">
        <v>162</v>
      </c>
      <c r="B62" s="52" t="s">
        <v>37</v>
      </c>
      <c r="C62" s="53" t="s">
        <v>163</v>
      </c>
      <c r="D62" s="54" t="s">
        <v>164</v>
      </c>
      <c r="E62" s="55" t="s">
        <v>149</v>
      </c>
      <c r="F62" s="19">
        <v>355.05</v>
      </c>
      <c r="G62" s="20"/>
      <c r="H62" s="41" t="s">
        <v>16</v>
      </c>
      <c r="I62" s="19">
        <f t="shared" si="24"/>
        <v>0</v>
      </c>
      <c r="J62" s="21">
        <f t="shared" si="25"/>
        <v>0</v>
      </c>
    </row>
    <row r="63" spans="1:10" ht="38.25">
      <c r="A63" s="51" t="s">
        <v>165</v>
      </c>
      <c r="B63" s="52" t="s">
        <v>37</v>
      </c>
      <c r="C63" s="53" t="s">
        <v>166</v>
      </c>
      <c r="D63" s="54" t="s">
        <v>167</v>
      </c>
      <c r="E63" s="55" t="s">
        <v>149</v>
      </c>
      <c r="F63" s="19">
        <v>560.02</v>
      </c>
      <c r="G63" s="20"/>
      <c r="H63" s="41" t="s">
        <v>16</v>
      </c>
      <c r="I63" s="19">
        <f t="shared" si="24"/>
        <v>0</v>
      </c>
      <c r="J63" s="21">
        <f t="shared" si="25"/>
        <v>0</v>
      </c>
    </row>
    <row r="64" spans="1:10" ht="38.25">
      <c r="A64" s="51" t="s">
        <v>168</v>
      </c>
      <c r="B64" s="52" t="s">
        <v>37</v>
      </c>
      <c r="C64" s="53" t="s">
        <v>169</v>
      </c>
      <c r="D64" s="54" t="s">
        <v>170</v>
      </c>
      <c r="E64" s="55" t="s">
        <v>87</v>
      </c>
      <c r="F64" s="19">
        <v>152.9</v>
      </c>
      <c r="G64" s="20"/>
      <c r="H64" s="41" t="s">
        <v>16</v>
      </c>
      <c r="I64" s="19">
        <f t="shared" si="24"/>
        <v>0</v>
      </c>
      <c r="J64" s="21">
        <f t="shared" si="25"/>
        <v>0</v>
      </c>
    </row>
    <row r="65" spans="1:10">
      <c r="A65" s="47" t="s">
        <v>171</v>
      </c>
      <c r="B65" s="48" t="s">
        <v>37</v>
      </c>
      <c r="C65" s="49"/>
      <c r="D65" s="50" t="s">
        <v>172</v>
      </c>
      <c r="E65" s="46" t="s">
        <v>38</v>
      </c>
      <c r="F65" s="30">
        <v>0</v>
      </c>
      <c r="G65" s="31"/>
      <c r="H65" s="40" t="s">
        <v>16</v>
      </c>
      <c r="I65" s="30">
        <v>0</v>
      </c>
      <c r="J65" s="32">
        <f>SUM(J66:J72)</f>
        <v>0</v>
      </c>
    </row>
    <row r="66" spans="1:10" ht="25.5">
      <c r="A66" s="51" t="s">
        <v>173</v>
      </c>
      <c r="B66" s="52" t="s">
        <v>37</v>
      </c>
      <c r="C66" s="53" t="s">
        <v>141</v>
      </c>
      <c r="D66" s="54" t="s">
        <v>142</v>
      </c>
      <c r="E66" s="55" t="s">
        <v>44</v>
      </c>
      <c r="F66" s="19">
        <v>31.22</v>
      </c>
      <c r="G66" s="20"/>
      <c r="H66" s="41" t="s">
        <v>16</v>
      </c>
      <c r="I66" s="19">
        <f t="shared" ref="I66" si="26">ROUND(G66*1.2469,2)</f>
        <v>0</v>
      </c>
      <c r="J66" s="21">
        <f t="shared" ref="J66" si="27">ROUND(F66*I66,2)</f>
        <v>0</v>
      </c>
    </row>
    <row r="67" spans="1:10" ht="38.25">
      <c r="A67" s="51" t="s">
        <v>174</v>
      </c>
      <c r="B67" s="52" t="s">
        <v>37</v>
      </c>
      <c r="C67" s="53" t="s">
        <v>144</v>
      </c>
      <c r="D67" s="54" t="s">
        <v>145</v>
      </c>
      <c r="E67" s="55" t="s">
        <v>44</v>
      </c>
      <c r="F67" s="19">
        <v>117.86</v>
      </c>
      <c r="G67" s="20"/>
      <c r="H67" s="41" t="s">
        <v>16</v>
      </c>
      <c r="I67" s="19">
        <f t="shared" ref="I67:I72" si="28">ROUND(G67*1.2469,2)</f>
        <v>0</v>
      </c>
      <c r="J67" s="21">
        <f t="shared" ref="J67:J72" si="29">ROUND(F67*I67,2)</f>
        <v>0</v>
      </c>
    </row>
    <row r="68" spans="1:10" ht="25.5">
      <c r="A68" s="51" t="s">
        <v>175</v>
      </c>
      <c r="B68" s="52" t="s">
        <v>37</v>
      </c>
      <c r="C68" s="53" t="s">
        <v>147</v>
      </c>
      <c r="D68" s="54" t="s">
        <v>148</v>
      </c>
      <c r="E68" s="55" t="s">
        <v>149</v>
      </c>
      <c r="F68" s="19">
        <v>287.14</v>
      </c>
      <c r="G68" s="20"/>
      <c r="H68" s="41" t="s">
        <v>16</v>
      </c>
      <c r="I68" s="19">
        <f t="shared" si="28"/>
        <v>0</v>
      </c>
      <c r="J68" s="21">
        <f t="shared" si="29"/>
        <v>0</v>
      </c>
    </row>
    <row r="69" spans="1:10" ht="25.5">
      <c r="A69" s="51" t="s">
        <v>176</v>
      </c>
      <c r="B69" s="52" t="s">
        <v>37</v>
      </c>
      <c r="C69" s="53" t="s">
        <v>151</v>
      </c>
      <c r="D69" s="54" t="s">
        <v>152</v>
      </c>
      <c r="E69" s="55" t="s">
        <v>149</v>
      </c>
      <c r="F69" s="19">
        <v>8.52</v>
      </c>
      <c r="G69" s="20"/>
      <c r="H69" s="41" t="s">
        <v>16</v>
      </c>
      <c r="I69" s="19">
        <f t="shared" si="28"/>
        <v>0</v>
      </c>
      <c r="J69" s="21">
        <f t="shared" si="29"/>
        <v>0</v>
      </c>
    </row>
    <row r="70" spans="1:10" ht="25.5">
      <c r="A70" s="51" t="s">
        <v>177</v>
      </c>
      <c r="B70" s="52" t="s">
        <v>37</v>
      </c>
      <c r="C70" s="53" t="s">
        <v>154</v>
      </c>
      <c r="D70" s="54" t="s">
        <v>155</v>
      </c>
      <c r="E70" s="55" t="s">
        <v>149</v>
      </c>
      <c r="F70" s="19">
        <v>351.64</v>
      </c>
      <c r="G70" s="20"/>
      <c r="H70" s="41" t="s">
        <v>16</v>
      </c>
      <c r="I70" s="19">
        <f t="shared" si="28"/>
        <v>0</v>
      </c>
      <c r="J70" s="21">
        <f t="shared" si="29"/>
        <v>0</v>
      </c>
    </row>
    <row r="71" spans="1:10" ht="38.25">
      <c r="A71" s="51" t="s">
        <v>178</v>
      </c>
      <c r="B71" s="52" t="s">
        <v>37</v>
      </c>
      <c r="C71" s="53" t="s">
        <v>166</v>
      </c>
      <c r="D71" s="54" t="s">
        <v>167</v>
      </c>
      <c r="E71" s="55" t="s">
        <v>149</v>
      </c>
      <c r="F71" s="19">
        <v>625.33000000000004</v>
      </c>
      <c r="G71" s="20"/>
      <c r="H71" s="41" t="s">
        <v>16</v>
      </c>
      <c r="I71" s="19">
        <f t="shared" si="28"/>
        <v>0</v>
      </c>
      <c r="J71" s="21">
        <f t="shared" si="29"/>
        <v>0</v>
      </c>
    </row>
    <row r="72" spans="1:10" ht="38.25">
      <c r="A72" s="51" t="s">
        <v>179</v>
      </c>
      <c r="B72" s="52" t="s">
        <v>37</v>
      </c>
      <c r="C72" s="53" t="s">
        <v>169</v>
      </c>
      <c r="D72" s="54" t="s">
        <v>170</v>
      </c>
      <c r="E72" s="55" t="s">
        <v>87</v>
      </c>
      <c r="F72" s="19">
        <v>20.95</v>
      </c>
      <c r="G72" s="20"/>
      <c r="H72" s="41" t="s">
        <v>16</v>
      </c>
      <c r="I72" s="19">
        <f t="shared" si="28"/>
        <v>0</v>
      </c>
      <c r="J72" s="21">
        <f t="shared" si="29"/>
        <v>0</v>
      </c>
    </row>
    <row r="73" spans="1:10">
      <c r="A73" s="47" t="s">
        <v>180</v>
      </c>
      <c r="B73" s="48" t="s">
        <v>37</v>
      </c>
      <c r="C73" s="49"/>
      <c r="D73" s="50" t="s">
        <v>181</v>
      </c>
      <c r="E73" s="46" t="s">
        <v>38</v>
      </c>
      <c r="F73" s="30">
        <v>0</v>
      </c>
      <c r="G73" s="31"/>
      <c r="H73" s="40" t="s">
        <v>16</v>
      </c>
      <c r="I73" s="30">
        <v>0</v>
      </c>
      <c r="J73" s="32">
        <f>SUM(J74:J78)</f>
        <v>0</v>
      </c>
    </row>
    <row r="74" spans="1:10" ht="25.5">
      <c r="A74" s="51" t="s">
        <v>182</v>
      </c>
      <c r="B74" s="52" t="s">
        <v>37</v>
      </c>
      <c r="C74" s="53" t="s">
        <v>141</v>
      </c>
      <c r="D74" s="54" t="s">
        <v>142</v>
      </c>
      <c r="E74" s="55" t="s">
        <v>44</v>
      </c>
      <c r="F74" s="19">
        <v>4.32</v>
      </c>
      <c r="G74" s="20"/>
      <c r="H74" s="41" t="s">
        <v>16</v>
      </c>
      <c r="I74" s="19">
        <f t="shared" ref="I74" si="30">ROUND(G74*1.2469,2)</f>
        <v>0</v>
      </c>
      <c r="J74" s="21">
        <f t="shared" ref="J74" si="31">ROUND(F74*I74,2)</f>
        <v>0</v>
      </c>
    </row>
    <row r="75" spans="1:10" ht="38.25">
      <c r="A75" s="51" t="s">
        <v>183</v>
      </c>
      <c r="B75" s="52" t="s">
        <v>37</v>
      </c>
      <c r="C75" s="53" t="s">
        <v>144</v>
      </c>
      <c r="D75" s="54" t="s">
        <v>145</v>
      </c>
      <c r="E75" s="55" t="s">
        <v>44</v>
      </c>
      <c r="F75" s="19">
        <v>17.28</v>
      </c>
      <c r="G75" s="20"/>
      <c r="H75" s="41" t="s">
        <v>16</v>
      </c>
      <c r="I75" s="19">
        <f t="shared" ref="I75:I78" si="32">ROUND(G75*1.2469,2)</f>
        <v>0</v>
      </c>
      <c r="J75" s="21">
        <f t="shared" ref="J75:J78" si="33">ROUND(F75*I75,2)</f>
        <v>0</v>
      </c>
    </row>
    <row r="76" spans="1:10" ht="25.5">
      <c r="A76" s="51" t="s">
        <v>184</v>
      </c>
      <c r="B76" s="52" t="s">
        <v>37</v>
      </c>
      <c r="C76" s="53" t="s">
        <v>151</v>
      </c>
      <c r="D76" s="54" t="s">
        <v>152</v>
      </c>
      <c r="E76" s="55" t="s">
        <v>149</v>
      </c>
      <c r="F76" s="19">
        <v>45.12</v>
      </c>
      <c r="G76" s="20"/>
      <c r="H76" s="41" t="s">
        <v>16</v>
      </c>
      <c r="I76" s="19">
        <f t="shared" si="32"/>
        <v>0</v>
      </c>
      <c r="J76" s="21">
        <f t="shared" si="33"/>
        <v>0</v>
      </c>
    </row>
    <row r="77" spans="1:10" ht="25.5">
      <c r="A77" s="51" t="s">
        <v>185</v>
      </c>
      <c r="B77" s="52" t="s">
        <v>37</v>
      </c>
      <c r="C77" s="53" t="s">
        <v>154</v>
      </c>
      <c r="D77" s="54" t="s">
        <v>155</v>
      </c>
      <c r="E77" s="55" t="s">
        <v>149</v>
      </c>
      <c r="F77" s="19">
        <v>95.51</v>
      </c>
      <c r="G77" s="20"/>
      <c r="H77" s="41" t="s">
        <v>16</v>
      </c>
      <c r="I77" s="19">
        <f t="shared" si="32"/>
        <v>0</v>
      </c>
      <c r="J77" s="21">
        <f t="shared" si="33"/>
        <v>0</v>
      </c>
    </row>
    <row r="78" spans="1:10" ht="38.25">
      <c r="A78" s="51" t="s">
        <v>186</v>
      </c>
      <c r="B78" s="52" t="s">
        <v>37</v>
      </c>
      <c r="C78" s="53" t="s">
        <v>169</v>
      </c>
      <c r="D78" s="54" t="s">
        <v>170</v>
      </c>
      <c r="E78" s="55" t="s">
        <v>87</v>
      </c>
      <c r="F78" s="19">
        <v>2.59</v>
      </c>
      <c r="G78" s="20"/>
      <c r="H78" s="41" t="s">
        <v>16</v>
      </c>
      <c r="I78" s="19">
        <f t="shared" si="32"/>
        <v>0</v>
      </c>
      <c r="J78" s="21">
        <f t="shared" si="33"/>
        <v>0</v>
      </c>
    </row>
    <row r="79" spans="1:10">
      <c r="A79" s="47" t="s">
        <v>187</v>
      </c>
      <c r="B79" s="48" t="s">
        <v>37</v>
      </c>
      <c r="C79" s="49"/>
      <c r="D79" s="50" t="s">
        <v>188</v>
      </c>
      <c r="E79" s="46" t="s">
        <v>38</v>
      </c>
      <c r="F79" s="30">
        <v>0</v>
      </c>
      <c r="G79" s="31"/>
      <c r="H79" s="40" t="s">
        <v>16</v>
      </c>
      <c r="I79" s="30">
        <v>0</v>
      </c>
      <c r="J79" s="32">
        <f>SUM(J80:J85)</f>
        <v>0</v>
      </c>
    </row>
    <row r="80" spans="1:10" ht="25.5">
      <c r="A80" s="51" t="s">
        <v>189</v>
      </c>
      <c r="B80" s="52" t="s">
        <v>37</v>
      </c>
      <c r="C80" s="53" t="s">
        <v>141</v>
      </c>
      <c r="D80" s="54" t="s">
        <v>142</v>
      </c>
      <c r="E80" s="55" t="s">
        <v>44</v>
      </c>
      <c r="F80" s="19">
        <v>52.67</v>
      </c>
      <c r="G80" s="20"/>
      <c r="H80" s="41" t="s">
        <v>16</v>
      </c>
      <c r="I80" s="19">
        <f t="shared" ref="I80" si="34">ROUND(G80*1.2469,2)</f>
        <v>0</v>
      </c>
      <c r="J80" s="21">
        <f t="shared" ref="J80" si="35">ROUND(F80*I80,2)</f>
        <v>0</v>
      </c>
    </row>
    <row r="81" spans="1:10" ht="38.25">
      <c r="A81" s="51" t="s">
        <v>190</v>
      </c>
      <c r="B81" s="52" t="s">
        <v>37</v>
      </c>
      <c r="C81" s="53" t="s">
        <v>144</v>
      </c>
      <c r="D81" s="54" t="s">
        <v>145</v>
      </c>
      <c r="E81" s="55" t="s">
        <v>44</v>
      </c>
      <c r="F81" s="19">
        <v>126.91</v>
      </c>
      <c r="G81" s="20"/>
      <c r="H81" s="41" t="s">
        <v>16</v>
      </c>
      <c r="I81" s="19">
        <f t="shared" ref="I81:I85" si="36">ROUND(G81*1.2469,2)</f>
        <v>0</v>
      </c>
      <c r="J81" s="21">
        <f t="shared" ref="J81:J85" si="37">ROUND(F81*I81,2)</f>
        <v>0</v>
      </c>
    </row>
    <row r="82" spans="1:10" ht="25.5">
      <c r="A82" s="51" t="s">
        <v>191</v>
      </c>
      <c r="B82" s="52" t="s">
        <v>37</v>
      </c>
      <c r="C82" s="53" t="s">
        <v>147</v>
      </c>
      <c r="D82" s="54" t="s">
        <v>148</v>
      </c>
      <c r="E82" s="55" t="s">
        <v>149</v>
      </c>
      <c r="F82" s="19">
        <v>349.32</v>
      </c>
      <c r="G82" s="20"/>
      <c r="H82" s="41" t="s">
        <v>16</v>
      </c>
      <c r="I82" s="19">
        <f t="shared" si="36"/>
        <v>0</v>
      </c>
      <c r="J82" s="21">
        <f t="shared" si="37"/>
        <v>0</v>
      </c>
    </row>
    <row r="83" spans="1:10" ht="25.5">
      <c r="A83" s="51" t="s">
        <v>192</v>
      </c>
      <c r="B83" s="52" t="s">
        <v>37</v>
      </c>
      <c r="C83" s="53" t="s">
        <v>151</v>
      </c>
      <c r="D83" s="54" t="s">
        <v>152</v>
      </c>
      <c r="E83" s="55" t="s">
        <v>149</v>
      </c>
      <c r="F83" s="19">
        <v>247.84</v>
      </c>
      <c r="G83" s="20"/>
      <c r="H83" s="41" t="s">
        <v>16</v>
      </c>
      <c r="I83" s="19">
        <f t="shared" si="36"/>
        <v>0</v>
      </c>
      <c r="J83" s="21">
        <f t="shared" si="37"/>
        <v>0</v>
      </c>
    </row>
    <row r="84" spans="1:10" ht="25.5">
      <c r="A84" s="51" t="s">
        <v>193</v>
      </c>
      <c r="B84" s="52" t="s">
        <v>37</v>
      </c>
      <c r="C84" s="53" t="s">
        <v>154</v>
      </c>
      <c r="D84" s="54" t="s">
        <v>155</v>
      </c>
      <c r="E84" s="55" t="s">
        <v>149</v>
      </c>
      <c r="F84" s="19">
        <v>888.92</v>
      </c>
      <c r="G84" s="20"/>
      <c r="H84" s="41" t="s">
        <v>16</v>
      </c>
      <c r="I84" s="19">
        <f t="shared" si="36"/>
        <v>0</v>
      </c>
      <c r="J84" s="21">
        <f t="shared" si="37"/>
        <v>0</v>
      </c>
    </row>
    <row r="85" spans="1:10" ht="38.25">
      <c r="A85" s="51" t="s">
        <v>194</v>
      </c>
      <c r="B85" s="52" t="s">
        <v>37</v>
      </c>
      <c r="C85" s="53" t="s">
        <v>169</v>
      </c>
      <c r="D85" s="54" t="s">
        <v>170</v>
      </c>
      <c r="E85" s="55" t="s">
        <v>87</v>
      </c>
      <c r="F85" s="19">
        <v>39.380000000000003</v>
      </c>
      <c r="G85" s="20"/>
      <c r="H85" s="41" t="s">
        <v>16</v>
      </c>
      <c r="I85" s="19">
        <f t="shared" si="36"/>
        <v>0</v>
      </c>
      <c r="J85" s="21">
        <f t="shared" si="37"/>
        <v>0</v>
      </c>
    </row>
    <row r="86" spans="1:10">
      <c r="A86" s="47" t="s">
        <v>195</v>
      </c>
      <c r="B86" s="48" t="s">
        <v>37</v>
      </c>
      <c r="C86" s="49"/>
      <c r="D86" s="50" t="s">
        <v>196</v>
      </c>
      <c r="E86" s="46" t="s">
        <v>38</v>
      </c>
      <c r="F86" s="30">
        <v>0</v>
      </c>
      <c r="G86" s="31"/>
      <c r="H86" s="40" t="s">
        <v>16</v>
      </c>
      <c r="I86" s="30">
        <v>0</v>
      </c>
      <c r="J86" s="32">
        <f>SUM(J87:J96)</f>
        <v>0</v>
      </c>
    </row>
    <row r="87" spans="1:10" ht="25.5">
      <c r="A87" s="51" t="s">
        <v>197</v>
      </c>
      <c r="B87" s="52" t="s">
        <v>37</v>
      </c>
      <c r="C87" s="53" t="s">
        <v>141</v>
      </c>
      <c r="D87" s="54" t="s">
        <v>142</v>
      </c>
      <c r="E87" s="55" t="s">
        <v>44</v>
      </c>
      <c r="F87" s="19">
        <v>254.22</v>
      </c>
      <c r="G87" s="20"/>
      <c r="H87" s="41" t="s">
        <v>16</v>
      </c>
      <c r="I87" s="19">
        <f t="shared" ref="I87" si="38">ROUND(G87*1.2469,2)</f>
        <v>0</v>
      </c>
      <c r="J87" s="21">
        <f t="shared" ref="J87" si="39">ROUND(F87*I87,2)</f>
        <v>0</v>
      </c>
    </row>
    <row r="88" spans="1:10" ht="38.25">
      <c r="A88" s="51" t="s">
        <v>198</v>
      </c>
      <c r="B88" s="52" t="s">
        <v>37</v>
      </c>
      <c r="C88" s="53" t="s">
        <v>199</v>
      </c>
      <c r="D88" s="54" t="s">
        <v>200</v>
      </c>
      <c r="E88" s="55" t="s">
        <v>87</v>
      </c>
      <c r="F88" s="19">
        <v>104.55</v>
      </c>
      <c r="G88" s="20"/>
      <c r="H88" s="41" t="s">
        <v>16</v>
      </c>
      <c r="I88" s="19">
        <f t="shared" ref="I88:I96" si="40">ROUND(G88*1.2469,2)</f>
        <v>0</v>
      </c>
      <c r="J88" s="21">
        <f t="shared" ref="J88:J96" si="41">ROUND(F88*I88,2)</f>
        <v>0</v>
      </c>
    </row>
    <row r="89" spans="1:10" ht="38.25">
      <c r="A89" s="51" t="s">
        <v>201</v>
      </c>
      <c r="B89" s="52" t="s">
        <v>37</v>
      </c>
      <c r="C89" s="53" t="s">
        <v>202</v>
      </c>
      <c r="D89" s="54" t="s">
        <v>203</v>
      </c>
      <c r="E89" s="55" t="s">
        <v>44</v>
      </c>
      <c r="F89" s="19">
        <v>1365.43</v>
      </c>
      <c r="G89" s="20"/>
      <c r="H89" s="41" t="s">
        <v>16</v>
      </c>
      <c r="I89" s="19">
        <f t="shared" si="40"/>
        <v>0</v>
      </c>
      <c r="J89" s="21">
        <f t="shared" si="41"/>
        <v>0</v>
      </c>
    </row>
    <row r="90" spans="1:10" ht="25.5">
      <c r="A90" s="51" t="s">
        <v>204</v>
      </c>
      <c r="B90" s="52" t="s">
        <v>37</v>
      </c>
      <c r="C90" s="53" t="s">
        <v>205</v>
      </c>
      <c r="D90" s="54" t="s">
        <v>206</v>
      </c>
      <c r="E90" s="55" t="s">
        <v>149</v>
      </c>
      <c r="F90" s="19">
        <v>29.08</v>
      </c>
      <c r="G90" s="20"/>
      <c r="H90" s="41" t="s">
        <v>16</v>
      </c>
      <c r="I90" s="19">
        <f t="shared" si="40"/>
        <v>0</v>
      </c>
      <c r="J90" s="21">
        <f t="shared" si="41"/>
        <v>0</v>
      </c>
    </row>
    <row r="91" spans="1:10" ht="25.5">
      <c r="A91" s="51" t="s">
        <v>207</v>
      </c>
      <c r="B91" s="52" t="s">
        <v>37</v>
      </c>
      <c r="C91" s="53" t="s">
        <v>208</v>
      </c>
      <c r="D91" s="54" t="s">
        <v>209</v>
      </c>
      <c r="E91" s="55" t="s">
        <v>149</v>
      </c>
      <c r="F91" s="19">
        <v>2164.4699999999998</v>
      </c>
      <c r="G91" s="20"/>
      <c r="H91" s="41" t="s">
        <v>16</v>
      </c>
      <c r="I91" s="19">
        <f t="shared" si="40"/>
        <v>0</v>
      </c>
      <c r="J91" s="21">
        <f t="shared" si="41"/>
        <v>0</v>
      </c>
    </row>
    <row r="92" spans="1:10" ht="25.5">
      <c r="A92" s="51" t="s">
        <v>210</v>
      </c>
      <c r="B92" s="52" t="s">
        <v>37</v>
      </c>
      <c r="C92" s="53" t="s">
        <v>211</v>
      </c>
      <c r="D92" s="54" t="s">
        <v>212</v>
      </c>
      <c r="E92" s="55" t="s">
        <v>149</v>
      </c>
      <c r="F92" s="19">
        <v>1012.24</v>
      </c>
      <c r="G92" s="20"/>
      <c r="H92" s="41" t="s">
        <v>16</v>
      </c>
      <c r="I92" s="19">
        <f t="shared" si="40"/>
        <v>0</v>
      </c>
      <c r="J92" s="21">
        <f t="shared" si="41"/>
        <v>0</v>
      </c>
    </row>
    <row r="93" spans="1:10" ht="38.25">
      <c r="A93" s="51" t="s">
        <v>213</v>
      </c>
      <c r="B93" s="52" t="s">
        <v>37</v>
      </c>
      <c r="C93" s="53" t="s">
        <v>157</v>
      </c>
      <c r="D93" s="54" t="s">
        <v>158</v>
      </c>
      <c r="E93" s="55" t="s">
        <v>149</v>
      </c>
      <c r="F93" s="19">
        <v>245.63</v>
      </c>
      <c r="G93" s="20"/>
      <c r="H93" s="41" t="s">
        <v>16</v>
      </c>
      <c r="I93" s="19">
        <f t="shared" si="40"/>
        <v>0</v>
      </c>
      <c r="J93" s="21">
        <f t="shared" si="41"/>
        <v>0</v>
      </c>
    </row>
    <row r="94" spans="1:10" ht="25.5">
      <c r="A94" s="51" t="s">
        <v>214</v>
      </c>
      <c r="B94" s="52" t="s">
        <v>37</v>
      </c>
      <c r="C94" s="53" t="s">
        <v>160</v>
      </c>
      <c r="D94" s="54" t="s">
        <v>161</v>
      </c>
      <c r="E94" s="55" t="s">
        <v>149</v>
      </c>
      <c r="F94" s="19">
        <v>7.48</v>
      </c>
      <c r="G94" s="20"/>
      <c r="H94" s="41" t="s">
        <v>16</v>
      </c>
      <c r="I94" s="19">
        <f t="shared" si="40"/>
        <v>0</v>
      </c>
      <c r="J94" s="21">
        <f t="shared" si="41"/>
        <v>0</v>
      </c>
    </row>
    <row r="95" spans="1:10" ht="38.25">
      <c r="A95" s="51" t="s">
        <v>215</v>
      </c>
      <c r="B95" s="52" t="s">
        <v>37</v>
      </c>
      <c r="C95" s="53" t="s">
        <v>166</v>
      </c>
      <c r="D95" s="54" t="s">
        <v>167</v>
      </c>
      <c r="E95" s="55" t="s">
        <v>149</v>
      </c>
      <c r="F95" s="19">
        <v>1104.1500000000001</v>
      </c>
      <c r="G95" s="20"/>
      <c r="H95" s="41" t="s">
        <v>16</v>
      </c>
      <c r="I95" s="19">
        <f t="shared" si="40"/>
        <v>0</v>
      </c>
      <c r="J95" s="21">
        <f t="shared" si="41"/>
        <v>0</v>
      </c>
    </row>
    <row r="96" spans="1:10" ht="38.25">
      <c r="A96" s="51" t="s">
        <v>216</v>
      </c>
      <c r="B96" s="52" t="s">
        <v>37</v>
      </c>
      <c r="C96" s="53" t="s">
        <v>169</v>
      </c>
      <c r="D96" s="54" t="s">
        <v>170</v>
      </c>
      <c r="E96" s="55" t="s">
        <v>87</v>
      </c>
      <c r="F96" s="19">
        <v>104.5</v>
      </c>
      <c r="G96" s="20"/>
      <c r="H96" s="41" t="s">
        <v>16</v>
      </c>
      <c r="I96" s="19">
        <f t="shared" si="40"/>
        <v>0</v>
      </c>
      <c r="J96" s="21">
        <f t="shared" si="41"/>
        <v>0</v>
      </c>
    </row>
    <row r="97" spans="1:10">
      <c r="A97" s="47" t="s">
        <v>217</v>
      </c>
      <c r="B97" s="48" t="s">
        <v>37</v>
      </c>
      <c r="C97" s="49"/>
      <c r="D97" s="50" t="s">
        <v>218</v>
      </c>
      <c r="E97" s="46" t="s">
        <v>38</v>
      </c>
      <c r="F97" s="30">
        <v>0</v>
      </c>
      <c r="G97" s="31"/>
      <c r="H97" s="40" t="s">
        <v>16</v>
      </c>
      <c r="I97" s="30">
        <v>0</v>
      </c>
      <c r="J97" s="32">
        <f>SUM(J98:J103)</f>
        <v>0</v>
      </c>
    </row>
    <row r="98" spans="1:10" ht="25.5">
      <c r="A98" s="51" t="s">
        <v>219</v>
      </c>
      <c r="B98" s="52" t="s">
        <v>37</v>
      </c>
      <c r="C98" s="53" t="s">
        <v>141</v>
      </c>
      <c r="D98" s="54" t="s">
        <v>142</v>
      </c>
      <c r="E98" s="55" t="s">
        <v>44</v>
      </c>
      <c r="F98" s="19">
        <v>51.41</v>
      </c>
      <c r="G98" s="20"/>
      <c r="H98" s="41" t="s">
        <v>16</v>
      </c>
      <c r="I98" s="19">
        <f t="shared" ref="I98" si="42">ROUND(G98*1.2469,2)</f>
        <v>0</v>
      </c>
      <c r="J98" s="21">
        <f t="shared" ref="J98" si="43">ROUND(F98*I98,2)</f>
        <v>0</v>
      </c>
    </row>
    <row r="99" spans="1:10" ht="38.25">
      <c r="A99" s="51" t="s">
        <v>220</v>
      </c>
      <c r="B99" s="52" t="s">
        <v>37</v>
      </c>
      <c r="C99" s="53" t="s">
        <v>199</v>
      </c>
      <c r="D99" s="54" t="s">
        <v>200</v>
      </c>
      <c r="E99" s="55" t="s">
        <v>87</v>
      </c>
      <c r="F99" s="19">
        <v>0.56999999999999995</v>
      </c>
      <c r="G99" s="20"/>
      <c r="H99" s="41" t="s">
        <v>16</v>
      </c>
      <c r="I99" s="19">
        <f t="shared" ref="I99:I103" si="44">ROUND(G99*1.2469,2)</f>
        <v>0</v>
      </c>
      <c r="J99" s="21">
        <f t="shared" ref="J99:J103" si="45">ROUND(F99*I99,2)</f>
        <v>0</v>
      </c>
    </row>
    <row r="100" spans="1:10" ht="38.25">
      <c r="A100" s="51" t="s">
        <v>221</v>
      </c>
      <c r="B100" s="52" t="s">
        <v>37</v>
      </c>
      <c r="C100" s="53" t="s">
        <v>202</v>
      </c>
      <c r="D100" s="54" t="s">
        <v>203</v>
      </c>
      <c r="E100" s="55" t="s">
        <v>44</v>
      </c>
      <c r="F100" s="19">
        <v>205.65</v>
      </c>
      <c r="G100" s="20"/>
      <c r="H100" s="41" t="s">
        <v>16</v>
      </c>
      <c r="I100" s="19">
        <f t="shared" si="44"/>
        <v>0</v>
      </c>
      <c r="J100" s="21">
        <f t="shared" si="45"/>
        <v>0</v>
      </c>
    </row>
    <row r="101" spans="1:10" ht="25.5">
      <c r="A101" s="51" t="s">
        <v>222</v>
      </c>
      <c r="B101" s="52" t="s">
        <v>37</v>
      </c>
      <c r="C101" s="53" t="s">
        <v>208</v>
      </c>
      <c r="D101" s="54" t="s">
        <v>209</v>
      </c>
      <c r="E101" s="55" t="s">
        <v>149</v>
      </c>
      <c r="F101" s="19">
        <v>549.73</v>
      </c>
      <c r="G101" s="20"/>
      <c r="H101" s="41" t="s">
        <v>16</v>
      </c>
      <c r="I101" s="19">
        <f t="shared" si="44"/>
        <v>0</v>
      </c>
      <c r="J101" s="21">
        <f t="shared" si="45"/>
        <v>0</v>
      </c>
    </row>
    <row r="102" spans="1:10" ht="38.25">
      <c r="A102" s="51" t="s">
        <v>223</v>
      </c>
      <c r="B102" s="52" t="s">
        <v>37</v>
      </c>
      <c r="C102" s="53" t="s">
        <v>166</v>
      </c>
      <c r="D102" s="54" t="s">
        <v>167</v>
      </c>
      <c r="E102" s="55" t="s">
        <v>149</v>
      </c>
      <c r="F102" s="19">
        <v>266.85000000000002</v>
      </c>
      <c r="G102" s="20"/>
      <c r="H102" s="41" t="s">
        <v>16</v>
      </c>
      <c r="I102" s="19">
        <f t="shared" si="44"/>
        <v>0</v>
      </c>
      <c r="J102" s="21">
        <f t="shared" si="45"/>
        <v>0</v>
      </c>
    </row>
    <row r="103" spans="1:10" ht="38.25">
      <c r="A103" s="51" t="s">
        <v>224</v>
      </c>
      <c r="B103" s="52" t="s">
        <v>37</v>
      </c>
      <c r="C103" s="53" t="s">
        <v>169</v>
      </c>
      <c r="D103" s="54" t="s">
        <v>170</v>
      </c>
      <c r="E103" s="55" t="s">
        <v>87</v>
      </c>
      <c r="F103" s="19">
        <v>15.42</v>
      </c>
      <c r="G103" s="20"/>
      <c r="H103" s="41" t="s">
        <v>16</v>
      </c>
      <c r="I103" s="19">
        <f t="shared" si="44"/>
        <v>0</v>
      </c>
      <c r="J103" s="21">
        <f t="shared" si="45"/>
        <v>0</v>
      </c>
    </row>
    <row r="104" spans="1:10" ht="25.5">
      <c r="A104" s="47" t="s">
        <v>225</v>
      </c>
      <c r="B104" s="48" t="s">
        <v>37</v>
      </c>
      <c r="C104" s="49"/>
      <c r="D104" s="50" t="s">
        <v>226</v>
      </c>
      <c r="E104" s="46" t="s">
        <v>38</v>
      </c>
      <c r="F104" s="30">
        <v>0</v>
      </c>
      <c r="G104" s="31"/>
      <c r="H104" s="40" t="s">
        <v>16</v>
      </c>
      <c r="I104" s="30">
        <v>0</v>
      </c>
      <c r="J104" s="32">
        <f>SUM(J105:J112)</f>
        <v>0</v>
      </c>
    </row>
    <row r="105" spans="1:10" ht="25.5">
      <c r="A105" s="51" t="s">
        <v>227</v>
      </c>
      <c r="B105" s="52" t="s">
        <v>37</v>
      </c>
      <c r="C105" s="53" t="s">
        <v>141</v>
      </c>
      <c r="D105" s="54" t="s">
        <v>142</v>
      </c>
      <c r="E105" s="55" t="s">
        <v>44</v>
      </c>
      <c r="F105" s="19">
        <v>7.65</v>
      </c>
      <c r="G105" s="20"/>
      <c r="H105" s="41" t="s">
        <v>16</v>
      </c>
      <c r="I105" s="19">
        <f t="shared" ref="I105" si="46">ROUND(G105*1.2469,2)</f>
        <v>0</v>
      </c>
      <c r="J105" s="21">
        <f t="shared" ref="J105" si="47">ROUND(F105*I105,2)</f>
        <v>0</v>
      </c>
    </row>
    <row r="106" spans="1:10" ht="38.25">
      <c r="A106" s="51" t="s">
        <v>228</v>
      </c>
      <c r="B106" s="52" t="s">
        <v>37</v>
      </c>
      <c r="C106" s="53" t="s">
        <v>202</v>
      </c>
      <c r="D106" s="54" t="s">
        <v>203</v>
      </c>
      <c r="E106" s="55" t="s">
        <v>44</v>
      </c>
      <c r="F106" s="19">
        <v>45.89</v>
      </c>
      <c r="G106" s="20"/>
      <c r="H106" s="41" t="s">
        <v>16</v>
      </c>
      <c r="I106" s="19">
        <f t="shared" ref="I106:I112" si="48">ROUND(G106*1.2469,2)</f>
        <v>0</v>
      </c>
      <c r="J106" s="21">
        <f t="shared" ref="J106:J112" si="49">ROUND(F106*I106,2)</f>
        <v>0</v>
      </c>
    </row>
    <row r="107" spans="1:10" ht="25.5">
      <c r="A107" s="51" t="s">
        <v>229</v>
      </c>
      <c r="B107" s="52" t="s">
        <v>37</v>
      </c>
      <c r="C107" s="53" t="s">
        <v>205</v>
      </c>
      <c r="D107" s="54" t="s">
        <v>206</v>
      </c>
      <c r="E107" s="55" t="s">
        <v>149</v>
      </c>
      <c r="F107" s="19">
        <v>2.92</v>
      </c>
      <c r="G107" s="20"/>
      <c r="H107" s="41" t="s">
        <v>16</v>
      </c>
      <c r="I107" s="19">
        <f t="shared" si="48"/>
        <v>0</v>
      </c>
      <c r="J107" s="21">
        <f t="shared" si="49"/>
        <v>0</v>
      </c>
    </row>
    <row r="108" spans="1:10" ht="25.5">
      <c r="A108" s="51" t="s">
        <v>230</v>
      </c>
      <c r="B108" s="52" t="s">
        <v>37</v>
      </c>
      <c r="C108" s="53" t="s">
        <v>208</v>
      </c>
      <c r="D108" s="54" t="s">
        <v>209</v>
      </c>
      <c r="E108" s="55" t="s">
        <v>149</v>
      </c>
      <c r="F108" s="19">
        <v>5.49</v>
      </c>
      <c r="G108" s="20"/>
      <c r="H108" s="41" t="s">
        <v>16</v>
      </c>
      <c r="I108" s="19">
        <f t="shared" si="48"/>
        <v>0</v>
      </c>
      <c r="J108" s="21">
        <f t="shared" si="49"/>
        <v>0</v>
      </c>
    </row>
    <row r="109" spans="1:10" ht="25.5">
      <c r="A109" s="51" t="s">
        <v>231</v>
      </c>
      <c r="B109" s="52" t="s">
        <v>37</v>
      </c>
      <c r="C109" s="53" t="s">
        <v>211</v>
      </c>
      <c r="D109" s="54" t="s">
        <v>212</v>
      </c>
      <c r="E109" s="55" t="s">
        <v>149</v>
      </c>
      <c r="F109" s="19">
        <v>132.28</v>
      </c>
      <c r="G109" s="20"/>
      <c r="H109" s="41" t="s">
        <v>16</v>
      </c>
      <c r="I109" s="19">
        <f t="shared" si="48"/>
        <v>0</v>
      </c>
      <c r="J109" s="21">
        <f t="shared" si="49"/>
        <v>0</v>
      </c>
    </row>
    <row r="110" spans="1:10" ht="38.25">
      <c r="A110" s="51" t="s">
        <v>232</v>
      </c>
      <c r="B110" s="52" t="s">
        <v>37</v>
      </c>
      <c r="C110" s="53" t="s">
        <v>157</v>
      </c>
      <c r="D110" s="54" t="s">
        <v>158</v>
      </c>
      <c r="E110" s="55" t="s">
        <v>149</v>
      </c>
      <c r="F110" s="19">
        <v>22.53</v>
      </c>
      <c r="G110" s="20"/>
      <c r="H110" s="41" t="s">
        <v>16</v>
      </c>
      <c r="I110" s="19">
        <f t="shared" si="48"/>
        <v>0</v>
      </c>
      <c r="J110" s="21">
        <f t="shared" si="49"/>
        <v>0</v>
      </c>
    </row>
    <row r="111" spans="1:10" ht="38.25">
      <c r="A111" s="51" t="s">
        <v>233</v>
      </c>
      <c r="B111" s="52" t="s">
        <v>37</v>
      </c>
      <c r="C111" s="53" t="s">
        <v>166</v>
      </c>
      <c r="D111" s="54" t="s">
        <v>167</v>
      </c>
      <c r="E111" s="55" t="s">
        <v>149</v>
      </c>
      <c r="F111" s="19">
        <v>40.340000000000003</v>
      </c>
      <c r="G111" s="20"/>
      <c r="H111" s="41" t="s">
        <v>16</v>
      </c>
      <c r="I111" s="19">
        <f t="shared" si="48"/>
        <v>0</v>
      </c>
      <c r="J111" s="21">
        <f t="shared" si="49"/>
        <v>0</v>
      </c>
    </row>
    <row r="112" spans="1:10" ht="38.25">
      <c r="A112" s="51" t="s">
        <v>234</v>
      </c>
      <c r="B112" s="52" t="s">
        <v>37</v>
      </c>
      <c r="C112" s="53" t="s">
        <v>169</v>
      </c>
      <c r="D112" s="54" t="s">
        <v>170</v>
      </c>
      <c r="E112" s="55" t="s">
        <v>87</v>
      </c>
      <c r="F112" s="19">
        <v>4.59</v>
      </c>
      <c r="G112" s="20"/>
      <c r="H112" s="41" t="s">
        <v>16</v>
      </c>
      <c r="I112" s="19">
        <f t="shared" si="48"/>
        <v>0</v>
      </c>
      <c r="J112" s="21">
        <f t="shared" si="49"/>
        <v>0</v>
      </c>
    </row>
    <row r="113" spans="1:10">
      <c r="A113" s="47" t="s">
        <v>235</v>
      </c>
      <c r="B113" s="48" t="s">
        <v>37</v>
      </c>
      <c r="C113" s="49"/>
      <c r="D113" s="50" t="s">
        <v>236</v>
      </c>
      <c r="E113" s="46" t="s">
        <v>38</v>
      </c>
      <c r="F113" s="30">
        <v>0</v>
      </c>
      <c r="G113" s="31"/>
      <c r="H113" s="40" t="s">
        <v>16</v>
      </c>
      <c r="I113" s="30">
        <v>0</v>
      </c>
      <c r="J113" s="32">
        <f>SUM(J114:J116)</f>
        <v>0</v>
      </c>
    </row>
    <row r="114" spans="1:10" ht="38.25">
      <c r="A114" s="51" t="s">
        <v>237</v>
      </c>
      <c r="B114" s="52" t="s">
        <v>37</v>
      </c>
      <c r="C114" s="53" t="s">
        <v>238</v>
      </c>
      <c r="D114" s="54" t="s">
        <v>239</v>
      </c>
      <c r="E114" s="55" t="s">
        <v>44</v>
      </c>
      <c r="F114" s="19">
        <v>25.01</v>
      </c>
      <c r="G114" s="20"/>
      <c r="H114" s="41" t="s">
        <v>16</v>
      </c>
      <c r="I114" s="19">
        <f t="shared" ref="I114" si="50">ROUND(G114*1.2469,2)</f>
        <v>0</v>
      </c>
      <c r="J114" s="21">
        <f t="shared" ref="J114" si="51">ROUND(F114*I114,2)</f>
        <v>0</v>
      </c>
    </row>
    <row r="115" spans="1:10" ht="25.5">
      <c r="A115" s="51" t="s">
        <v>240</v>
      </c>
      <c r="B115" s="52" t="s">
        <v>37</v>
      </c>
      <c r="C115" s="53" t="s">
        <v>151</v>
      </c>
      <c r="D115" s="54" t="s">
        <v>152</v>
      </c>
      <c r="E115" s="55" t="s">
        <v>149</v>
      </c>
      <c r="F115" s="19">
        <v>266.49</v>
      </c>
      <c r="G115" s="20"/>
      <c r="H115" s="41" t="s">
        <v>16</v>
      </c>
      <c r="I115" s="19">
        <f t="shared" ref="I115:I116" si="52">ROUND(G115*1.2469,2)</f>
        <v>0</v>
      </c>
      <c r="J115" s="21">
        <f t="shared" ref="J115:J116" si="53">ROUND(F115*I115,2)</f>
        <v>0</v>
      </c>
    </row>
    <row r="116" spans="1:10" ht="38.25">
      <c r="A116" s="51" t="s">
        <v>241</v>
      </c>
      <c r="B116" s="52" t="s">
        <v>37</v>
      </c>
      <c r="C116" s="53" t="s">
        <v>242</v>
      </c>
      <c r="D116" s="54" t="s">
        <v>243</v>
      </c>
      <c r="E116" s="55" t="s">
        <v>87</v>
      </c>
      <c r="F116" s="19">
        <v>2.87</v>
      </c>
      <c r="G116" s="20"/>
      <c r="H116" s="41" t="s">
        <v>16</v>
      </c>
      <c r="I116" s="19">
        <f t="shared" si="52"/>
        <v>0</v>
      </c>
      <c r="J116" s="21">
        <f t="shared" si="53"/>
        <v>0</v>
      </c>
    </row>
    <row r="117" spans="1:10" ht="25.5">
      <c r="A117" s="47" t="s">
        <v>244</v>
      </c>
      <c r="B117" s="48" t="s">
        <v>37</v>
      </c>
      <c r="C117" s="49"/>
      <c r="D117" s="50" t="s">
        <v>245</v>
      </c>
      <c r="E117" s="46" t="s">
        <v>38</v>
      </c>
      <c r="F117" s="30">
        <v>0</v>
      </c>
      <c r="G117" s="31"/>
      <c r="H117" s="40" t="s">
        <v>16</v>
      </c>
      <c r="I117" s="30">
        <v>0</v>
      </c>
      <c r="J117" s="32">
        <f>SUM(J118:J122)</f>
        <v>0</v>
      </c>
    </row>
    <row r="118" spans="1:10" ht="25.5">
      <c r="A118" s="51" t="s">
        <v>246</v>
      </c>
      <c r="B118" s="52" t="s">
        <v>37</v>
      </c>
      <c r="C118" s="53" t="s">
        <v>141</v>
      </c>
      <c r="D118" s="54" t="s">
        <v>142</v>
      </c>
      <c r="E118" s="55" t="s">
        <v>44</v>
      </c>
      <c r="F118" s="19">
        <v>1.6</v>
      </c>
      <c r="G118" s="20"/>
      <c r="H118" s="41" t="s">
        <v>16</v>
      </c>
      <c r="I118" s="19">
        <f t="shared" ref="I118" si="54">ROUND(G118*1.2469,2)</f>
        <v>0</v>
      </c>
      <c r="J118" s="21">
        <f t="shared" ref="J118" si="55">ROUND(F118*I118,2)</f>
        <v>0</v>
      </c>
    </row>
    <row r="119" spans="1:10" ht="38.25">
      <c r="A119" s="51" t="s">
        <v>247</v>
      </c>
      <c r="B119" s="52" t="s">
        <v>37</v>
      </c>
      <c r="C119" s="53" t="s">
        <v>144</v>
      </c>
      <c r="D119" s="54" t="s">
        <v>145</v>
      </c>
      <c r="E119" s="55" t="s">
        <v>44</v>
      </c>
      <c r="F119" s="19">
        <v>9.6</v>
      </c>
      <c r="G119" s="20"/>
      <c r="H119" s="41" t="s">
        <v>16</v>
      </c>
      <c r="I119" s="19">
        <f t="shared" ref="I119:I122" si="56">ROUND(G119*1.2469,2)</f>
        <v>0</v>
      </c>
      <c r="J119" s="21">
        <f t="shared" ref="J119:J122" si="57">ROUND(F119*I119,2)</f>
        <v>0</v>
      </c>
    </row>
    <row r="120" spans="1:10" ht="25.5">
      <c r="A120" s="51" t="s">
        <v>248</v>
      </c>
      <c r="B120" s="52" t="s">
        <v>37</v>
      </c>
      <c r="C120" s="53" t="s">
        <v>211</v>
      </c>
      <c r="D120" s="54" t="s">
        <v>212</v>
      </c>
      <c r="E120" s="55" t="s">
        <v>149</v>
      </c>
      <c r="F120" s="19">
        <v>22.46</v>
      </c>
      <c r="G120" s="20"/>
      <c r="H120" s="41" t="s">
        <v>16</v>
      </c>
      <c r="I120" s="19">
        <f t="shared" si="56"/>
        <v>0</v>
      </c>
      <c r="J120" s="21">
        <f t="shared" si="57"/>
        <v>0</v>
      </c>
    </row>
    <row r="121" spans="1:10" ht="38.25">
      <c r="A121" s="51" t="s">
        <v>249</v>
      </c>
      <c r="B121" s="52" t="s">
        <v>37</v>
      </c>
      <c r="C121" s="53" t="s">
        <v>166</v>
      </c>
      <c r="D121" s="54" t="s">
        <v>167</v>
      </c>
      <c r="E121" s="55" t="s">
        <v>149</v>
      </c>
      <c r="F121" s="19">
        <v>10.58</v>
      </c>
      <c r="G121" s="20"/>
      <c r="H121" s="41" t="s">
        <v>16</v>
      </c>
      <c r="I121" s="19">
        <f t="shared" si="56"/>
        <v>0</v>
      </c>
      <c r="J121" s="21">
        <f t="shared" si="57"/>
        <v>0</v>
      </c>
    </row>
    <row r="122" spans="1:10" ht="38.25">
      <c r="A122" s="51" t="s">
        <v>250</v>
      </c>
      <c r="B122" s="52" t="s">
        <v>37</v>
      </c>
      <c r="C122" s="53" t="s">
        <v>169</v>
      </c>
      <c r="D122" s="54" t="s">
        <v>170</v>
      </c>
      <c r="E122" s="55" t="s">
        <v>87</v>
      </c>
      <c r="F122" s="19">
        <v>0.96</v>
      </c>
      <c r="G122" s="20"/>
      <c r="H122" s="41" t="s">
        <v>16</v>
      </c>
      <c r="I122" s="19">
        <f t="shared" si="56"/>
        <v>0</v>
      </c>
      <c r="J122" s="21">
        <f t="shared" si="57"/>
        <v>0</v>
      </c>
    </row>
    <row r="123" spans="1:10">
      <c r="A123" s="47" t="s">
        <v>251</v>
      </c>
      <c r="B123" s="48" t="s">
        <v>37</v>
      </c>
      <c r="C123" s="49"/>
      <c r="D123" s="50" t="s">
        <v>252</v>
      </c>
      <c r="E123" s="46" t="s">
        <v>38</v>
      </c>
      <c r="F123" s="30">
        <v>0</v>
      </c>
      <c r="G123" s="31"/>
      <c r="H123" s="40" t="s">
        <v>16</v>
      </c>
      <c r="I123" s="30">
        <v>0</v>
      </c>
      <c r="J123" s="32">
        <f>J124+J133+J138+J143+J154+J161+J163+J169+J174+J178+J182+J184</f>
        <v>0</v>
      </c>
    </row>
    <row r="124" spans="1:10">
      <c r="A124" s="47" t="s">
        <v>253</v>
      </c>
      <c r="B124" s="48" t="s">
        <v>37</v>
      </c>
      <c r="C124" s="49"/>
      <c r="D124" s="50" t="s">
        <v>254</v>
      </c>
      <c r="E124" s="46" t="s">
        <v>38</v>
      </c>
      <c r="F124" s="30">
        <v>0</v>
      </c>
      <c r="G124" s="31"/>
      <c r="H124" s="40" t="s">
        <v>16</v>
      </c>
      <c r="I124" s="30">
        <v>0</v>
      </c>
      <c r="J124" s="32">
        <f>SUM(J125:J132)</f>
        <v>0</v>
      </c>
    </row>
    <row r="125" spans="1:10" ht="51">
      <c r="A125" s="51" t="s">
        <v>255</v>
      </c>
      <c r="B125" s="52" t="s">
        <v>37</v>
      </c>
      <c r="C125" s="53" t="s">
        <v>256</v>
      </c>
      <c r="D125" s="54" t="s">
        <v>257</v>
      </c>
      <c r="E125" s="55" t="s">
        <v>44</v>
      </c>
      <c r="F125" s="19">
        <v>1359.77</v>
      </c>
      <c r="G125" s="20"/>
      <c r="H125" s="41" t="s">
        <v>16</v>
      </c>
      <c r="I125" s="19">
        <f t="shared" ref="I125" si="58">ROUND(G125*1.2469,2)</f>
        <v>0</v>
      </c>
      <c r="J125" s="21">
        <f t="shared" ref="J125" si="59">ROUND(F125*I125,2)</f>
        <v>0</v>
      </c>
    </row>
    <row r="126" spans="1:10" ht="38.25">
      <c r="A126" s="51" t="s">
        <v>258</v>
      </c>
      <c r="B126" s="52" t="s">
        <v>37</v>
      </c>
      <c r="C126" s="53" t="s">
        <v>259</v>
      </c>
      <c r="D126" s="54" t="s">
        <v>260</v>
      </c>
      <c r="E126" s="55" t="s">
        <v>149</v>
      </c>
      <c r="F126" s="19">
        <v>22.25</v>
      </c>
      <c r="G126" s="20"/>
      <c r="H126" s="41" t="s">
        <v>16</v>
      </c>
      <c r="I126" s="19">
        <f t="shared" ref="I126:I132" si="60">ROUND(G126*1.2469,2)</f>
        <v>0</v>
      </c>
      <c r="J126" s="21">
        <f t="shared" ref="J126:J132" si="61">ROUND(F126*I126,2)</f>
        <v>0</v>
      </c>
    </row>
    <row r="127" spans="1:10" ht="38.25">
      <c r="A127" s="51" t="s">
        <v>261</v>
      </c>
      <c r="B127" s="52" t="s">
        <v>37</v>
      </c>
      <c r="C127" s="53" t="s">
        <v>262</v>
      </c>
      <c r="D127" s="54" t="s">
        <v>263</v>
      </c>
      <c r="E127" s="55" t="s">
        <v>149</v>
      </c>
      <c r="F127" s="19">
        <v>2549.64</v>
      </c>
      <c r="G127" s="20"/>
      <c r="H127" s="41" t="s">
        <v>16</v>
      </c>
      <c r="I127" s="19">
        <f t="shared" si="60"/>
        <v>0</v>
      </c>
      <c r="J127" s="21">
        <f t="shared" si="61"/>
        <v>0</v>
      </c>
    </row>
    <row r="128" spans="1:10" ht="38.25">
      <c r="A128" s="51" t="s">
        <v>264</v>
      </c>
      <c r="B128" s="52" t="s">
        <v>37</v>
      </c>
      <c r="C128" s="53" t="s">
        <v>265</v>
      </c>
      <c r="D128" s="54" t="s">
        <v>266</v>
      </c>
      <c r="E128" s="55" t="s">
        <v>149</v>
      </c>
      <c r="F128" s="19">
        <v>2007.03</v>
      </c>
      <c r="G128" s="20"/>
      <c r="H128" s="41" t="s">
        <v>16</v>
      </c>
      <c r="I128" s="19">
        <f t="shared" si="60"/>
        <v>0</v>
      </c>
      <c r="J128" s="21">
        <f t="shared" si="61"/>
        <v>0</v>
      </c>
    </row>
    <row r="129" spans="1:10" ht="38.25">
      <c r="A129" s="51" t="s">
        <v>267</v>
      </c>
      <c r="B129" s="52" t="s">
        <v>37</v>
      </c>
      <c r="C129" s="53" t="s">
        <v>268</v>
      </c>
      <c r="D129" s="54" t="s">
        <v>269</v>
      </c>
      <c r="E129" s="55" t="s">
        <v>149</v>
      </c>
      <c r="F129" s="19">
        <v>1795.92</v>
      </c>
      <c r="G129" s="20"/>
      <c r="H129" s="41" t="s">
        <v>16</v>
      </c>
      <c r="I129" s="19">
        <f t="shared" si="60"/>
        <v>0</v>
      </c>
      <c r="J129" s="21">
        <f t="shared" si="61"/>
        <v>0</v>
      </c>
    </row>
    <row r="130" spans="1:10" ht="38.25">
      <c r="A130" s="51" t="s">
        <v>270</v>
      </c>
      <c r="B130" s="52" t="s">
        <v>37</v>
      </c>
      <c r="C130" s="53" t="s">
        <v>271</v>
      </c>
      <c r="D130" s="54" t="s">
        <v>272</v>
      </c>
      <c r="E130" s="55" t="s">
        <v>149</v>
      </c>
      <c r="F130" s="19">
        <v>548.78</v>
      </c>
      <c r="G130" s="20"/>
      <c r="H130" s="41" t="s">
        <v>16</v>
      </c>
      <c r="I130" s="19">
        <f t="shared" si="60"/>
        <v>0</v>
      </c>
      <c r="J130" s="21">
        <f t="shared" si="61"/>
        <v>0</v>
      </c>
    </row>
    <row r="131" spans="1:10" ht="38.25">
      <c r="A131" s="51" t="s">
        <v>273</v>
      </c>
      <c r="B131" s="52" t="s">
        <v>37</v>
      </c>
      <c r="C131" s="53" t="s">
        <v>274</v>
      </c>
      <c r="D131" s="54" t="s">
        <v>275</v>
      </c>
      <c r="E131" s="55" t="s">
        <v>149</v>
      </c>
      <c r="F131" s="19">
        <v>2144.1799999999998</v>
      </c>
      <c r="G131" s="20"/>
      <c r="H131" s="41" t="s">
        <v>16</v>
      </c>
      <c r="I131" s="19">
        <f t="shared" si="60"/>
        <v>0</v>
      </c>
      <c r="J131" s="21">
        <f t="shared" si="61"/>
        <v>0</v>
      </c>
    </row>
    <row r="132" spans="1:10" ht="25.5">
      <c r="A132" s="51" t="s">
        <v>276</v>
      </c>
      <c r="B132" s="52" t="s">
        <v>57</v>
      </c>
      <c r="C132" s="53" t="s">
        <v>277</v>
      </c>
      <c r="D132" s="54" t="s">
        <v>278</v>
      </c>
      <c r="E132" s="55" t="s">
        <v>87</v>
      </c>
      <c r="F132" s="19">
        <v>95.37</v>
      </c>
      <c r="G132" s="20"/>
      <c r="H132" s="41" t="s">
        <v>16</v>
      </c>
      <c r="I132" s="19">
        <f t="shared" si="60"/>
        <v>0</v>
      </c>
      <c r="J132" s="21">
        <f t="shared" si="61"/>
        <v>0</v>
      </c>
    </row>
    <row r="133" spans="1:10">
      <c r="A133" s="47" t="s">
        <v>279</v>
      </c>
      <c r="B133" s="48" t="s">
        <v>37</v>
      </c>
      <c r="C133" s="49"/>
      <c r="D133" s="50" t="s">
        <v>280</v>
      </c>
      <c r="E133" s="46" t="s">
        <v>38</v>
      </c>
      <c r="F133" s="30">
        <v>0</v>
      </c>
      <c r="G133" s="31"/>
      <c r="H133" s="40" t="s">
        <v>16</v>
      </c>
      <c r="I133" s="30">
        <v>0</v>
      </c>
      <c r="J133" s="32">
        <f>SUM(J134:J137)</f>
        <v>0</v>
      </c>
    </row>
    <row r="134" spans="1:10" ht="51">
      <c r="A134" s="51" t="s">
        <v>281</v>
      </c>
      <c r="B134" s="52" t="s">
        <v>37</v>
      </c>
      <c r="C134" s="53" t="s">
        <v>256</v>
      </c>
      <c r="D134" s="54" t="s">
        <v>257</v>
      </c>
      <c r="E134" s="55" t="s">
        <v>44</v>
      </c>
      <c r="F134" s="19">
        <v>115.71</v>
      </c>
      <c r="G134" s="20"/>
      <c r="H134" s="41" t="s">
        <v>16</v>
      </c>
      <c r="I134" s="19">
        <f t="shared" ref="I134" si="62">ROUND(G134*1.2469,2)</f>
        <v>0</v>
      </c>
      <c r="J134" s="21">
        <f t="shared" ref="J134" si="63">ROUND(F134*I134,2)</f>
        <v>0</v>
      </c>
    </row>
    <row r="135" spans="1:10" ht="38.25">
      <c r="A135" s="51" t="s">
        <v>282</v>
      </c>
      <c r="B135" s="52" t="s">
        <v>37</v>
      </c>
      <c r="C135" s="53" t="s">
        <v>262</v>
      </c>
      <c r="D135" s="54" t="s">
        <v>263</v>
      </c>
      <c r="E135" s="55" t="s">
        <v>149</v>
      </c>
      <c r="F135" s="19">
        <v>624.4</v>
      </c>
      <c r="G135" s="20"/>
      <c r="H135" s="41" t="s">
        <v>16</v>
      </c>
      <c r="I135" s="19">
        <f t="shared" ref="I135:I137" si="64">ROUND(G135*1.2469,2)</f>
        <v>0</v>
      </c>
      <c r="J135" s="21">
        <f t="shared" ref="J135:J137" si="65">ROUND(F135*I135,2)</f>
        <v>0</v>
      </c>
    </row>
    <row r="136" spans="1:10" ht="38.25">
      <c r="A136" s="51" t="s">
        <v>283</v>
      </c>
      <c r="B136" s="52" t="s">
        <v>37</v>
      </c>
      <c r="C136" s="53" t="s">
        <v>274</v>
      </c>
      <c r="D136" s="54" t="s">
        <v>275</v>
      </c>
      <c r="E136" s="55" t="s">
        <v>149</v>
      </c>
      <c r="F136" s="19">
        <v>156.75</v>
      </c>
      <c r="G136" s="20"/>
      <c r="H136" s="41" t="s">
        <v>16</v>
      </c>
      <c r="I136" s="19">
        <f t="shared" si="64"/>
        <v>0</v>
      </c>
      <c r="J136" s="21">
        <f t="shared" si="65"/>
        <v>0</v>
      </c>
    </row>
    <row r="137" spans="1:10" ht="25.5">
      <c r="A137" s="51" t="s">
        <v>284</v>
      </c>
      <c r="B137" s="52" t="s">
        <v>57</v>
      </c>
      <c r="C137" s="53" t="s">
        <v>277</v>
      </c>
      <c r="D137" s="54" t="s">
        <v>278</v>
      </c>
      <c r="E137" s="55" t="s">
        <v>87</v>
      </c>
      <c r="F137" s="19">
        <v>5.65</v>
      </c>
      <c r="G137" s="20"/>
      <c r="H137" s="41" t="s">
        <v>16</v>
      </c>
      <c r="I137" s="19">
        <f t="shared" si="64"/>
        <v>0</v>
      </c>
      <c r="J137" s="21">
        <f t="shared" si="65"/>
        <v>0</v>
      </c>
    </row>
    <row r="138" spans="1:10">
      <c r="A138" s="47" t="s">
        <v>285</v>
      </c>
      <c r="B138" s="48" t="s">
        <v>37</v>
      </c>
      <c r="C138" s="49"/>
      <c r="D138" s="50" t="s">
        <v>286</v>
      </c>
      <c r="E138" s="46" t="s">
        <v>38</v>
      </c>
      <c r="F138" s="30">
        <v>0</v>
      </c>
      <c r="G138" s="31"/>
      <c r="H138" s="40" t="s">
        <v>16</v>
      </c>
      <c r="I138" s="30">
        <v>0</v>
      </c>
      <c r="J138" s="32">
        <f>SUM(J139:J142)</f>
        <v>0</v>
      </c>
    </row>
    <row r="139" spans="1:10" ht="51">
      <c r="A139" s="51" t="s">
        <v>287</v>
      </c>
      <c r="B139" s="52" t="s">
        <v>37</v>
      </c>
      <c r="C139" s="53" t="s">
        <v>256</v>
      </c>
      <c r="D139" s="54" t="s">
        <v>257</v>
      </c>
      <c r="E139" s="55" t="s">
        <v>44</v>
      </c>
      <c r="F139" s="19">
        <v>16</v>
      </c>
      <c r="G139" s="20"/>
      <c r="H139" s="41" t="s">
        <v>16</v>
      </c>
      <c r="I139" s="19">
        <f t="shared" ref="I139" si="66">ROUND(G139*1.2469,2)</f>
        <v>0</v>
      </c>
      <c r="J139" s="21">
        <f t="shared" ref="J139" si="67">ROUND(F139*I139,2)</f>
        <v>0</v>
      </c>
    </row>
    <row r="140" spans="1:10" ht="38.25">
      <c r="A140" s="51" t="s">
        <v>288</v>
      </c>
      <c r="B140" s="52" t="s">
        <v>37</v>
      </c>
      <c r="C140" s="53" t="s">
        <v>262</v>
      </c>
      <c r="D140" s="54" t="s">
        <v>263</v>
      </c>
      <c r="E140" s="55" t="s">
        <v>149</v>
      </c>
      <c r="F140" s="19">
        <v>79.44</v>
      </c>
      <c r="G140" s="20"/>
      <c r="H140" s="41" t="s">
        <v>16</v>
      </c>
      <c r="I140" s="19">
        <f t="shared" ref="I140:I142" si="68">ROUND(G140*1.2469,2)</f>
        <v>0</v>
      </c>
      <c r="J140" s="21">
        <f t="shared" ref="J140:J142" si="69">ROUND(F140*I140,2)</f>
        <v>0</v>
      </c>
    </row>
    <row r="141" spans="1:10" ht="38.25">
      <c r="A141" s="51" t="s">
        <v>289</v>
      </c>
      <c r="B141" s="52" t="s">
        <v>37</v>
      </c>
      <c r="C141" s="53" t="s">
        <v>274</v>
      </c>
      <c r="D141" s="54" t="s">
        <v>275</v>
      </c>
      <c r="E141" s="55" t="s">
        <v>149</v>
      </c>
      <c r="F141" s="19">
        <v>27.61</v>
      </c>
      <c r="G141" s="20"/>
      <c r="H141" s="41" t="s">
        <v>16</v>
      </c>
      <c r="I141" s="19">
        <f t="shared" si="68"/>
        <v>0</v>
      </c>
      <c r="J141" s="21">
        <f t="shared" si="69"/>
        <v>0</v>
      </c>
    </row>
    <row r="142" spans="1:10" ht="25.5">
      <c r="A142" s="51" t="s">
        <v>290</v>
      </c>
      <c r="B142" s="52" t="s">
        <v>57</v>
      </c>
      <c r="C142" s="53" t="s">
        <v>277</v>
      </c>
      <c r="D142" s="54" t="s">
        <v>278</v>
      </c>
      <c r="E142" s="55" t="s">
        <v>87</v>
      </c>
      <c r="F142" s="19">
        <v>1.1000000000000001</v>
      </c>
      <c r="G142" s="20"/>
      <c r="H142" s="41" t="s">
        <v>16</v>
      </c>
      <c r="I142" s="19">
        <f t="shared" si="68"/>
        <v>0</v>
      </c>
      <c r="J142" s="21">
        <f t="shared" si="69"/>
        <v>0</v>
      </c>
    </row>
    <row r="143" spans="1:10">
      <c r="A143" s="47" t="s">
        <v>291</v>
      </c>
      <c r="B143" s="48" t="s">
        <v>37</v>
      </c>
      <c r="C143" s="49"/>
      <c r="D143" s="50" t="s">
        <v>292</v>
      </c>
      <c r="E143" s="46" t="s">
        <v>38</v>
      </c>
      <c r="F143" s="30">
        <v>0</v>
      </c>
      <c r="G143" s="31"/>
      <c r="H143" s="40" t="s">
        <v>16</v>
      </c>
      <c r="I143" s="30">
        <v>0</v>
      </c>
      <c r="J143" s="32">
        <f>SUM(J144:J153)</f>
        <v>0</v>
      </c>
    </row>
    <row r="144" spans="1:10" ht="38.25">
      <c r="A144" s="51" t="s">
        <v>293</v>
      </c>
      <c r="B144" s="52" t="s">
        <v>37</v>
      </c>
      <c r="C144" s="53" t="s">
        <v>294</v>
      </c>
      <c r="D144" s="54" t="s">
        <v>295</v>
      </c>
      <c r="E144" s="55" t="s">
        <v>44</v>
      </c>
      <c r="F144" s="19">
        <v>1910.58</v>
      </c>
      <c r="G144" s="20"/>
      <c r="H144" s="41" t="s">
        <v>16</v>
      </c>
      <c r="I144" s="19">
        <f t="shared" ref="I144" si="70">ROUND(G144*1.2469,2)</f>
        <v>0</v>
      </c>
      <c r="J144" s="21">
        <f t="shared" ref="J144" si="71">ROUND(F144*I144,2)</f>
        <v>0</v>
      </c>
    </row>
    <row r="145" spans="1:10" ht="38.25">
      <c r="A145" s="51" t="s">
        <v>296</v>
      </c>
      <c r="B145" s="52" t="s">
        <v>37</v>
      </c>
      <c r="C145" s="53" t="s">
        <v>259</v>
      </c>
      <c r="D145" s="54" t="s">
        <v>260</v>
      </c>
      <c r="E145" s="55" t="s">
        <v>149</v>
      </c>
      <c r="F145" s="19">
        <v>254.09</v>
      </c>
      <c r="G145" s="20"/>
      <c r="H145" s="41" t="s">
        <v>16</v>
      </c>
      <c r="I145" s="19">
        <f t="shared" ref="I145:I153" si="72">ROUND(G145*1.2469,2)</f>
        <v>0</v>
      </c>
      <c r="J145" s="21">
        <f t="shared" ref="J145:J153" si="73">ROUND(F145*I145,2)</f>
        <v>0</v>
      </c>
    </row>
    <row r="146" spans="1:10" ht="38.25">
      <c r="A146" s="51" t="s">
        <v>297</v>
      </c>
      <c r="B146" s="52" t="s">
        <v>37</v>
      </c>
      <c r="C146" s="53" t="s">
        <v>298</v>
      </c>
      <c r="D146" s="54" t="s">
        <v>299</v>
      </c>
      <c r="E146" s="55" t="s">
        <v>149</v>
      </c>
      <c r="F146" s="19">
        <v>1850.93</v>
      </c>
      <c r="G146" s="20"/>
      <c r="H146" s="41" t="s">
        <v>16</v>
      </c>
      <c r="I146" s="19">
        <f t="shared" si="72"/>
        <v>0</v>
      </c>
      <c r="J146" s="21">
        <f t="shared" si="73"/>
        <v>0</v>
      </c>
    </row>
    <row r="147" spans="1:10" ht="38.25">
      <c r="A147" s="51" t="s">
        <v>300</v>
      </c>
      <c r="B147" s="52" t="s">
        <v>37</v>
      </c>
      <c r="C147" s="53" t="s">
        <v>262</v>
      </c>
      <c r="D147" s="54" t="s">
        <v>263</v>
      </c>
      <c r="E147" s="55" t="s">
        <v>149</v>
      </c>
      <c r="F147" s="19">
        <v>2894.68</v>
      </c>
      <c r="G147" s="20"/>
      <c r="H147" s="41" t="s">
        <v>16</v>
      </c>
      <c r="I147" s="19">
        <f t="shared" si="72"/>
        <v>0</v>
      </c>
      <c r="J147" s="21">
        <f t="shared" si="73"/>
        <v>0</v>
      </c>
    </row>
    <row r="148" spans="1:10" ht="38.25">
      <c r="A148" s="51" t="s">
        <v>301</v>
      </c>
      <c r="B148" s="52" t="s">
        <v>37</v>
      </c>
      <c r="C148" s="53" t="s">
        <v>265</v>
      </c>
      <c r="D148" s="54" t="s">
        <v>266</v>
      </c>
      <c r="E148" s="55" t="s">
        <v>149</v>
      </c>
      <c r="F148" s="19">
        <v>2382.96</v>
      </c>
      <c r="G148" s="20"/>
      <c r="H148" s="41" t="s">
        <v>16</v>
      </c>
      <c r="I148" s="19">
        <f t="shared" si="72"/>
        <v>0</v>
      </c>
      <c r="J148" s="21">
        <f t="shared" si="73"/>
        <v>0</v>
      </c>
    </row>
    <row r="149" spans="1:10" ht="38.25">
      <c r="A149" s="51" t="s">
        <v>302</v>
      </c>
      <c r="B149" s="52" t="s">
        <v>37</v>
      </c>
      <c r="C149" s="53" t="s">
        <v>268</v>
      </c>
      <c r="D149" s="54" t="s">
        <v>269</v>
      </c>
      <c r="E149" s="55" t="s">
        <v>149</v>
      </c>
      <c r="F149" s="19">
        <v>2127.2199999999998</v>
      </c>
      <c r="G149" s="20"/>
      <c r="H149" s="41" t="s">
        <v>16</v>
      </c>
      <c r="I149" s="19">
        <f t="shared" si="72"/>
        <v>0</v>
      </c>
      <c r="J149" s="21">
        <f t="shared" si="73"/>
        <v>0</v>
      </c>
    </row>
    <row r="150" spans="1:10" ht="38.25">
      <c r="A150" s="51" t="s">
        <v>303</v>
      </c>
      <c r="B150" s="52" t="s">
        <v>37</v>
      </c>
      <c r="C150" s="53" t="s">
        <v>271</v>
      </c>
      <c r="D150" s="54" t="s">
        <v>272</v>
      </c>
      <c r="E150" s="55" t="s">
        <v>149</v>
      </c>
      <c r="F150" s="19">
        <v>493.86</v>
      </c>
      <c r="G150" s="20"/>
      <c r="H150" s="41" t="s">
        <v>16</v>
      </c>
      <c r="I150" s="19">
        <f t="shared" si="72"/>
        <v>0</v>
      </c>
      <c r="J150" s="21">
        <f t="shared" si="73"/>
        <v>0</v>
      </c>
    </row>
    <row r="151" spans="1:10" ht="38.25">
      <c r="A151" s="51" t="s">
        <v>304</v>
      </c>
      <c r="B151" s="52" t="s">
        <v>37</v>
      </c>
      <c r="C151" s="53" t="s">
        <v>305</v>
      </c>
      <c r="D151" s="54" t="s">
        <v>306</v>
      </c>
      <c r="E151" s="55" t="s">
        <v>149</v>
      </c>
      <c r="F151" s="19">
        <v>377.89</v>
      </c>
      <c r="G151" s="20"/>
      <c r="H151" s="41" t="s">
        <v>16</v>
      </c>
      <c r="I151" s="19">
        <f t="shared" si="72"/>
        <v>0</v>
      </c>
      <c r="J151" s="21">
        <f t="shared" si="73"/>
        <v>0</v>
      </c>
    </row>
    <row r="152" spans="1:10" ht="38.25">
      <c r="A152" s="51" t="s">
        <v>307</v>
      </c>
      <c r="B152" s="52" t="s">
        <v>37</v>
      </c>
      <c r="C152" s="53" t="s">
        <v>274</v>
      </c>
      <c r="D152" s="54" t="s">
        <v>275</v>
      </c>
      <c r="E152" s="55" t="s">
        <v>149</v>
      </c>
      <c r="F152" s="19">
        <v>2521.46</v>
      </c>
      <c r="G152" s="20"/>
      <c r="H152" s="41" t="s">
        <v>16</v>
      </c>
      <c r="I152" s="19">
        <f t="shared" si="72"/>
        <v>0</v>
      </c>
      <c r="J152" s="21">
        <f t="shared" si="73"/>
        <v>0</v>
      </c>
    </row>
    <row r="153" spans="1:10" ht="38.25">
      <c r="A153" s="51" t="s">
        <v>308</v>
      </c>
      <c r="B153" s="52" t="s">
        <v>57</v>
      </c>
      <c r="C153" s="53" t="s">
        <v>309</v>
      </c>
      <c r="D153" s="54" t="s">
        <v>310</v>
      </c>
      <c r="E153" s="55" t="s">
        <v>87</v>
      </c>
      <c r="F153" s="19">
        <v>141.5</v>
      </c>
      <c r="G153" s="20"/>
      <c r="H153" s="41" t="s">
        <v>16</v>
      </c>
      <c r="I153" s="19">
        <f t="shared" si="72"/>
        <v>0</v>
      </c>
      <c r="J153" s="21">
        <f t="shared" si="73"/>
        <v>0</v>
      </c>
    </row>
    <row r="154" spans="1:10">
      <c r="A154" s="47" t="s">
        <v>311</v>
      </c>
      <c r="B154" s="48" t="s">
        <v>37</v>
      </c>
      <c r="C154" s="49"/>
      <c r="D154" s="50" t="s">
        <v>312</v>
      </c>
      <c r="E154" s="46" t="s">
        <v>38</v>
      </c>
      <c r="F154" s="30">
        <v>0</v>
      </c>
      <c r="G154" s="31"/>
      <c r="H154" s="40" t="s">
        <v>16</v>
      </c>
      <c r="I154" s="30">
        <v>0</v>
      </c>
      <c r="J154" s="32">
        <f>SUM(J155:J160)</f>
        <v>0</v>
      </c>
    </row>
    <row r="155" spans="1:10" ht="38.25">
      <c r="A155" s="51" t="s">
        <v>313</v>
      </c>
      <c r="B155" s="52" t="s">
        <v>37</v>
      </c>
      <c r="C155" s="53" t="s">
        <v>294</v>
      </c>
      <c r="D155" s="54" t="s">
        <v>295</v>
      </c>
      <c r="E155" s="55" t="s">
        <v>44</v>
      </c>
      <c r="F155" s="19">
        <v>1095.93</v>
      </c>
      <c r="G155" s="20"/>
      <c r="H155" s="41" t="s">
        <v>16</v>
      </c>
      <c r="I155" s="19">
        <f t="shared" ref="I155" si="74">ROUND(G155*1.2469,2)</f>
        <v>0</v>
      </c>
      <c r="J155" s="21">
        <f t="shared" ref="J155" si="75">ROUND(F155*I155,2)</f>
        <v>0</v>
      </c>
    </row>
    <row r="156" spans="1:10" ht="38.25">
      <c r="A156" s="51" t="s">
        <v>314</v>
      </c>
      <c r="B156" s="52" t="s">
        <v>37</v>
      </c>
      <c r="C156" s="53" t="s">
        <v>298</v>
      </c>
      <c r="D156" s="54" t="s">
        <v>299</v>
      </c>
      <c r="E156" s="55" t="s">
        <v>149</v>
      </c>
      <c r="F156" s="19">
        <v>525.94000000000005</v>
      </c>
      <c r="G156" s="20"/>
      <c r="H156" s="41" t="s">
        <v>16</v>
      </c>
      <c r="I156" s="19">
        <f t="shared" ref="I156:I160" si="76">ROUND(G156*1.2469,2)</f>
        <v>0</v>
      </c>
      <c r="J156" s="21">
        <f t="shared" ref="J156:J160" si="77">ROUND(F156*I156,2)</f>
        <v>0</v>
      </c>
    </row>
    <row r="157" spans="1:10" ht="38.25">
      <c r="A157" s="51" t="s">
        <v>315</v>
      </c>
      <c r="B157" s="52" t="s">
        <v>37</v>
      </c>
      <c r="C157" s="53" t="s">
        <v>262</v>
      </c>
      <c r="D157" s="54" t="s">
        <v>263</v>
      </c>
      <c r="E157" s="55" t="s">
        <v>149</v>
      </c>
      <c r="F157" s="19">
        <v>41.74</v>
      </c>
      <c r="G157" s="20"/>
      <c r="H157" s="41" t="s">
        <v>16</v>
      </c>
      <c r="I157" s="19">
        <f t="shared" si="76"/>
        <v>0</v>
      </c>
      <c r="J157" s="21">
        <f t="shared" si="77"/>
        <v>0</v>
      </c>
    </row>
    <row r="158" spans="1:10" ht="38.25">
      <c r="A158" s="51" t="s">
        <v>316</v>
      </c>
      <c r="B158" s="52" t="s">
        <v>37</v>
      </c>
      <c r="C158" s="53" t="s">
        <v>265</v>
      </c>
      <c r="D158" s="54" t="s">
        <v>266</v>
      </c>
      <c r="E158" s="55" t="s">
        <v>149</v>
      </c>
      <c r="F158" s="19">
        <v>3.47</v>
      </c>
      <c r="G158" s="20"/>
      <c r="H158" s="41" t="s">
        <v>16</v>
      </c>
      <c r="I158" s="19">
        <f t="shared" si="76"/>
        <v>0</v>
      </c>
      <c r="J158" s="21">
        <f t="shared" si="77"/>
        <v>0</v>
      </c>
    </row>
    <row r="159" spans="1:10" ht="38.25">
      <c r="A159" s="51" t="s">
        <v>317</v>
      </c>
      <c r="B159" s="52" t="s">
        <v>37</v>
      </c>
      <c r="C159" s="53" t="s">
        <v>274</v>
      </c>
      <c r="D159" s="54" t="s">
        <v>275</v>
      </c>
      <c r="E159" s="55" t="s">
        <v>149</v>
      </c>
      <c r="F159" s="19">
        <v>259.57</v>
      </c>
      <c r="G159" s="20"/>
      <c r="H159" s="41" t="s">
        <v>16</v>
      </c>
      <c r="I159" s="19">
        <f t="shared" si="76"/>
        <v>0</v>
      </c>
      <c r="J159" s="21">
        <f t="shared" si="77"/>
        <v>0</v>
      </c>
    </row>
    <row r="160" spans="1:10" ht="38.25">
      <c r="A160" s="51" t="s">
        <v>318</v>
      </c>
      <c r="B160" s="52" t="s">
        <v>57</v>
      </c>
      <c r="C160" s="53" t="s">
        <v>309</v>
      </c>
      <c r="D160" s="54" t="s">
        <v>310</v>
      </c>
      <c r="E160" s="55" t="s">
        <v>87</v>
      </c>
      <c r="F160" s="19">
        <v>77.739999999999995</v>
      </c>
      <c r="G160" s="20"/>
      <c r="H160" s="41" t="s">
        <v>16</v>
      </c>
      <c r="I160" s="19">
        <f t="shared" si="76"/>
        <v>0</v>
      </c>
      <c r="J160" s="21">
        <f t="shared" si="77"/>
        <v>0</v>
      </c>
    </row>
    <row r="161" spans="1:10">
      <c r="A161" s="47" t="s">
        <v>319</v>
      </c>
      <c r="B161" s="48" t="s">
        <v>37</v>
      </c>
      <c r="C161" s="49"/>
      <c r="D161" s="50" t="s">
        <v>320</v>
      </c>
      <c r="E161" s="46" t="s">
        <v>38</v>
      </c>
      <c r="F161" s="30">
        <v>0</v>
      </c>
      <c r="G161" s="31"/>
      <c r="H161" s="40" t="s">
        <v>16</v>
      </c>
      <c r="I161" s="30">
        <v>0</v>
      </c>
      <c r="J161" s="32">
        <f>SUM(J162)</f>
        <v>0</v>
      </c>
    </row>
    <row r="162" spans="1:10" ht="25.5">
      <c r="A162" s="51" t="s">
        <v>321</v>
      </c>
      <c r="B162" s="52" t="s">
        <v>37</v>
      </c>
      <c r="C162" s="53" t="s">
        <v>322</v>
      </c>
      <c r="D162" s="54" t="s">
        <v>323</v>
      </c>
      <c r="E162" s="55" t="s">
        <v>73</v>
      </c>
      <c r="F162" s="19">
        <v>393.6</v>
      </c>
      <c r="G162" s="20"/>
      <c r="H162" s="41" t="s">
        <v>16</v>
      </c>
      <c r="I162" s="19">
        <f t="shared" ref="I162" si="78">ROUND(G162*1.2469,2)</f>
        <v>0</v>
      </c>
      <c r="J162" s="21">
        <f t="shared" ref="J162" si="79">ROUND(F162*I162,2)</f>
        <v>0</v>
      </c>
    </row>
    <row r="163" spans="1:10">
      <c r="A163" s="47" t="s">
        <v>324</v>
      </c>
      <c r="B163" s="48" t="s">
        <v>37</v>
      </c>
      <c r="C163" s="49"/>
      <c r="D163" s="50" t="s">
        <v>325</v>
      </c>
      <c r="E163" s="46" t="s">
        <v>38</v>
      </c>
      <c r="F163" s="30">
        <v>0</v>
      </c>
      <c r="G163" s="31"/>
      <c r="H163" s="40" t="s">
        <v>16</v>
      </c>
      <c r="I163" s="30">
        <v>0</v>
      </c>
      <c r="J163" s="32">
        <f>SUM(J164:J168)</f>
        <v>0</v>
      </c>
    </row>
    <row r="164" spans="1:10" ht="38.25">
      <c r="A164" s="51" t="s">
        <v>326</v>
      </c>
      <c r="B164" s="52" t="s">
        <v>37</v>
      </c>
      <c r="C164" s="53" t="s">
        <v>327</v>
      </c>
      <c r="D164" s="54" t="s">
        <v>328</v>
      </c>
      <c r="E164" s="55" t="s">
        <v>44</v>
      </c>
      <c r="F164" s="19">
        <v>5.04</v>
      </c>
      <c r="G164" s="20"/>
      <c r="H164" s="41" t="s">
        <v>16</v>
      </c>
      <c r="I164" s="19">
        <f t="shared" ref="I164" si="80">ROUND(G164*1.2469,2)</f>
        <v>0</v>
      </c>
      <c r="J164" s="21">
        <f t="shared" ref="J164" si="81">ROUND(F164*I164,2)</f>
        <v>0</v>
      </c>
    </row>
    <row r="165" spans="1:10" ht="38.25">
      <c r="A165" s="51" t="s">
        <v>329</v>
      </c>
      <c r="B165" s="52" t="s">
        <v>37</v>
      </c>
      <c r="C165" s="53" t="s">
        <v>330</v>
      </c>
      <c r="D165" s="54" t="s">
        <v>331</v>
      </c>
      <c r="E165" s="55" t="s">
        <v>87</v>
      </c>
      <c r="F165" s="19">
        <v>20.8</v>
      </c>
      <c r="G165" s="20"/>
      <c r="H165" s="41" t="s">
        <v>16</v>
      </c>
      <c r="I165" s="19">
        <f t="shared" ref="I165:I168" si="82">ROUND(G165*1.2469,2)</f>
        <v>0</v>
      </c>
      <c r="J165" s="21">
        <f t="shared" ref="J165:J168" si="83">ROUND(F165*I165,2)</f>
        <v>0</v>
      </c>
    </row>
    <row r="166" spans="1:10" ht="25.5">
      <c r="A166" s="51" t="s">
        <v>332</v>
      </c>
      <c r="B166" s="52" t="s">
        <v>37</v>
      </c>
      <c r="C166" s="53" t="s">
        <v>333</v>
      </c>
      <c r="D166" s="54" t="s">
        <v>334</v>
      </c>
      <c r="E166" s="55" t="s">
        <v>44</v>
      </c>
      <c r="F166" s="19">
        <v>416</v>
      </c>
      <c r="G166" s="20"/>
      <c r="H166" s="41" t="s">
        <v>16</v>
      </c>
      <c r="I166" s="19">
        <f t="shared" si="82"/>
        <v>0</v>
      </c>
      <c r="J166" s="21">
        <f t="shared" si="83"/>
        <v>0</v>
      </c>
    </row>
    <row r="167" spans="1:10" ht="25.5">
      <c r="A167" s="51" t="s">
        <v>335</v>
      </c>
      <c r="B167" s="52" t="s">
        <v>37</v>
      </c>
      <c r="C167" s="53" t="s">
        <v>336</v>
      </c>
      <c r="D167" s="54" t="s">
        <v>337</v>
      </c>
      <c r="E167" s="55" t="s">
        <v>149</v>
      </c>
      <c r="F167" s="19">
        <v>615.67999999999995</v>
      </c>
      <c r="G167" s="20"/>
      <c r="H167" s="41" t="s">
        <v>16</v>
      </c>
      <c r="I167" s="19">
        <f t="shared" si="82"/>
        <v>0</v>
      </c>
      <c r="J167" s="21">
        <f t="shared" si="83"/>
        <v>0</v>
      </c>
    </row>
    <row r="168" spans="1:10" ht="25.5">
      <c r="A168" s="51" t="s">
        <v>338</v>
      </c>
      <c r="B168" s="52" t="s">
        <v>37</v>
      </c>
      <c r="C168" s="53" t="s">
        <v>339</v>
      </c>
      <c r="D168" s="54" t="s">
        <v>340</v>
      </c>
      <c r="E168" s="55" t="s">
        <v>44</v>
      </c>
      <c r="F168" s="19">
        <v>416</v>
      </c>
      <c r="G168" s="20"/>
      <c r="H168" s="41" t="s">
        <v>16</v>
      </c>
      <c r="I168" s="19">
        <f t="shared" si="82"/>
        <v>0</v>
      </c>
      <c r="J168" s="21">
        <f t="shared" si="83"/>
        <v>0</v>
      </c>
    </row>
    <row r="169" spans="1:10">
      <c r="A169" s="47" t="s">
        <v>341</v>
      </c>
      <c r="B169" s="48" t="s">
        <v>37</v>
      </c>
      <c r="C169" s="49"/>
      <c r="D169" s="50" t="s">
        <v>342</v>
      </c>
      <c r="E169" s="46" t="s">
        <v>38</v>
      </c>
      <c r="F169" s="30">
        <v>0</v>
      </c>
      <c r="G169" s="31"/>
      <c r="H169" s="40" t="s">
        <v>16</v>
      </c>
      <c r="I169" s="30">
        <v>0</v>
      </c>
      <c r="J169" s="32">
        <f>SUM(J170:J173)</f>
        <v>0</v>
      </c>
    </row>
    <row r="170" spans="1:10" ht="38.25">
      <c r="A170" s="51" t="s">
        <v>343</v>
      </c>
      <c r="B170" s="52" t="s">
        <v>37</v>
      </c>
      <c r="C170" s="53" t="s">
        <v>344</v>
      </c>
      <c r="D170" s="54" t="s">
        <v>345</v>
      </c>
      <c r="E170" s="55" t="s">
        <v>44</v>
      </c>
      <c r="F170" s="19">
        <v>247.59</v>
      </c>
      <c r="G170" s="20"/>
      <c r="H170" s="41" t="s">
        <v>16</v>
      </c>
      <c r="I170" s="19">
        <f t="shared" ref="I170" si="84">ROUND(G170*1.2469,2)</f>
        <v>0</v>
      </c>
      <c r="J170" s="21">
        <f t="shared" ref="J170" si="85">ROUND(F170*I170,2)</f>
        <v>0</v>
      </c>
    </row>
    <row r="171" spans="1:10" ht="25.5">
      <c r="A171" s="51" t="s">
        <v>346</v>
      </c>
      <c r="B171" s="52" t="s">
        <v>37</v>
      </c>
      <c r="C171" s="53" t="s">
        <v>347</v>
      </c>
      <c r="D171" s="54" t="s">
        <v>348</v>
      </c>
      <c r="E171" s="55" t="s">
        <v>149</v>
      </c>
      <c r="F171" s="19">
        <v>274.41000000000003</v>
      </c>
      <c r="G171" s="20"/>
      <c r="H171" s="41" t="s">
        <v>16</v>
      </c>
      <c r="I171" s="19">
        <f t="shared" ref="I171:I173" si="86">ROUND(G171*1.2469,2)</f>
        <v>0</v>
      </c>
      <c r="J171" s="21">
        <f t="shared" ref="J171:J173" si="87">ROUND(F171*I171,2)</f>
        <v>0</v>
      </c>
    </row>
    <row r="172" spans="1:10" ht="25.5">
      <c r="A172" s="51" t="s">
        <v>349</v>
      </c>
      <c r="B172" s="52" t="s">
        <v>37</v>
      </c>
      <c r="C172" s="53" t="s">
        <v>350</v>
      </c>
      <c r="D172" s="54" t="s">
        <v>351</v>
      </c>
      <c r="E172" s="55" t="s">
        <v>149</v>
      </c>
      <c r="F172" s="19">
        <v>202.52</v>
      </c>
      <c r="G172" s="20"/>
      <c r="H172" s="41" t="s">
        <v>16</v>
      </c>
      <c r="I172" s="19">
        <f t="shared" si="86"/>
        <v>0</v>
      </c>
      <c r="J172" s="21">
        <f t="shared" si="87"/>
        <v>0</v>
      </c>
    </row>
    <row r="173" spans="1:10" ht="38.25">
      <c r="A173" s="51" t="s">
        <v>352</v>
      </c>
      <c r="B173" s="52" t="s">
        <v>57</v>
      </c>
      <c r="C173" s="53" t="s">
        <v>309</v>
      </c>
      <c r="D173" s="54" t="s">
        <v>310</v>
      </c>
      <c r="E173" s="55" t="s">
        <v>87</v>
      </c>
      <c r="F173" s="19">
        <v>19.5</v>
      </c>
      <c r="G173" s="20"/>
      <c r="H173" s="41" t="s">
        <v>16</v>
      </c>
      <c r="I173" s="19">
        <f t="shared" si="86"/>
        <v>0</v>
      </c>
      <c r="J173" s="21">
        <f t="shared" si="87"/>
        <v>0</v>
      </c>
    </row>
    <row r="174" spans="1:10">
      <c r="A174" s="47" t="s">
        <v>353</v>
      </c>
      <c r="B174" s="48" t="s">
        <v>37</v>
      </c>
      <c r="C174" s="49"/>
      <c r="D174" s="50" t="s">
        <v>354</v>
      </c>
      <c r="E174" s="46" t="s">
        <v>38</v>
      </c>
      <c r="F174" s="30">
        <v>0</v>
      </c>
      <c r="G174" s="31"/>
      <c r="H174" s="40" t="s">
        <v>16</v>
      </c>
      <c r="I174" s="30">
        <v>0</v>
      </c>
      <c r="J174" s="32">
        <f>SUM(J175:J177)</f>
        <v>0</v>
      </c>
    </row>
    <row r="175" spans="1:10" ht="38.25">
      <c r="A175" s="51" t="s">
        <v>355</v>
      </c>
      <c r="B175" s="52" t="s">
        <v>37</v>
      </c>
      <c r="C175" s="53" t="s">
        <v>344</v>
      </c>
      <c r="D175" s="54" t="s">
        <v>345</v>
      </c>
      <c r="E175" s="55" t="s">
        <v>44</v>
      </c>
      <c r="F175" s="19">
        <v>10.46</v>
      </c>
      <c r="G175" s="20"/>
      <c r="H175" s="41" t="s">
        <v>16</v>
      </c>
      <c r="I175" s="19">
        <f t="shared" ref="I175" si="88">ROUND(G175*1.2469,2)</f>
        <v>0</v>
      </c>
      <c r="J175" s="21">
        <f t="shared" ref="J175" si="89">ROUND(F175*I175,2)</f>
        <v>0</v>
      </c>
    </row>
    <row r="176" spans="1:10" ht="25.5">
      <c r="A176" s="51" t="s">
        <v>356</v>
      </c>
      <c r="B176" s="52" t="s">
        <v>37</v>
      </c>
      <c r="C176" s="53" t="s">
        <v>350</v>
      </c>
      <c r="D176" s="54" t="s">
        <v>351</v>
      </c>
      <c r="E176" s="55" t="s">
        <v>149</v>
      </c>
      <c r="F176" s="19">
        <v>18.75</v>
      </c>
      <c r="G176" s="20"/>
      <c r="H176" s="41" t="s">
        <v>16</v>
      </c>
      <c r="I176" s="19">
        <f t="shared" ref="I176:I177" si="90">ROUND(G176*1.2469,2)</f>
        <v>0</v>
      </c>
      <c r="J176" s="21">
        <f t="shared" ref="J176:J177" si="91">ROUND(F176*I176,2)</f>
        <v>0</v>
      </c>
    </row>
    <row r="177" spans="1:10" ht="38.25">
      <c r="A177" s="51" t="s">
        <v>357</v>
      </c>
      <c r="B177" s="52" t="s">
        <v>57</v>
      </c>
      <c r="C177" s="53" t="s">
        <v>309</v>
      </c>
      <c r="D177" s="54" t="s">
        <v>310</v>
      </c>
      <c r="E177" s="55" t="s">
        <v>87</v>
      </c>
      <c r="F177" s="19">
        <v>0.82</v>
      </c>
      <c r="G177" s="20"/>
      <c r="H177" s="41" t="s">
        <v>16</v>
      </c>
      <c r="I177" s="19">
        <f t="shared" si="90"/>
        <v>0</v>
      </c>
      <c r="J177" s="21">
        <f t="shared" si="91"/>
        <v>0</v>
      </c>
    </row>
    <row r="178" spans="1:10">
      <c r="A178" s="47" t="s">
        <v>358</v>
      </c>
      <c r="B178" s="48" t="s">
        <v>37</v>
      </c>
      <c r="C178" s="49"/>
      <c r="D178" s="50" t="s">
        <v>359</v>
      </c>
      <c r="E178" s="46" t="s">
        <v>38</v>
      </c>
      <c r="F178" s="30">
        <v>0</v>
      </c>
      <c r="G178" s="31"/>
      <c r="H178" s="40" t="s">
        <v>16</v>
      </c>
      <c r="I178" s="30">
        <v>0</v>
      </c>
      <c r="J178" s="32">
        <f>SUM(J179:J181)</f>
        <v>0</v>
      </c>
    </row>
    <row r="179" spans="1:10" ht="38.25">
      <c r="A179" s="51" t="s">
        <v>360</v>
      </c>
      <c r="B179" s="52" t="s">
        <v>37</v>
      </c>
      <c r="C179" s="53" t="s">
        <v>344</v>
      </c>
      <c r="D179" s="54" t="s">
        <v>345</v>
      </c>
      <c r="E179" s="55" t="s">
        <v>44</v>
      </c>
      <c r="F179" s="19">
        <v>4.51</v>
      </c>
      <c r="G179" s="20"/>
      <c r="H179" s="41" t="s">
        <v>16</v>
      </c>
      <c r="I179" s="19">
        <f t="shared" ref="I179" si="92">ROUND(G179*1.2469,2)</f>
        <v>0</v>
      </c>
      <c r="J179" s="21">
        <f t="shared" ref="J179" si="93">ROUND(F179*I179,2)</f>
        <v>0</v>
      </c>
    </row>
    <row r="180" spans="1:10" ht="25.5">
      <c r="A180" s="51" t="s">
        <v>361</v>
      </c>
      <c r="B180" s="52" t="s">
        <v>37</v>
      </c>
      <c r="C180" s="53" t="s">
        <v>362</v>
      </c>
      <c r="D180" s="54" t="s">
        <v>363</v>
      </c>
      <c r="E180" s="55" t="s">
        <v>149</v>
      </c>
      <c r="F180" s="19">
        <v>62.21</v>
      </c>
      <c r="G180" s="20"/>
      <c r="H180" s="41" t="s">
        <v>16</v>
      </c>
      <c r="I180" s="19">
        <f t="shared" ref="I180:I181" si="94">ROUND(G180*1.2469,2)</f>
        <v>0</v>
      </c>
      <c r="J180" s="21">
        <f t="shared" ref="J180:J181" si="95">ROUND(F180*I180,2)</f>
        <v>0</v>
      </c>
    </row>
    <row r="181" spans="1:10" ht="38.25">
      <c r="A181" s="51" t="s">
        <v>364</v>
      </c>
      <c r="B181" s="52" t="s">
        <v>37</v>
      </c>
      <c r="C181" s="53" t="s">
        <v>242</v>
      </c>
      <c r="D181" s="54" t="s">
        <v>243</v>
      </c>
      <c r="E181" s="55" t="s">
        <v>87</v>
      </c>
      <c r="F181" s="19">
        <v>0.43</v>
      </c>
      <c r="G181" s="20"/>
      <c r="H181" s="41" t="s">
        <v>16</v>
      </c>
      <c r="I181" s="19">
        <f t="shared" si="94"/>
        <v>0</v>
      </c>
      <c r="J181" s="21">
        <f t="shared" si="95"/>
        <v>0</v>
      </c>
    </row>
    <row r="182" spans="1:10">
      <c r="A182" s="47" t="s">
        <v>365</v>
      </c>
      <c r="B182" s="48" t="s">
        <v>37</v>
      </c>
      <c r="C182" s="49"/>
      <c r="D182" s="50" t="s">
        <v>107</v>
      </c>
      <c r="E182" s="46" t="s">
        <v>38</v>
      </c>
      <c r="F182" s="30">
        <v>0</v>
      </c>
      <c r="G182" s="31"/>
      <c r="H182" s="40" t="s">
        <v>16</v>
      </c>
      <c r="I182" s="30">
        <v>0</v>
      </c>
      <c r="J182" s="32">
        <f>SUM(J183)</f>
        <v>0</v>
      </c>
    </row>
    <row r="183" spans="1:10">
      <c r="A183" s="51" t="s">
        <v>366</v>
      </c>
      <c r="B183" s="52" t="s">
        <v>367</v>
      </c>
      <c r="C183" s="53" t="s">
        <v>368</v>
      </c>
      <c r="D183" s="54" t="s">
        <v>369</v>
      </c>
      <c r="E183" s="55" t="s">
        <v>149</v>
      </c>
      <c r="F183" s="19">
        <v>78851.3</v>
      </c>
      <c r="G183" s="20"/>
      <c r="H183" s="41" t="s">
        <v>16</v>
      </c>
      <c r="I183" s="19">
        <f t="shared" ref="I183" si="96">ROUND(G183*1.2469,2)</f>
        <v>0</v>
      </c>
      <c r="J183" s="21">
        <f t="shared" ref="J183" si="97">ROUND(F183*I183,2)</f>
        <v>0</v>
      </c>
    </row>
    <row r="184" spans="1:10">
      <c r="A184" s="47" t="s">
        <v>370</v>
      </c>
      <c r="B184" s="48" t="s">
        <v>37</v>
      </c>
      <c r="C184" s="49"/>
      <c r="D184" s="50" t="s">
        <v>371</v>
      </c>
      <c r="E184" s="46" t="s">
        <v>38</v>
      </c>
      <c r="F184" s="30">
        <v>0</v>
      </c>
      <c r="G184" s="31"/>
      <c r="H184" s="40" t="s">
        <v>16</v>
      </c>
      <c r="I184" s="30">
        <v>0</v>
      </c>
      <c r="J184" s="32">
        <f>J185+J190</f>
        <v>0</v>
      </c>
    </row>
    <row r="185" spans="1:10">
      <c r="A185" s="47" t="s">
        <v>372</v>
      </c>
      <c r="B185" s="48" t="s">
        <v>37</v>
      </c>
      <c r="C185" s="49"/>
      <c r="D185" s="50" t="s">
        <v>373</v>
      </c>
      <c r="E185" s="46" t="s">
        <v>38</v>
      </c>
      <c r="F185" s="30">
        <v>0</v>
      </c>
      <c r="G185" s="31"/>
      <c r="H185" s="40" t="s">
        <v>16</v>
      </c>
      <c r="I185" s="30">
        <v>0</v>
      </c>
      <c r="J185" s="32">
        <f>SUM(J186:J189)</f>
        <v>0</v>
      </c>
    </row>
    <row r="186" spans="1:10" ht="38.25">
      <c r="A186" s="51" t="s">
        <v>374</v>
      </c>
      <c r="B186" s="52" t="s">
        <v>37</v>
      </c>
      <c r="C186" s="53" t="s">
        <v>375</v>
      </c>
      <c r="D186" s="54" t="s">
        <v>376</v>
      </c>
      <c r="E186" s="55" t="s">
        <v>44</v>
      </c>
      <c r="F186" s="19">
        <v>3086.32</v>
      </c>
      <c r="G186" s="20"/>
      <c r="H186" s="41" t="s">
        <v>16</v>
      </c>
      <c r="I186" s="19">
        <f t="shared" ref="I186" si="98">ROUND(G186*1.2469,2)</f>
        <v>0</v>
      </c>
      <c r="J186" s="21">
        <f t="shared" ref="J186" si="99">ROUND(F186*I186,2)</f>
        <v>0</v>
      </c>
    </row>
    <row r="187" spans="1:10" ht="25.5">
      <c r="A187" s="51" t="s">
        <v>377</v>
      </c>
      <c r="B187" s="52" t="s">
        <v>37</v>
      </c>
      <c r="C187" s="53" t="s">
        <v>378</v>
      </c>
      <c r="D187" s="54" t="s">
        <v>379</v>
      </c>
      <c r="E187" s="55" t="s">
        <v>87</v>
      </c>
      <c r="F187" s="19">
        <v>154.32</v>
      </c>
      <c r="G187" s="20"/>
      <c r="H187" s="41" t="s">
        <v>16</v>
      </c>
      <c r="I187" s="19">
        <f t="shared" ref="I187:I189" si="100">ROUND(G187*1.2469,2)</f>
        <v>0</v>
      </c>
      <c r="J187" s="21">
        <f t="shared" ref="J187:J189" si="101">ROUND(F187*I187,2)</f>
        <v>0</v>
      </c>
    </row>
    <row r="188" spans="1:10" ht="25.5">
      <c r="A188" s="51" t="s">
        <v>380</v>
      </c>
      <c r="B188" s="52" t="s">
        <v>37</v>
      </c>
      <c r="C188" s="53" t="s">
        <v>381</v>
      </c>
      <c r="D188" s="54" t="s">
        <v>382</v>
      </c>
      <c r="E188" s="55" t="s">
        <v>44</v>
      </c>
      <c r="F188" s="19">
        <v>3086.32</v>
      </c>
      <c r="G188" s="20"/>
      <c r="H188" s="41" t="s">
        <v>16</v>
      </c>
      <c r="I188" s="19">
        <f t="shared" si="100"/>
        <v>0</v>
      </c>
      <c r="J188" s="21">
        <f t="shared" si="101"/>
        <v>0</v>
      </c>
    </row>
    <row r="189" spans="1:10" ht="38.25">
      <c r="A189" s="51" t="s">
        <v>383</v>
      </c>
      <c r="B189" s="52" t="s">
        <v>37</v>
      </c>
      <c r="C189" s="53" t="s">
        <v>384</v>
      </c>
      <c r="D189" s="54" t="s">
        <v>385</v>
      </c>
      <c r="E189" s="55" t="s">
        <v>87</v>
      </c>
      <c r="F189" s="19">
        <v>216.04</v>
      </c>
      <c r="G189" s="20"/>
      <c r="H189" s="41" t="s">
        <v>16</v>
      </c>
      <c r="I189" s="19">
        <f t="shared" si="100"/>
        <v>0</v>
      </c>
      <c r="J189" s="21">
        <f t="shared" si="101"/>
        <v>0</v>
      </c>
    </row>
    <row r="190" spans="1:10">
      <c r="A190" s="47" t="s">
        <v>386</v>
      </c>
      <c r="B190" s="48" t="s">
        <v>37</v>
      </c>
      <c r="C190" s="49"/>
      <c r="D190" s="50" t="s">
        <v>387</v>
      </c>
      <c r="E190" s="46" t="s">
        <v>38</v>
      </c>
      <c r="F190" s="30">
        <v>0</v>
      </c>
      <c r="G190" s="31"/>
      <c r="H190" s="40" t="s">
        <v>16</v>
      </c>
      <c r="I190" s="30">
        <v>0</v>
      </c>
      <c r="J190" s="32">
        <f>SUM(J191:J194)</f>
        <v>0</v>
      </c>
    </row>
    <row r="191" spans="1:10" ht="38.25">
      <c r="A191" s="51" t="s">
        <v>388</v>
      </c>
      <c r="B191" s="52" t="s">
        <v>37</v>
      </c>
      <c r="C191" s="53" t="s">
        <v>375</v>
      </c>
      <c r="D191" s="54" t="s">
        <v>376</v>
      </c>
      <c r="E191" s="55" t="s">
        <v>44</v>
      </c>
      <c r="F191" s="19">
        <v>862.07</v>
      </c>
      <c r="G191" s="20"/>
      <c r="H191" s="41" t="s">
        <v>16</v>
      </c>
      <c r="I191" s="19">
        <f t="shared" ref="I191" si="102">ROUND(G191*1.2469,2)</f>
        <v>0</v>
      </c>
      <c r="J191" s="21">
        <f t="shared" ref="J191" si="103">ROUND(F191*I191,2)</f>
        <v>0</v>
      </c>
    </row>
    <row r="192" spans="1:10" ht="25.5">
      <c r="A192" s="51" t="s">
        <v>389</v>
      </c>
      <c r="B192" s="52" t="s">
        <v>37</v>
      </c>
      <c r="C192" s="53" t="s">
        <v>378</v>
      </c>
      <c r="D192" s="54" t="s">
        <v>379</v>
      </c>
      <c r="E192" s="55" t="s">
        <v>87</v>
      </c>
      <c r="F192" s="19">
        <v>43.1</v>
      </c>
      <c r="G192" s="20"/>
      <c r="H192" s="41" t="s">
        <v>16</v>
      </c>
      <c r="I192" s="19">
        <f t="shared" ref="I192:I194" si="104">ROUND(G192*1.2469,2)</f>
        <v>0</v>
      </c>
      <c r="J192" s="21">
        <f t="shared" ref="J192:J194" si="105">ROUND(F192*I192,2)</f>
        <v>0</v>
      </c>
    </row>
    <row r="193" spans="1:10" ht="25.5">
      <c r="A193" s="51" t="s">
        <v>390</v>
      </c>
      <c r="B193" s="52" t="s">
        <v>37</v>
      </c>
      <c r="C193" s="53" t="s">
        <v>381</v>
      </c>
      <c r="D193" s="54" t="s">
        <v>382</v>
      </c>
      <c r="E193" s="55" t="s">
        <v>44</v>
      </c>
      <c r="F193" s="19">
        <v>862.07</v>
      </c>
      <c r="G193" s="20"/>
      <c r="H193" s="41" t="s">
        <v>16</v>
      </c>
      <c r="I193" s="19">
        <f t="shared" si="104"/>
        <v>0</v>
      </c>
      <c r="J193" s="21">
        <f t="shared" si="105"/>
        <v>0</v>
      </c>
    </row>
    <row r="194" spans="1:10" ht="38.25">
      <c r="A194" s="51" t="s">
        <v>391</v>
      </c>
      <c r="B194" s="52" t="s">
        <v>37</v>
      </c>
      <c r="C194" s="53" t="s">
        <v>384</v>
      </c>
      <c r="D194" s="54" t="s">
        <v>385</v>
      </c>
      <c r="E194" s="55" t="s">
        <v>87</v>
      </c>
      <c r="F194" s="19">
        <v>60.34</v>
      </c>
      <c r="G194" s="20"/>
      <c r="H194" s="41" t="s">
        <v>16</v>
      </c>
      <c r="I194" s="19">
        <f t="shared" si="104"/>
        <v>0</v>
      </c>
      <c r="J194" s="21">
        <f t="shared" si="105"/>
        <v>0</v>
      </c>
    </row>
    <row r="195" spans="1:10">
      <c r="A195" s="47" t="s">
        <v>392</v>
      </c>
      <c r="B195" s="48" t="s">
        <v>37</v>
      </c>
      <c r="C195" s="49"/>
      <c r="D195" s="50" t="s">
        <v>393</v>
      </c>
      <c r="E195" s="46" t="s">
        <v>38</v>
      </c>
      <c r="F195" s="30">
        <v>0</v>
      </c>
      <c r="G195" s="31"/>
      <c r="H195" s="40" t="s">
        <v>16</v>
      </c>
      <c r="I195" s="30">
        <v>0</v>
      </c>
      <c r="J195" s="32">
        <f>J196+J198+J204+J210</f>
        <v>0</v>
      </c>
    </row>
    <row r="196" spans="1:10">
      <c r="A196" s="47" t="s">
        <v>394</v>
      </c>
      <c r="B196" s="48" t="s">
        <v>37</v>
      </c>
      <c r="C196" s="49"/>
      <c r="D196" s="50" t="s">
        <v>395</v>
      </c>
      <c r="E196" s="46" t="s">
        <v>38</v>
      </c>
      <c r="F196" s="30">
        <v>0</v>
      </c>
      <c r="G196" s="31"/>
      <c r="H196" s="40" t="s">
        <v>16</v>
      </c>
      <c r="I196" s="30">
        <v>0</v>
      </c>
      <c r="J196" s="32">
        <f>SUM(J197)</f>
        <v>0</v>
      </c>
    </row>
    <row r="197" spans="1:10" ht="38.25">
      <c r="A197" s="51" t="s">
        <v>396</v>
      </c>
      <c r="B197" s="52" t="s">
        <v>37</v>
      </c>
      <c r="C197" s="53" t="s">
        <v>397</v>
      </c>
      <c r="D197" s="54" t="s">
        <v>398</v>
      </c>
      <c r="E197" s="55" t="s">
        <v>44</v>
      </c>
      <c r="F197" s="19">
        <v>128.36000000000001</v>
      </c>
      <c r="G197" s="20"/>
      <c r="H197" s="41" t="s">
        <v>16</v>
      </c>
      <c r="I197" s="19">
        <f t="shared" ref="I197" si="106">ROUND(G197*1.2469,2)</f>
        <v>0</v>
      </c>
      <c r="J197" s="21">
        <f t="shared" ref="J197" si="107">ROUND(F197*I197,2)</f>
        <v>0</v>
      </c>
    </row>
    <row r="198" spans="1:10">
      <c r="A198" s="47" t="s">
        <v>399</v>
      </c>
      <c r="B198" s="48" t="s">
        <v>37</v>
      </c>
      <c r="C198" s="49"/>
      <c r="D198" s="50" t="s">
        <v>400</v>
      </c>
      <c r="E198" s="46" t="s">
        <v>38</v>
      </c>
      <c r="F198" s="30">
        <v>0</v>
      </c>
      <c r="G198" s="31"/>
      <c r="H198" s="40" t="s">
        <v>16</v>
      </c>
      <c r="I198" s="30">
        <v>0</v>
      </c>
      <c r="J198" s="32">
        <f>SUM(J199:J203)</f>
        <v>0</v>
      </c>
    </row>
    <row r="199" spans="1:10" ht="38.25">
      <c r="A199" s="51" t="s">
        <v>401</v>
      </c>
      <c r="B199" s="52" t="s">
        <v>37</v>
      </c>
      <c r="C199" s="53" t="s">
        <v>402</v>
      </c>
      <c r="D199" s="54" t="s">
        <v>403</v>
      </c>
      <c r="E199" s="55" t="s">
        <v>44</v>
      </c>
      <c r="F199" s="19">
        <v>2336.19</v>
      </c>
      <c r="G199" s="20"/>
      <c r="H199" s="41" t="s">
        <v>16</v>
      </c>
      <c r="I199" s="19">
        <f t="shared" ref="I199" si="108">ROUND(G199*1.2469,2)</f>
        <v>0</v>
      </c>
      <c r="J199" s="21">
        <f t="shared" ref="J199" si="109">ROUND(F199*I199,2)</f>
        <v>0</v>
      </c>
    </row>
    <row r="200" spans="1:10" ht="38.25">
      <c r="A200" s="51" t="s">
        <v>404</v>
      </c>
      <c r="B200" s="52" t="s">
        <v>37</v>
      </c>
      <c r="C200" s="53" t="s">
        <v>405</v>
      </c>
      <c r="D200" s="54" t="s">
        <v>406</v>
      </c>
      <c r="E200" s="55" t="s">
        <v>44</v>
      </c>
      <c r="F200" s="19">
        <v>375.19</v>
      </c>
      <c r="G200" s="20"/>
      <c r="H200" s="41" t="s">
        <v>16</v>
      </c>
      <c r="I200" s="19">
        <f t="shared" ref="I200:I203" si="110">ROUND(G200*1.2469,2)</f>
        <v>0</v>
      </c>
      <c r="J200" s="21">
        <f t="shared" ref="J200:J203" si="111">ROUND(F200*I200,2)</f>
        <v>0</v>
      </c>
    </row>
    <row r="201" spans="1:10" ht="38.25">
      <c r="A201" s="51" t="s">
        <v>407</v>
      </c>
      <c r="B201" s="52" t="s">
        <v>37</v>
      </c>
      <c r="C201" s="53" t="s">
        <v>408</v>
      </c>
      <c r="D201" s="54" t="s">
        <v>409</v>
      </c>
      <c r="E201" s="55" t="s">
        <v>44</v>
      </c>
      <c r="F201" s="19">
        <v>9.36</v>
      </c>
      <c r="G201" s="20"/>
      <c r="H201" s="41" t="s">
        <v>16</v>
      </c>
      <c r="I201" s="19">
        <f t="shared" si="110"/>
        <v>0</v>
      </c>
      <c r="J201" s="21">
        <f t="shared" si="111"/>
        <v>0</v>
      </c>
    </row>
    <row r="202" spans="1:10" ht="38.25">
      <c r="A202" s="51" t="s">
        <v>410</v>
      </c>
      <c r="B202" s="52" t="s">
        <v>37</v>
      </c>
      <c r="C202" s="53" t="s">
        <v>411</v>
      </c>
      <c r="D202" s="54" t="s">
        <v>412</v>
      </c>
      <c r="E202" s="55" t="s">
        <v>44</v>
      </c>
      <c r="F202" s="19">
        <v>6.85</v>
      </c>
      <c r="G202" s="20"/>
      <c r="H202" s="41" t="s">
        <v>16</v>
      </c>
      <c r="I202" s="19">
        <f t="shared" si="110"/>
        <v>0</v>
      </c>
      <c r="J202" s="21">
        <f t="shared" si="111"/>
        <v>0</v>
      </c>
    </row>
    <row r="203" spans="1:10" ht="25.5">
      <c r="A203" s="51" t="s">
        <v>413</v>
      </c>
      <c r="B203" s="52" t="s">
        <v>37</v>
      </c>
      <c r="C203" s="53" t="s">
        <v>414</v>
      </c>
      <c r="D203" s="54" t="s">
        <v>415</v>
      </c>
      <c r="E203" s="55" t="s">
        <v>73</v>
      </c>
      <c r="F203" s="19">
        <v>1015.15</v>
      </c>
      <c r="G203" s="20"/>
      <c r="H203" s="41" t="s">
        <v>16</v>
      </c>
      <c r="I203" s="19">
        <f t="shared" si="110"/>
        <v>0</v>
      </c>
      <c r="J203" s="21">
        <f t="shared" si="111"/>
        <v>0</v>
      </c>
    </row>
    <row r="204" spans="1:10">
      <c r="A204" s="47" t="s">
        <v>416</v>
      </c>
      <c r="B204" s="48" t="s">
        <v>37</v>
      </c>
      <c r="C204" s="49"/>
      <c r="D204" s="50" t="s">
        <v>417</v>
      </c>
      <c r="E204" s="46" t="s">
        <v>38</v>
      </c>
      <c r="F204" s="30">
        <v>0</v>
      </c>
      <c r="G204" s="31"/>
      <c r="H204" s="40" t="s">
        <v>16</v>
      </c>
      <c r="I204" s="30">
        <v>0</v>
      </c>
      <c r="J204" s="32">
        <f>SUM(J205:J209)</f>
        <v>0</v>
      </c>
    </row>
    <row r="205" spans="1:10" ht="38.25">
      <c r="A205" s="51" t="s">
        <v>418</v>
      </c>
      <c r="B205" s="52" t="s">
        <v>37</v>
      </c>
      <c r="C205" s="53" t="s">
        <v>419</v>
      </c>
      <c r="D205" s="54" t="s">
        <v>420</v>
      </c>
      <c r="E205" s="55" t="s">
        <v>44</v>
      </c>
      <c r="F205" s="19">
        <v>42.5</v>
      </c>
      <c r="G205" s="20"/>
      <c r="H205" s="41" t="s">
        <v>16</v>
      </c>
      <c r="I205" s="19">
        <f t="shared" ref="I205" si="112">ROUND(G205*1.2469,2)</f>
        <v>0</v>
      </c>
      <c r="J205" s="21">
        <f t="shared" ref="J205" si="113">ROUND(F205*I205,2)</f>
        <v>0</v>
      </c>
    </row>
    <row r="206" spans="1:10" ht="25.5">
      <c r="A206" s="51" t="s">
        <v>421</v>
      </c>
      <c r="B206" s="52" t="s">
        <v>57</v>
      </c>
      <c r="C206" s="53" t="s">
        <v>422</v>
      </c>
      <c r="D206" s="54" t="s">
        <v>423</v>
      </c>
      <c r="E206" s="55" t="s">
        <v>44</v>
      </c>
      <c r="F206" s="19">
        <v>39.74</v>
      </c>
      <c r="G206" s="20"/>
      <c r="H206" s="41" t="s">
        <v>16</v>
      </c>
      <c r="I206" s="19">
        <f t="shared" ref="I206:I209" si="114">ROUND(G206*1.2469,2)</f>
        <v>0</v>
      </c>
      <c r="J206" s="21">
        <f t="shared" ref="J206:J209" si="115">ROUND(F206*I206,2)</f>
        <v>0</v>
      </c>
    </row>
    <row r="207" spans="1:10" ht="38.25">
      <c r="A207" s="51" t="s">
        <v>424</v>
      </c>
      <c r="B207" s="52" t="s">
        <v>37</v>
      </c>
      <c r="C207" s="53" t="s">
        <v>425</v>
      </c>
      <c r="D207" s="54" t="s">
        <v>426</v>
      </c>
      <c r="E207" s="55" t="s">
        <v>44</v>
      </c>
      <c r="F207" s="19">
        <v>101.79</v>
      </c>
      <c r="G207" s="20"/>
      <c r="H207" s="41" t="s">
        <v>16</v>
      </c>
      <c r="I207" s="19">
        <f t="shared" si="114"/>
        <v>0</v>
      </c>
      <c r="J207" s="21">
        <f t="shared" si="115"/>
        <v>0</v>
      </c>
    </row>
    <row r="208" spans="1:10" ht="25.5">
      <c r="A208" s="51" t="s">
        <v>427</v>
      </c>
      <c r="B208" s="52" t="s">
        <v>57</v>
      </c>
      <c r="C208" s="53" t="s">
        <v>428</v>
      </c>
      <c r="D208" s="54" t="s">
        <v>429</v>
      </c>
      <c r="E208" s="55" t="s">
        <v>44</v>
      </c>
      <c r="F208" s="19">
        <v>7.2</v>
      </c>
      <c r="G208" s="20"/>
      <c r="H208" s="41" t="s">
        <v>16</v>
      </c>
      <c r="I208" s="19">
        <f t="shared" si="114"/>
        <v>0</v>
      </c>
      <c r="J208" s="21">
        <f t="shared" si="115"/>
        <v>0</v>
      </c>
    </row>
    <row r="209" spans="1:10">
      <c r="A209" s="51" t="s">
        <v>430</v>
      </c>
      <c r="B209" s="52" t="s">
        <v>57</v>
      </c>
      <c r="C209" s="53" t="s">
        <v>431</v>
      </c>
      <c r="D209" s="54" t="s">
        <v>432</v>
      </c>
      <c r="E209" s="55" t="s">
        <v>44</v>
      </c>
      <c r="F209" s="19">
        <v>318.23</v>
      </c>
      <c r="G209" s="20"/>
      <c r="H209" s="41" t="s">
        <v>16</v>
      </c>
      <c r="I209" s="19">
        <f t="shared" si="114"/>
        <v>0</v>
      </c>
      <c r="J209" s="21">
        <f t="shared" si="115"/>
        <v>0</v>
      </c>
    </row>
    <row r="210" spans="1:10">
      <c r="A210" s="47" t="s">
        <v>433</v>
      </c>
      <c r="B210" s="48" t="s">
        <v>37</v>
      </c>
      <c r="C210" s="49"/>
      <c r="D210" s="50" t="s">
        <v>434</v>
      </c>
      <c r="E210" s="46" t="s">
        <v>38</v>
      </c>
      <c r="F210" s="30">
        <v>0</v>
      </c>
      <c r="G210" s="31"/>
      <c r="H210" s="40" t="s">
        <v>16</v>
      </c>
      <c r="I210" s="30">
        <v>0</v>
      </c>
      <c r="J210" s="32">
        <f>SUM(J211:J214)</f>
        <v>0</v>
      </c>
    </row>
    <row r="211" spans="1:10" ht="38.25">
      <c r="A211" s="51" t="s">
        <v>435</v>
      </c>
      <c r="B211" s="52" t="s">
        <v>37</v>
      </c>
      <c r="C211" s="53" t="s">
        <v>402</v>
      </c>
      <c r="D211" s="54" t="s">
        <v>403</v>
      </c>
      <c r="E211" s="55" t="s">
        <v>44</v>
      </c>
      <c r="F211" s="19">
        <v>11.6</v>
      </c>
      <c r="G211" s="20"/>
      <c r="H211" s="41" t="s">
        <v>16</v>
      </c>
      <c r="I211" s="19">
        <f t="shared" ref="I211" si="116">ROUND(G211*1.2469,2)</f>
        <v>0</v>
      </c>
      <c r="J211" s="21">
        <f t="shared" ref="J211" si="117">ROUND(F211*I211,2)</f>
        <v>0</v>
      </c>
    </row>
    <row r="212" spans="1:10" ht="38.25">
      <c r="A212" s="51" t="s">
        <v>436</v>
      </c>
      <c r="B212" s="52" t="s">
        <v>37</v>
      </c>
      <c r="C212" s="53" t="s">
        <v>405</v>
      </c>
      <c r="D212" s="54" t="s">
        <v>406</v>
      </c>
      <c r="E212" s="55" t="s">
        <v>44</v>
      </c>
      <c r="F212" s="19">
        <v>646.54999999999995</v>
      </c>
      <c r="G212" s="20"/>
      <c r="H212" s="41" t="s">
        <v>16</v>
      </c>
      <c r="I212" s="19">
        <f t="shared" ref="I212:I214" si="118">ROUND(G212*1.2469,2)</f>
        <v>0</v>
      </c>
      <c r="J212" s="21">
        <f t="shared" ref="J212:J214" si="119">ROUND(F212*I212,2)</f>
        <v>0</v>
      </c>
    </row>
    <row r="213" spans="1:10" ht="25.5">
      <c r="A213" s="51" t="s">
        <v>437</v>
      </c>
      <c r="B213" s="52" t="s">
        <v>37</v>
      </c>
      <c r="C213" s="53" t="s">
        <v>414</v>
      </c>
      <c r="D213" s="54" t="s">
        <v>415</v>
      </c>
      <c r="E213" s="55" t="s">
        <v>73</v>
      </c>
      <c r="F213" s="19">
        <v>296.41000000000003</v>
      </c>
      <c r="G213" s="20"/>
      <c r="H213" s="41" t="s">
        <v>16</v>
      </c>
      <c r="I213" s="19">
        <f t="shared" si="118"/>
        <v>0</v>
      </c>
      <c r="J213" s="21">
        <f t="shared" si="119"/>
        <v>0</v>
      </c>
    </row>
    <row r="214" spans="1:10" ht="38.25">
      <c r="A214" s="51" t="s">
        <v>438</v>
      </c>
      <c r="B214" s="52" t="s">
        <v>37</v>
      </c>
      <c r="C214" s="53" t="s">
        <v>405</v>
      </c>
      <c r="D214" s="54" t="s">
        <v>406</v>
      </c>
      <c r="E214" s="55" t="s">
        <v>44</v>
      </c>
      <c r="F214" s="19">
        <v>2.2599999999999998</v>
      </c>
      <c r="G214" s="20"/>
      <c r="H214" s="41" t="s">
        <v>16</v>
      </c>
      <c r="I214" s="19">
        <f t="shared" si="118"/>
        <v>0</v>
      </c>
      <c r="J214" s="21">
        <f t="shared" si="119"/>
        <v>0</v>
      </c>
    </row>
    <row r="215" spans="1:10">
      <c r="A215" s="47" t="s">
        <v>439</v>
      </c>
      <c r="B215" s="48" t="s">
        <v>37</v>
      </c>
      <c r="C215" s="49"/>
      <c r="D215" s="50" t="s">
        <v>440</v>
      </c>
      <c r="E215" s="46" t="s">
        <v>38</v>
      </c>
      <c r="F215" s="30">
        <v>0</v>
      </c>
      <c r="G215" s="31"/>
      <c r="H215" s="40" t="s">
        <v>16</v>
      </c>
      <c r="I215" s="30">
        <v>0</v>
      </c>
      <c r="J215" s="32">
        <f>J216+J221+J225+J237+J254+J256</f>
        <v>0</v>
      </c>
    </row>
    <row r="216" spans="1:10">
      <c r="A216" s="47" t="s">
        <v>441</v>
      </c>
      <c r="B216" s="48" t="s">
        <v>37</v>
      </c>
      <c r="C216" s="49"/>
      <c r="D216" s="50" t="s">
        <v>442</v>
      </c>
      <c r="E216" s="46" t="s">
        <v>38</v>
      </c>
      <c r="F216" s="30">
        <v>0</v>
      </c>
      <c r="G216" s="31"/>
      <c r="H216" s="40" t="s">
        <v>16</v>
      </c>
      <c r="I216" s="30">
        <v>0</v>
      </c>
      <c r="J216" s="32">
        <f>SUM(J217:J220)</f>
        <v>0</v>
      </c>
    </row>
    <row r="217" spans="1:10" ht="63.75">
      <c r="A217" s="51" t="s">
        <v>443</v>
      </c>
      <c r="B217" s="52" t="s">
        <v>57</v>
      </c>
      <c r="C217" s="53" t="s">
        <v>444</v>
      </c>
      <c r="D217" s="54" t="s">
        <v>445</v>
      </c>
      <c r="E217" s="55" t="s">
        <v>51</v>
      </c>
      <c r="F217" s="19">
        <v>18</v>
      </c>
      <c r="G217" s="20"/>
      <c r="H217" s="41" t="s">
        <v>16</v>
      </c>
      <c r="I217" s="19">
        <f t="shared" ref="I217" si="120">ROUND(G217*1.2469,2)</f>
        <v>0</v>
      </c>
      <c r="J217" s="21">
        <f t="shared" ref="J217" si="121">ROUND(F217*I217,2)</f>
        <v>0</v>
      </c>
    </row>
    <row r="218" spans="1:10" ht="51">
      <c r="A218" s="51" t="s">
        <v>446</v>
      </c>
      <c r="B218" s="52" t="s">
        <v>57</v>
      </c>
      <c r="C218" s="53" t="s">
        <v>447</v>
      </c>
      <c r="D218" s="54" t="s">
        <v>448</v>
      </c>
      <c r="E218" s="55" t="s">
        <v>51</v>
      </c>
      <c r="F218" s="19">
        <v>6</v>
      </c>
      <c r="G218" s="20"/>
      <c r="H218" s="41" t="s">
        <v>16</v>
      </c>
      <c r="I218" s="19">
        <f t="shared" ref="I218:I220" si="122">ROUND(G218*1.2469,2)</f>
        <v>0</v>
      </c>
      <c r="J218" s="21">
        <f t="shared" ref="J218:J220" si="123">ROUND(F218*I218,2)</f>
        <v>0</v>
      </c>
    </row>
    <row r="219" spans="1:10" ht="63.75">
      <c r="A219" s="51" t="s">
        <v>449</v>
      </c>
      <c r="B219" s="52" t="s">
        <v>57</v>
      </c>
      <c r="C219" s="53" t="s">
        <v>450</v>
      </c>
      <c r="D219" s="54" t="s">
        <v>451</v>
      </c>
      <c r="E219" s="55" t="s">
        <v>51</v>
      </c>
      <c r="F219" s="19">
        <v>13</v>
      </c>
      <c r="G219" s="20"/>
      <c r="H219" s="41" t="s">
        <v>16</v>
      </c>
      <c r="I219" s="19">
        <f t="shared" si="122"/>
        <v>0</v>
      </c>
      <c r="J219" s="21">
        <f t="shared" si="123"/>
        <v>0</v>
      </c>
    </row>
    <row r="220" spans="1:10" ht="25.5">
      <c r="A220" s="51" t="s">
        <v>452</v>
      </c>
      <c r="B220" s="52" t="s">
        <v>57</v>
      </c>
      <c r="C220" s="53" t="s">
        <v>453</v>
      </c>
      <c r="D220" s="54" t="s">
        <v>454</v>
      </c>
      <c r="E220" s="55" t="s">
        <v>44</v>
      </c>
      <c r="F220" s="19">
        <v>3.19</v>
      </c>
      <c r="G220" s="20"/>
      <c r="H220" s="41" t="s">
        <v>16</v>
      </c>
      <c r="I220" s="19">
        <f t="shared" si="122"/>
        <v>0</v>
      </c>
      <c r="J220" s="21">
        <f t="shared" si="123"/>
        <v>0</v>
      </c>
    </row>
    <row r="221" spans="1:10">
      <c r="A221" s="47" t="s">
        <v>455</v>
      </c>
      <c r="B221" s="48" t="s">
        <v>37</v>
      </c>
      <c r="C221" s="49"/>
      <c r="D221" s="50" t="s">
        <v>456</v>
      </c>
      <c r="E221" s="46" t="s">
        <v>38</v>
      </c>
      <c r="F221" s="30">
        <v>0</v>
      </c>
      <c r="G221" s="31"/>
      <c r="H221" s="40" t="s">
        <v>16</v>
      </c>
      <c r="I221" s="30">
        <v>0</v>
      </c>
      <c r="J221" s="32">
        <f>SUM(J222:J224)</f>
        <v>0</v>
      </c>
    </row>
    <row r="222" spans="1:10" ht="25.5">
      <c r="A222" s="51" t="s">
        <v>457</v>
      </c>
      <c r="B222" s="52" t="s">
        <v>37</v>
      </c>
      <c r="C222" s="53" t="s">
        <v>458</v>
      </c>
      <c r="D222" s="54" t="s">
        <v>459</v>
      </c>
      <c r="E222" s="55" t="s">
        <v>51</v>
      </c>
      <c r="F222" s="19">
        <v>20</v>
      </c>
      <c r="G222" s="20"/>
      <c r="H222" s="41" t="s">
        <v>16</v>
      </c>
      <c r="I222" s="19">
        <f t="shared" ref="I222" si="124">ROUND(G222*1.2469,2)</f>
        <v>0</v>
      </c>
      <c r="J222" s="21">
        <f t="shared" ref="J222" si="125">ROUND(F222*I222,2)</f>
        <v>0</v>
      </c>
    </row>
    <row r="223" spans="1:10" ht="25.5">
      <c r="A223" s="51" t="s">
        <v>460</v>
      </c>
      <c r="B223" s="52" t="s">
        <v>37</v>
      </c>
      <c r="C223" s="53" t="s">
        <v>461</v>
      </c>
      <c r="D223" s="54" t="s">
        <v>462</v>
      </c>
      <c r="E223" s="55" t="s">
        <v>51</v>
      </c>
      <c r="F223" s="19">
        <v>6</v>
      </c>
      <c r="G223" s="20"/>
      <c r="H223" s="41" t="s">
        <v>16</v>
      </c>
      <c r="I223" s="19">
        <f t="shared" ref="I223:I224" si="126">ROUND(G223*1.2469,2)</f>
        <v>0</v>
      </c>
      <c r="J223" s="21">
        <f t="shared" ref="J223:J224" si="127">ROUND(F223*I223,2)</f>
        <v>0</v>
      </c>
    </row>
    <row r="224" spans="1:10" ht="25.5">
      <c r="A224" s="51" t="s">
        <v>463</v>
      </c>
      <c r="B224" s="52" t="s">
        <v>57</v>
      </c>
      <c r="C224" s="53" t="s">
        <v>464</v>
      </c>
      <c r="D224" s="54" t="s">
        <v>465</v>
      </c>
      <c r="E224" s="55" t="s">
        <v>44</v>
      </c>
      <c r="F224" s="19">
        <v>13.32</v>
      </c>
      <c r="G224" s="20"/>
      <c r="H224" s="41" t="s">
        <v>16</v>
      </c>
      <c r="I224" s="19">
        <f t="shared" si="126"/>
        <v>0</v>
      </c>
      <c r="J224" s="21">
        <f t="shared" si="127"/>
        <v>0</v>
      </c>
    </row>
    <row r="225" spans="1:10">
      <c r="A225" s="47" t="s">
        <v>466</v>
      </c>
      <c r="B225" s="48" t="s">
        <v>37</v>
      </c>
      <c r="C225" s="49"/>
      <c r="D225" s="50" t="s">
        <v>467</v>
      </c>
      <c r="E225" s="46" t="s">
        <v>38</v>
      </c>
      <c r="F225" s="30">
        <v>0</v>
      </c>
      <c r="G225" s="31"/>
      <c r="H225" s="40" t="s">
        <v>16</v>
      </c>
      <c r="I225" s="30">
        <v>0</v>
      </c>
      <c r="J225" s="32">
        <f>SUM(J226:J236)</f>
        <v>0</v>
      </c>
    </row>
    <row r="226" spans="1:10" ht="51">
      <c r="A226" s="51" t="s">
        <v>468</v>
      </c>
      <c r="B226" s="52" t="s">
        <v>57</v>
      </c>
      <c r="C226" s="53" t="s">
        <v>469</v>
      </c>
      <c r="D226" s="54" t="s">
        <v>470</v>
      </c>
      <c r="E226" s="55" t="s">
        <v>44</v>
      </c>
      <c r="F226" s="19">
        <v>4.2</v>
      </c>
      <c r="G226" s="20"/>
      <c r="H226" s="41" t="s">
        <v>16</v>
      </c>
      <c r="I226" s="19">
        <f t="shared" ref="I226" si="128">ROUND(G226*1.2469,2)</f>
        <v>0</v>
      </c>
      <c r="J226" s="21">
        <f t="shared" ref="J226" si="129">ROUND(F226*I226,2)</f>
        <v>0</v>
      </c>
    </row>
    <row r="227" spans="1:10" ht="51">
      <c r="A227" s="51" t="s">
        <v>471</v>
      </c>
      <c r="B227" s="52" t="s">
        <v>57</v>
      </c>
      <c r="C227" s="53" t="s">
        <v>472</v>
      </c>
      <c r="D227" s="54" t="s">
        <v>473</v>
      </c>
      <c r="E227" s="55" t="s">
        <v>44</v>
      </c>
      <c r="F227" s="19">
        <v>3.78</v>
      </c>
      <c r="G227" s="20"/>
      <c r="H227" s="41" t="s">
        <v>16</v>
      </c>
      <c r="I227" s="19">
        <f t="shared" ref="I227:I236" si="130">ROUND(G227*1.2469,2)</f>
        <v>0</v>
      </c>
      <c r="J227" s="21">
        <f t="shared" ref="J227:J236" si="131">ROUND(F227*I227,2)</f>
        <v>0</v>
      </c>
    </row>
    <row r="228" spans="1:10" ht="51">
      <c r="A228" s="51" t="s">
        <v>474</v>
      </c>
      <c r="B228" s="52" t="s">
        <v>57</v>
      </c>
      <c r="C228" s="53" t="s">
        <v>475</v>
      </c>
      <c r="D228" s="54" t="s">
        <v>476</v>
      </c>
      <c r="E228" s="55" t="s">
        <v>44</v>
      </c>
      <c r="F228" s="19">
        <v>9.4499999999999993</v>
      </c>
      <c r="G228" s="20"/>
      <c r="H228" s="41" t="s">
        <v>16</v>
      </c>
      <c r="I228" s="19">
        <f t="shared" si="130"/>
        <v>0</v>
      </c>
      <c r="J228" s="21">
        <f t="shared" si="131"/>
        <v>0</v>
      </c>
    </row>
    <row r="229" spans="1:10" ht="51">
      <c r="A229" s="51" t="s">
        <v>477</v>
      </c>
      <c r="B229" s="52" t="s">
        <v>57</v>
      </c>
      <c r="C229" s="53" t="s">
        <v>478</v>
      </c>
      <c r="D229" s="54" t="s">
        <v>479</v>
      </c>
      <c r="E229" s="55" t="s">
        <v>44</v>
      </c>
      <c r="F229" s="19">
        <v>15.84</v>
      </c>
      <c r="G229" s="20"/>
      <c r="H229" s="41" t="s">
        <v>16</v>
      </c>
      <c r="I229" s="19">
        <f t="shared" si="130"/>
        <v>0</v>
      </c>
      <c r="J229" s="21">
        <f t="shared" si="131"/>
        <v>0</v>
      </c>
    </row>
    <row r="230" spans="1:10" ht="51">
      <c r="A230" s="51" t="s">
        <v>480</v>
      </c>
      <c r="B230" s="52" t="s">
        <v>57</v>
      </c>
      <c r="C230" s="53" t="s">
        <v>481</v>
      </c>
      <c r="D230" s="54" t="s">
        <v>482</v>
      </c>
      <c r="E230" s="55" t="s">
        <v>44</v>
      </c>
      <c r="F230" s="19">
        <v>9.24</v>
      </c>
      <c r="G230" s="20"/>
      <c r="H230" s="41" t="s">
        <v>16</v>
      </c>
      <c r="I230" s="19">
        <f t="shared" si="130"/>
        <v>0</v>
      </c>
      <c r="J230" s="21">
        <f t="shared" si="131"/>
        <v>0</v>
      </c>
    </row>
    <row r="231" spans="1:10" ht="38.25">
      <c r="A231" s="51" t="s">
        <v>483</v>
      </c>
      <c r="B231" s="52" t="s">
        <v>57</v>
      </c>
      <c r="C231" s="53" t="s">
        <v>484</v>
      </c>
      <c r="D231" s="54" t="s">
        <v>485</v>
      </c>
      <c r="E231" s="55" t="s">
        <v>44</v>
      </c>
      <c r="F231" s="19">
        <v>82.37</v>
      </c>
      <c r="G231" s="20"/>
      <c r="H231" s="41" t="s">
        <v>16</v>
      </c>
      <c r="I231" s="19">
        <f t="shared" si="130"/>
        <v>0</v>
      </c>
      <c r="J231" s="21">
        <f t="shared" si="131"/>
        <v>0</v>
      </c>
    </row>
    <row r="232" spans="1:10" ht="38.25">
      <c r="A232" s="51" t="s">
        <v>486</v>
      </c>
      <c r="B232" s="52" t="s">
        <v>57</v>
      </c>
      <c r="C232" s="53" t="s">
        <v>487</v>
      </c>
      <c r="D232" s="54" t="s">
        <v>488</v>
      </c>
      <c r="E232" s="55" t="s">
        <v>44</v>
      </c>
      <c r="F232" s="19">
        <v>47.88</v>
      </c>
      <c r="G232" s="20"/>
      <c r="H232" s="41" t="s">
        <v>16</v>
      </c>
      <c r="I232" s="19">
        <f t="shared" si="130"/>
        <v>0</v>
      </c>
      <c r="J232" s="21">
        <f t="shared" si="131"/>
        <v>0</v>
      </c>
    </row>
    <row r="233" spans="1:10" ht="38.25">
      <c r="A233" s="51" t="s">
        <v>489</v>
      </c>
      <c r="B233" s="52" t="s">
        <v>57</v>
      </c>
      <c r="C233" s="53" t="s">
        <v>490</v>
      </c>
      <c r="D233" s="54" t="s">
        <v>491</v>
      </c>
      <c r="E233" s="55" t="s">
        <v>44</v>
      </c>
      <c r="F233" s="19">
        <v>5.99</v>
      </c>
      <c r="G233" s="20"/>
      <c r="H233" s="41" t="s">
        <v>16</v>
      </c>
      <c r="I233" s="19">
        <f t="shared" si="130"/>
        <v>0</v>
      </c>
      <c r="J233" s="21">
        <f t="shared" si="131"/>
        <v>0</v>
      </c>
    </row>
    <row r="234" spans="1:10" ht="38.25">
      <c r="A234" s="51" t="s">
        <v>492</v>
      </c>
      <c r="B234" s="52" t="s">
        <v>57</v>
      </c>
      <c r="C234" s="53" t="s">
        <v>493</v>
      </c>
      <c r="D234" s="54" t="s">
        <v>494</v>
      </c>
      <c r="E234" s="55" t="s">
        <v>44</v>
      </c>
      <c r="F234" s="19">
        <v>3.3</v>
      </c>
      <c r="G234" s="20"/>
      <c r="H234" s="41" t="s">
        <v>16</v>
      </c>
      <c r="I234" s="19">
        <f t="shared" si="130"/>
        <v>0</v>
      </c>
      <c r="J234" s="21">
        <f t="shared" si="131"/>
        <v>0</v>
      </c>
    </row>
    <row r="235" spans="1:10" ht="38.25">
      <c r="A235" s="51" t="s">
        <v>495</v>
      </c>
      <c r="B235" s="52" t="s">
        <v>57</v>
      </c>
      <c r="C235" s="53" t="s">
        <v>496</v>
      </c>
      <c r="D235" s="54" t="s">
        <v>497</v>
      </c>
      <c r="E235" s="55" t="s">
        <v>44</v>
      </c>
      <c r="F235" s="19">
        <v>4.03</v>
      </c>
      <c r="G235" s="20"/>
      <c r="H235" s="41" t="s">
        <v>16</v>
      </c>
      <c r="I235" s="19">
        <f t="shared" si="130"/>
        <v>0</v>
      </c>
      <c r="J235" s="21">
        <f t="shared" si="131"/>
        <v>0</v>
      </c>
    </row>
    <row r="236" spans="1:10" ht="38.25">
      <c r="A236" s="51" t="s">
        <v>498</v>
      </c>
      <c r="B236" s="52" t="s">
        <v>57</v>
      </c>
      <c r="C236" s="53" t="s">
        <v>499</v>
      </c>
      <c r="D236" s="54" t="s">
        <v>500</v>
      </c>
      <c r="E236" s="55" t="s">
        <v>44</v>
      </c>
      <c r="F236" s="19">
        <v>4.08</v>
      </c>
      <c r="G236" s="20"/>
      <c r="H236" s="41" t="s">
        <v>16</v>
      </c>
      <c r="I236" s="19">
        <f t="shared" si="130"/>
        <v>0</v>
      </c>
      <c r="J236" s="21">
        <f t="shared" si="131"/>
        <v>0</v>
      </c>
    </row>
    <row r="237" spans="1:10">
      <c r="A237" s="47" t="s">
        <v>501</v>
      </c>
      <c r="B237" s="48" t="s">
        <v>37</v>
      </c>
      <c r="C237" s="49"/>
      <c r="D237" s="50" t="s">
        <v>502</v>
      </c>
      <c r="E237" s="46" t="s">
        <v>38</v>
      </c>
      <c r="F237" s="30">
        <v>0</v>
      </c>
      <c r="G237" s="31"/>
      <c r="H237" s="40" t="s">
        <v>16</v>
      </c>
      <c r="I237" s="30">
        <v>0</v>
      </c>
      <c r="J237" s="32">
        <f>SUM(J238:J253)</f>
        <v>0</v>
      </c>
    </row>
    <row r="238" spans="1:10" ht="25.5">
      <c r="A238" s="51" t="s">
        <v>503</v>
      </c>
      <c r="B238" s="52" t="s">
        <v>57</v>
      </c>
      <c r="C238" s="53" t="s">
        <v>504</v>
      </c>
      <c r="D238" s="54" t="s">
        <v>505</v>
      </c>
      <c r="E238" s="55" t="s">
        <v>44</v>
      </c>
      <c r="F238" s="19">
        <v>5.46</v>
      </c>
      <c r="G238" s="20"/>
      <c r="H238" s="41" t="s">
        <v>16</v>
      </c>
      <c r="I238" s="19">
        <f t="shared" ref="I238" si="132">ROUND(G238*1.2469,2)</f>
        <v>0</v>
      </c>
      <c r="J238" s="21">
        <f t="shared" ref="J238" si="133">ROUND(F238*I238,2)</f>
        <v>0</v>
      </c>
    </row>
    <row r="239" spans="1:10" ht="25.5">
      <c r="A239" s="51" t="s">
        <v>506</v>
      </c>
      <c r="B239" s="52" t="s">
        <v>57</v>
      </c>
      <c r="C239" s="53" t="s">
        <v>507</v>
      </c>
      <c r="D239" s="54" t="s">
        <v>508</v>
      </c>
      <c r="E239" s="55" t="s">
        <v>44</v>
      </c>
      <c r="F239" s="19">
        <v>6.3</v>
      </c>
      <c r="G239" s="20"/>
      <c r="H239" s="41" t="s">
        <v>16</v>
      </c>
      <c r="I239" s="19">
        <f t="shared" ref="I239:I253" si="134">ROUND(G239*1.2469,2)</f>
        <v>0</v>
      </c>
      <c r="J239" s="21">
        <f t="shared" ref="J239:J253" si="135">ROUND(F239*I239,2)</f>
        <v>0</v>
      </c>
    </row>
    <row r="240" spans="1:10" ht="38.25">
      <c r="A240" s="51" t="s">
        <v>509</v>
      </c>
      <c r="B240" s="52" t="s">
        <v>57</v>
      </c>
      <c r="C240" s="53" t="s">
        <v>510</v>
      </c>
      <c r="D240" s="54" t="s">
        <v>511</v>
      </c>
      <c r="E240" s="55" t="s">
        <v>44</v>
      </c>
      <c r="F240" s="19">
        <v>5.74</v>
      </c>
      <c r="G240" s="20"/>
      <c r="H240" s="41" t="s">
        <v>16</v>
      </c>
      <c r="I240" s="19">
        <f t="shared" si="134"/>
        <v>0</v>
      </c>
      <c r="J240" s="21">
        <f t="shared" si="135"/>
        <v>0</v>
      </c>
    </row>
    <row r="241" spans="1:10" ht="38.25">
      <c r="A241" s="51" t="s">
        <v>512</v>
      </c>
      <c r="B241" s="52" t="s">
        <v>57</v>
      </c>
      <c r="C241" s="53" t="s">
        <v>513</v>
      </c>
      <c r="D241" s="54" t="s">
        <v>514</v>
      </c>
      <c r="E241" s="55" t="s">
        <v>44</v>
      </c>
      <c r="F241" s="19">
        <v>20.72</v>
      </c>
      <c r="G241" s="20"/>
      <c r="H241" s="41" t="s">
        <v>16</v>
      </c>
      <c r="I241" s="19">
        <f t="shared" si="134"/>
        <v>0</v>
      </c>
      <c r="J241" s="21">
        <f t="shared" si="135"/>
        <v>0</v>
      </c>
    </row>
    <row r="242" spans="1:10" ht="38.25">
      <c r="A242" s="51" t="s">
        <v>515</v>
      </c>
      <c r="B242" s="52" t="s">
        <v>57</v>
      </c>
      <c r="C242" s="53" t="s">
        <v>516</v>
      </c>
      <c r="D242" s="54" t="s">
        <v>517</v>
      </c>
      <c r="E242" s="55" t="s">
        <v>44</v>
      </c>
      <c r="F242" s="19">
        <v>19.43</v>
      </c>
      <c r="G242" s="20"/>
      <c r="H242" s="41" t="s">
        <v>16</v>
      </c>
      <c r="I242" s="19">
        <f t="shared" si="134"/>
        <v>0</v>
      </c>
      <c r="J242" s="21">
        <f t="shared" si="135"/>
        <v>0</v>
      </c>
    </row>
    <row r="243" spans="1:10" ht="25.5">
      <c r="A243" s="51" t="s">
        <v>518</v>
      </c>
      <c r="B243" s="52" t="s">
        <v>57</v>
      </c>
      <c r="C243" s="53" t="s">
        <v>519</v>
      </c>
      <c r="D243" s="54" t="s">
        <v>520</v>
      </c>
      <c r="E243" s="55" t="s">
        <v>44</v>
      </c>
      <c r="F243" s="19">
        <v>4.2</v>
      </c>
      <c r="G243" s="20"/>
      <c r="H243" s="41" t="s">
        <v>16</v>
      </c>
      <c r="I243" s="19">
        <f t="shared" si="134"/>
        <v>0</v>
      </c>
      <c r="J243" s="21">
        <f t="shared" si="135"/>
        <v>0</v>
      </c>
    </row>
    <row r="244" spans="1:10" ht="25.5">
      <c r="A244" s="51" t="s">
        <v>521</v>
      </c>
      <c r="B244" s="52" t="s">
        <v>57</v>
      </c>
      <c r="C244" s="53" t="s">
        <v>522</v>
      </c>
      <c r="D244" s="54" t="s">
        <v>523</v>
      </c>
      <c r="E244" s="55" t="s">
        <v>44</v>
      </c>
      <c r="F244" s="19">
        <v>19.32</v>
      </c>
      <c r="G244" s="20"/>
      <c r="H244" s="41" t="s">
        <v>16</v>
      </c>
      <c r="I244" s="19">
        <f t="shared" si="134"/>
        <v>0</v>
      </c>
      <c r="J244" s="21">
        <f t="shared" si="135"/>
        <v>0</v>
      </c>
    </row>
    <row r="245" spans="1:10" ht="25.5">
      <c r="A245" s="51" t="s">
        <v>524</v>
      </c>
      <c r="B245" s="52" t="s">
        <v>57</v>
      </c>
      <c r="C245" s="53" t="s">
        <v>525</v>
      </c>
      <c r="D245" s="54" t="s">
        <v>526</v>
      </c>
      <c r="E245" s="55" t="s">
        <v>44</v>
      </c>
      <c r="F245" s="19">
        <v>20.3</v>
      </c>
      <c r="G245" s="20"/>
      <c r="H245" s="41" t="s">
        <v>16</v>
      </c>
      <c r="I245" s="19">
        <f t="shared" si="134"/>
        <v>0</v>
      </c>
      <c r="J245" s="21">
        <f t="shared" si="135"/>
        <v>0</v>
      </c>
    </row>
    <row r="246" spans="1:10" ht="25.5">
      <c r="A246" s="51" t="s">
        <v>527</v>
      </c>
      <c r="B246" s="52" t="s">
        <v>57</v>
      </c>
      <c r="C246" s="53" t="s">
        <v>528</v>
      </c>
      <c r="D246" s="54" t="s">
        <v>529</v>
      </c>
      <c r="E246" s="55" t="s">
        <v>44</v>
      </c>
      <c r="F246" s="19">
        <v>117.81</v>
      </c>
      <c r="G246" s="20"/>
      <c r="H246" s="41" t="s">
        <v>16</v>
      </c>
      <c r="I246" s="19">
        <f t="shared" si="134"/>
        <v>0</v>
      </c>
      <c r="J246" s="21">
        <f t="shared" si="135"/>
        <v>0</v>
      </c>
    </row>
    <row r="247" spans="1:10" ht="25.5">
      <c r="A247" s="51" t="s">
        <v>530</v>
      </c>
      <c r="B247" s="52" t="s">
        <v>57</v>
      </c>
      <c r="C247" s="53" t="s">
        <v>531</v>
      </c>
      <c r="D247" s="54" t="s">
        <v>532</v>
      </c>
      <c r="E247" s="55" t="s">
        <v>44</v>
      </c>
      <c r="F247" s="19">
        <v>16.2</v>
      </c>
      <c r="G247" s="20"/>
      <c r="H247" s="41" t="s">
        <v>16</v>
      </c>
      <c r="I247" s="19">
        <f t="shared" si="134"/>
        <v>0</v>
      </c>
      <c r="J247" s="21">
        <f t="shared" si="135"/>
        <v>0</v>
      </c>
    </row>
    <row r="248" spans="1:10" ht="25.5">
      <c r="A248" s="51" t="s">
        <v>533</v>
      </c>
      <c r="B248" s="52" t="s">
        <v>57</v>
      </c>
      <c r="C248" s="53" t="s">
        <v>534</v>
      </c>
      <c r="D248" s="54" t="s">
        <v>535</v>
      </c>
      <c r="E248" s="55" t="s">
        <v>44</v>
      </c>
      <c r="F248" s="19">
        <v>6</v>
      </c>
      <c r="G248" s="20"/>
      <c r="H248" s="41" t="s">
        <v>16</v>
      </c>
      <c r="I248" s="19">
        <f t="shared" si="134"/>
        <v>0</v>
      </c>
      <c r="J248" s="21">
        <f t="shared" si="135"/>
        <v>0</v>
      </c>
    </row>
    <row r="249" spans="1:10" ht="25.5">
      <c r="A249" s="51" t="s">
        <v>536</v>
      </c>
      <c r="B249" s="52" t="s">
        <v>57</v>
      </c>
      <c r="C249" s="53" t="s">
        <v>537</v>
      </c>
      <c r="D249" s="54" t="s">
        <v>538</v>
      </c>
      <c r="E249" s="55" t="s">
        <v>44</v>
      </c>
      <c r="F249" s="19">
        <v>44.8</v>
      </c>
      <c r="G249" s="20"/>
      <c r="H249" s="41" t="s">
        <v>16</v>
      </c>
      <c r="I249" s="19">
        <f t="shared" si="134"/>
        <v>0</v>
      </c>
      <c r="J249" s="21">
        <f t="shared" si="135"/>
        <v>0</v>
      </c>
    </row>
    <row r="250" spans="1:10" ht="25.5">
      <c r="A250" s="51" t="s">
        <v>539</v>
      </c>
      <c r="B250" s="52" t="s">
        <v>57</v>
      </c>
      <c r="C250" s="53" t="s">
        <v>540</v>
      </c>
      <c r="D250" s="54" t="s">
        <v>541</v>
      </c>
      <c r="E250" s="55" t="s">
        <v>44</v>
      </c>
      <c r="F250" s="19">
        <v>3.36</v>
      </c>
      <c r="G250" s="20"/>
      <c r="H250" s="41" t="s">
        <v>16</v>
      </c>
      <c r="I250" s="19">
        <f t="shared" si="134"/>
        <v>0</v>
      </c>
      <c r="J250" s="21">
        <f t="shared" si="135"/>
        <v>0</v>
      </c>
    </row>
    <row r="251" spans="1:10" ht="25.5">
      <c r="A251" s="51" t="s">
        <v>542</v>
      </c>
      <c r="B251" s="52" t="s">
        <v>57</v>
      </c>
      <c r="C251" s="53" t="s">
        <v>543</v>
      </c>
      <c r="D251" s="54" t="s">
        <v>544</v>
      </c>
      <c r="E251" s="55" t="s">
        <v>44</v>
      </c>
      <c r="F251" s="19">
        <v>15.54</v>
      </c>
      <c r="G251" s="20"/>
      <c r="H251" s="41" t="s">
        <v>16</v>
      </c>
      <c r="I251" s="19">
        <f t="shared" si="134"/>
        <v>0</v>
      </c>
      <c r="J251" s="21">
        <f t="shared" si="135"/>
        <v>0</v>
      </c>
    </row>
    <row r="252" spans="1:10" ht="25.5">
      <c r="A252" s="51" t="s">
        <v>545</v>
      </c>
      <c r="B252" s="52" t="s">
        <v>57</v>
      </c>
      <c r="C252" s="53" t="s">
        <v>546</v>
      </c>
      <c r="D252" s="54" t="s">
        <v>547</v>
      </c>
      <c r="E252" s="55" t="s">
        <v>44</v>
      </c>
      <c r="F252" s="19">
        <v>36.4</v>
      </c>
      <c r="G252" s="20"/>
      <c r="H252" s="41" t="s">
        <v>16</v>
      </c>
      <c r="I252" s="19">
        <f t="shared" si="134"/>
        <v>0</v>
      </c>
      <c r="J252" s="21">
        <f t="shared" si="135"/>
        <v>0</v>
      </c>
    </row>
    <row r="253" spans="1:10" ht="25.5">
      <c r="A253" s="51" t="s">
        <v>548</v>
      </c>
      <c r="B253" s="52" t="s">
        <v>57</v>
      </c>
      <c r="C253" s="53" t="s">
        <v>549</v>
      </c>
      <c r="D253" s="54" t="s">
        <v>550</v>
      </c>
      <c r="E253" s="55" t="s">
        <v>44</v>
      </c>
      <c r="F253" s="19">
        <v>2.73</v>
      </c>
      <c r="G253" s="20"/>
      <c r="H253" s="41" t="s">
        <v>16</v>
      </c>
      <c r="I253" s="19">
        <f t="shared" si="134"/>
        <v>0</v>
      </c>
      <c r="J253" s="21">
        <f t="shared" si="135"/>
        <v>0</v>
      </c>
    </row>
    <row r="254" spans="1:10">
      <c r="A254" s="47" t="s">
        <v>551</v>
      </c>
      <c r="B254" s="48" t="s">
        <v>37</v>
      </c>
      <c r="C254" s="49"/>
      <c r="D254" s="50" t="s">
        <v>552</v>
      </c>
      <c r="E254" s="46" t="s">
        <v>38</v>
      </c>
      <c r="F254" s="30">
        <v>0</v>
      </c>
      <c r="G254" s="31"/>
      <c r="H254" s="40" t="s">
        <v>16</v>
      </c>
      <c r="I254" s="30">
        <v>0</v>
      </c>
      <c r="J254" s="32">
        <f>SUM(J255)</f>
        <v>0</v>
      </c>
    </row>
    <row r="255" spans="1:10" ht="25.5">
      <c r="A255" s="51" t="s">
        <v>553</v>
      </c>
      <c r="B255" s="52" t="s">
        <v>57</v>
      </c>
      <c r="C255" s="53" t="s">
        <v>554</v>
      </c>
      <c r="D255" s="54" t="s">
        <v>555</v>
      </c>
      <c r="E255" s="55" t="s">
        <v>44</v>
      </c>
      <c r="F255" s="19">
        <v>22</v>
      </c>
      <c r="G255" s="20"/>
      <c r="H255" s="41" t="s">
        <v>16</v>
      </c>
      <c r="I255" s="19">
        <f t="shared" ref="I255" si="136">ROUND(G255*1.2469,2)</f>
        <v>0</v>
      </c>
      <c r="J255" s="21">
        <f t="shared" ref="J255" si="137">ROUND(F255*I255,2)</f>
        <v>0</v>
      </c>
    </row>
    <row r="256" spans="1:10">
      <c r="A256" s="47" t="s">
        <v>556</v>
      </c>
      <c r="B256" s="48" t="s">
        <v>37</v>
      </c>
      <c r="C256" s="49"/>
      <c r="D256" s="50" t="s">
        <v>557</v>
      </c>
      <c r="E256" s="46" t="s">
        <v>38</v>
      </c>
      <c r="F256" s="30">
        <v>0</v>
      </c>
      <c r="G256" s="31"/>
      <c r="H256" s="40" t="s">
        <v>16</v>
      </c>
      <c r="I256" s="30">
        <v>0</v>
      </c>
      <c r="J256" s="32">
        <f>SUM(J257:J263)</f>
        <v>0</v>
      </c>
    </row>
    <row r="257" spans="1:10" ht="38.25">
      <c r="A257" s="51" t="s">
        <v>558</v>
      </c>
      <c r="B257" s="52" t="s">
        <v>57</v>
      </c>
      <c r="C257" s="53" t="s">
        <v>559</v>
      </c>
      <c r="D257" s="54" t="s">
        <v>560</v>
      </c>
      <c r="E257" s="55" t="s">
        <v>44</v>
      </c>
      <c r="F257" s="19">
        <v>7.7</v>
      </c>
      <c r="G257" s="20"/>
      <c r="H257" s="41" t="s">
        <v>16</v>
      </c>
      <c r="I257" s="19">
        <f t="shared" ref="I257" si="138">ROUND(G257*1.2469,2)</f>
        <v>0</v>
      </c>
      <c r="J257" s="21">
        <f t="shared" ref="J257" si="139">ROUND(F257*I257,2)</f>
        <v>0</v>
      </c>
    </row>
    <row r="258" spans="1:10" ht="51">
      <c r="A258" s="51" t="s">
        <v>561</v>
      </c>
      <c r="B258" s="52" t="s">
        <v>57</v>
      </c>
      <c r="C258" s="53" t="s">
        <v>562</v>
      </c>
      <c r="D258" s="54" t="s">
        <v>563</v>
      </c>
      <c r="E258" s="55" t="s">
        <v>44</v>
      </c>
      <c r="F258" s="19">
        <v>8.09</v>
      </c>
      <c r="G258" s="20"/>
      <c r="H258" s="41" t="s">
        <v>16</v>
      </c>
      <c r="I258" s="19">
        <f t="shared" ref="I258:I263" si="140">ROUND(G258*1.2469,2)</f>
        <v>0</v>
      </c>
      <c r="J258" s="21">
        <f t="shared" ref="J258:J263" si="141">ROUND(F258*I258,2)</f>
        <v>0</v>
      </c>
    </row>
    <row r="259" spans="1:10" ht="38.25">
      <c r="A259" s="51" t="s">
        <v>564</v>
      </c>
      <c r="B259" s="52" t="s">
        <v>57</v>
      </c>
      <c r="C259" s="53" t="s">
        <v>565</v>
      </c>
      <c r="D259" s="54" t="s">
        <v>566</v>
      </c>
      <c r="E259" s="55" t="s">
        <v>44</v>
      </c>
      <c r="F259" s="19">
        <v>3.24</v>
      </c>
      <c r="G259" s="20"/>
      <c r="H259" s="41" t="s">
        <v>16</v>
      </c>
      <c r="I259" s="19">
        <f t="shared" si="140"/>
        <v>0</v>
      </c>
      <c r="J259" s="21">
        <f t="shared" si="141"/>
        <v>0</v>
      </c>
    </row>
    <row r="260" spans="1:10" ht="51">
      <c r="A260" s="51" t="s">
        <v>567</v>
      </c>
      <c r="B260" s="52" t="s">
        <v>57</v>
      </c>
      <c r="C260" s="53" t="s">
        <v>568</v>
      </c>
      <c r="D260" s="54" t="s">
        <v>569</v>
      </c>
      <c r="E260" s="55" t="s">
        <v>44</v>
      </c>
      <c r="F260" s="19">
        <v>1.83</v>
      </c>
      <c r="G260" s="20"/>
      <c r="H260" s="41" t="s">
        <v>16</v>
      </c>
      <c r="I260" s="19">
        <f t="shared" si="140"/>
        <v>0</v>
      </c>
      <c r="J260" s="21">
        <f t="shared" si="141"/>
        <v>0</v>
      </c>
    </row>
    <row r="261" spans="1:10" ht="25.5">
      <c r="A261" s="51" t="s">
        <v>570</v>
      </c>
      <c r="B261" s="52" t="s">
        <v>57</v>
      </c>
      <c r="C261" s="53" t="s">
        <v>571</v>
      </c>
      <c r="D261" s="54" t="s">
        <v>572</v>
      </c>
      <c r="E261" s="55" t="s">
        <v>44</v>
      </c>
      <c r="F261" s="19">
        <v>34.68</v>
      </c>
      <c r="G261" s="20"/>
      <c r="H261" s="41" t="s">
        <v>16</v>
      </c>
      <c r="I261" s="19">
        <f t="shared" si="140"/>
        <v>0</v>
      </c>
      <c r="J261" s="21">
        <f t="shared" si="141"/>
        <v>0</v>
      </c>
    </row>
    <row r="262" spans="1:10" ht="25.5">
      <c r="A262" s="51" t="s">
        <v>573</v>
      </c>
      <c r="B262" s="52" t="s">
        <v>57</v>
      </c>
      <c r="C262" s="53" t="s">
        <v>574</v>
      </c>
      <c r="D262" s="54" t="s">
        <v>575</v>
      </c>
      <c r="E262" s="55" t="s">
        <v>44</v>
      </c>
      <c r="F262" s="19">
        <v>155.43</v>
      </c>
      <c r="G262" s="20"/>
      <c r="H262" s="41" t="s">
        <v>16</v>
      </c>
      <c r="I262" s="19">
        <f t="shared" si="140"/>
        <v>0</v>
      </c>
      <c r="J262" s="21">
        <f t="shared" si="141"/>
        <v>0</v>
      </c>
    </row>
    <row r="263" spans="1:10" ht="25.5">
      <c r="A263" s="51" t="s">
        <v>576</v>
      </c>
      <c r="B263" s="52" t="s">
        <v>57</v>
      </c>
      <c r="C263" s="53" t="s">
        <v>577</v>
      </c>
      <c r="D263" s="54" t="s">
        <v>578</v>
      </c>
      <c r="E263" s="55" t="s">
        <v>44</v>
      </c>
      <c r="F263" s="19">
        <v>246.23</v>
      </c>
      <c r="G263" s="20"/>
      <c r="H263" s="41" t="s">
        <v>16</v>
      </c>
      <c r="I263" s="19">
        <f t="shared" si="140"/>
        <v>0</v>
      </c>
      <c r="J263" s="21">
        <f t="shared" si="141"/>
        <v>0</v>
      </c>
    </row>
    <row r="264" spans="1:10">
      <c r="A264" s="47" t="s">
        <v>579</v>
      </c>
      <c r="B264" s="48" t="s">
        <v>37</v>
      </c>
      <c r="C264" s="49"/>
      <c r="D264" s="50" t="s">
        <v>580</v>
      </c>
      <c r="E264" s="46" t="s">
        <v>38</v>
      </c>
      <c r="F264" s="30">
        <v>0</v>
      </c>
      <c r="G264" s="31"/>
      <c r="H264" s="40" t="s">
        <v>16</v>
      </c>
      <c r="I264" s="30">
        <v>0</v>
      </c>
      <c r="J264" s="32">
        <f>J265+J279</f>
        <v>0</v>
      </c>
    </row>
    <row r="265" spans="1:10">
      <c r="A265" s="47" t="s">
        <v>581</v>
      </c>
      <c r="B265" s="48" t="s">
        <v>37</v>
      </c>
      <c r="C265" s="49"/>
      <c r="D265" s="50" t="s">
        <v>83</v>
      </c>
      <c r="E265" s="46" t="s">
        <v>38</v>
      </c>
      <c r="F265" s="30">
        <v>0</v>
      </c>
      <c r="G265" s="31"/>
      <c r="H265" s="40" t="s">
        <v>16</v>
      </c>
      <c r="I265" s="30">
        <v>0</v>
      </c>
      <c r="J265" s="32">
        <f>SUM(J266:J278)</f>
        <v>0</v>
      </c>
    </row>
    <row r="266" spans="1:10" ht="63.75">
      <c r="A266" s="51" t="s">
        <v>582</v>
      </c>
      <c r="B266" s="52" t="s">
        <v>57</v>
      </c>
      <c r="C266" s="53" t="s">
        <v>583</v>
      </c>
      <c r="D266" s="54" t="s">
        <v>584</v>
      </c>
      <c r="E266" s="55" t="s">
        <v>44</v>
      </c>
      <c r="F266" s="19">
        <v>2471.29</v>
      </c>
      <c r="G266" s="20"/>
      <c r="H266" s="41" t="s">
        <v>16</v>
      </c>
      <c r="I266" s="19">
        <f t="shared" ref="I266" si="142">ROUND(G266*1.2469,2)</f>
        <v>0</v>
      </c>
      <c r="J266" s="21">
        <f t="shared" ref="J266" si="143">ROUND(F266*I266,2)</f>
        <v>0</v>
      </c>
    </row>
    <row r="267" spans="1:10">
      <c r="A267" s="51" t="s">
        <v>585</v>
      </c>
      <c r="B267" s="52" t="s">
        <v>57</v>
      </c>
      <c r="C267" s="53" t="s">
        <v>586</v>
      </c>
      <c r="D267" s="54" t="s">
        <v>587</v>
      </c>
      <c r="E267" s="55" t="s">
        <v>44</v>
      </c>
      <c r="F267" s="19">
        <v>10.42</v>
      </c>
      <c r="G267" s="20"/>
      <c r="H267" s="41" t="s">
        <v>16</v>
      </c>
      <c r="I267" s="19">
        <f t="shared" ref="I267:I278" si="144">ROUND(G267*1.2469,2)</f>
        <v>0</v>
      </c>
      <c r="J267" s="21">
        <f t="shared" ref="J267:J278" si="145">ROUND(F267*I267,2)</f>
        <v>0</v>
      </c>
    </row>
    <row r="268" spans="1:10">
      <c r="A268" s="51" t="s">
        <v>588</v>
      </c>
      <c r="B268" s="52" t="s">
        <v>57</v>
      </c>
      <c r="C268" s="53" t="s">
        <v>589</v>
      </c>
      <c r="D268" s="54" t="s">
        <v>590</v>
      </c>
      <c r="E268" s="55" t="s">
        <v>73</v>
      </c>
      <c r="F268" s="19">
        <v>158.28</v>
      </c>
      <c r="G268" s="20"/>
      <c r="H268" s="41" t="s">
        <v>16</v>
      </c>
      <c r="I268" s="19">
        <f t="shared" si="144"/>
        <v>0</v>
      </c>
      <c r="J268" s="21">
        <f t="shared" si="145"/>
        <v>0</v>
      </c>
    </row>
    <row r="269" spans="1:10">
      <c r="A269" s="51" t="s">
        <v>591</v>
      </c>
      <c r="B269" s="52" t="s">
        <v>57</v>
      </c>
      <c r="C269" s="53" t="s">
        <v>592</v>
      </c>
      <c r="D269" s="54" t="s">
        <v>593</v>
      </c>
      <c r="E269" s="55" t="s">
        <v>73</v>
      </c>
      <c r="F269" s="19">
        <v>64.599999999999994</v>
      </c>
      <c r="G269" s="20"/>
      <c r="H269" s="41" t="s">
        <v>16</v>
      </c>
      <c r="I269" s="19">
        <f t="shared" si="144"/>
        <v>0</v>
      </c>
      <c r="J269" s="21">
        <f t="shared" si="145"/>
        <v>0</v>
      </c>
    </row>
    <row r="270" spans="1:10">
      <c r="A270" s="51" t="s">
        <v>594</v>
      </c>
      <c r="B270" s="52" t="s">
        <v>57</v>
      </c>
      <c r="C270" s="53" t="s">
        <v>595</v>
      </c>
      <c r="D270" s="54" t="s">
        <v>596</v>
      </c>
      <c r="E270" s="55" t="s">
        <v>73</v>
      </c>
      <c r="F270" s="19">
        <v>78.8</v>
      </c>
      <c r="G270" s="20"/>
      <c r="H270" s="41" t="s">
        <v>16</v>
      </c>
      <c r="I270" s="19">
        <f t="shared" si="144"/>
        <v>0</v>
      </c>
      <c r="J270" s="21">
        <f t="shared" si="145"/>
        <v>0</v>
      </c>
    </row>
    <row r="271" spans="1:10">
      <c r="A271" s="51" t="s">
        <v>597</v>
      </c>
      <c r="B271" s="52" t="s">
        <v>57</v>
      </c>
      <c r="C271" s="53" t="s">
        <v>598</v>
      </c>
      <c r="D271" s="54" t="s">
        <v>599</v>
      </c>
      <c r="E271" s="55" t="s">
        <v>73</v>
      </c>
      <c r="F271" s="19">
        <v>20.6</v>
      </c>
      <c r="G271" s="20"/>
      <c r="H271" s="41" t="s">
        <v>16</v>
      </c>
      <c r="I271" s="19">
        <f t="shared" si="144"/>
        <v>0</v>
      </c>
      <c r="J271" s="21">
        <f t="shared" si="145"/>
        <v>0</v>
      </c>
    </row>
    <row r="272" spans="1:10">
      <c r="A272" s="51" t="s">
        <v>600</v>
      </c>
      <c r="B272" s="52" t="s">
        <v>57</v>
      </c>
      <c r="C272" s="53" t="s">
        <v>601</v>
      </c>
      <c r="D272" s="54" t="s">
        <v>602</v>
      </c>
      <c r="E272" s="55" t="s">
        <v>73</v>
      </c>
      <c r="F272" s="19">
        <v>320.83</v>
      </c>
      <c r="G272" s="20"/>
      <c r="H272" s="41" t="s">
        <v>16</v>
      </c>
      <c r="I272" s="19">
        <f t="shared" si="144"/>
        <v>0</v>
      </c>
      <c r="J272" s="21">
        <f t="shared" si="145"/>
        <v>0</v>
      </c>
    </row>
    <row r="273" spans="1:10">
      <c r="A273" s="51" t="s">
        <v>603</v>
      </c>
      <c r="B273" s="52" t="s">
        <v>57</v>
      </c>
      <c r="C273" s="53" t="s">
        <v>604</v>
      </c>
      <c r="D273" s="54" t="s">
        <v>605</v>
      </c>
      <c r="E273" s="55" t="s">
        <v>73</v>
      </c>
      <c r="F273" s="19">
        <v>113.12</v>
      </c>
      <c r="G273" s="20"/>
      <c r="H273" s="41" t="s">
        <v>16</v>
      </c>
      <c r="I273" s="19">
        <f t="shared" si="144"/>
        <v>0</v>
      </c>
      <c r="J273" s="21">
        <f t="shared" si="145"/>
        <v>0</v>
      </c>
    </row>
    <row r="274" spans="1:10" ht="25.5">
      <c r="A274" s="51" t="s">
        <v>606</v>
      </c>
      <c r="B274" s="52" t="s">
        <v>57</v>
      </c>
      <c r="C274" s="53" t="s">
        <v>607</v>
      </c>
      <c r="D274" s="54" t="s">
        <v>608</v>
      </c>
      <c r="E274" s="55" t="s">
        <v>73</v>
      </c>
      <c r="F274" s="19">
        <v>242</v>
      </c>
      <c r="G274" s="20"/>
      <c r="H274" s="41" t="s">
        <v>16</v>
      </c>
      <c r="I274" s="19">
        <f t="shared" si="144"/>
        <v>0</v>
      </c>
      <c r="J274" s="21">
        <f t="shared" si="145"/>
        <v>0</v>
      </c>
    </row>
    <row r="275" spans="1:10">
      <c r="A275" s="51" t="s">
        <v>609</v>
      </c>
      <c r="B275" s="52" t="s">
        <v>57</v>
      </c>
      <c r="C275" s="53" t="s">
        <v>610</v>
      </c>
      <c r="D275" s="54" t="s">
        <v>611</v>
      </c>
      <c r="E275" s="55" t="s">
        <v>73</v>
      </c>
      <c r="F275" s="19">
        <v>361.06</v>
      </c>
      <c r="G275" s="20"/>
      <c r="H275" s="41" t="s">
        <v>16</v>
      </c>
      <c r="I275" s="19">
        <f t="shared" si="144"/>
        <v>0</v>
      </c>
      <c r="J275" s="21">
        <f t="shared" si="145"/>
        <v>0</v>
      </c>
    </row>
    <row r="276" spans="1:10">
      <c r="A276" s="51" t="s">
        <v>612</v>
      </c>
      <c r="B276" s="52" t="s">
        <v>57</v>
      </c>
      <c r="C276" s="53" t="s">
        <v>613</v>
      </c>
      <c r="D276" s="54" t="s">
        <v>614</v>
      </c>
      <c r="E276" s="55" t="s">
        <v>73</v>
      </c>
      <c r="F276" s="19">
        <v>606.91999999999996</v>
      </c>
      <c r="G276" s="20"/>
      <c r="H276" s="41" t="s">
        <v>16</v>
      </c>
      <c r="I276" s="19">
        <f t="shared" si="144"/>
        <v>0</v>
      </c>
      <c r="J276" s="21">
        <f t="shared" si="145"/>
        <v>0</v>
      </c>
    </row>
    <row r="277" spans="1:10">
      <c r="A277" s="51" t="s">
        <v>615</v>
      </c>
      <c r="B277" s="52" t="s">
        <v>57</v>
      </c>
      <c r="C277" s="53" t="s">
        <v>616</v>
      </c>
      <c r="D277" s="54" t="s">
        <v>617</v>
      </c>
      <c r="E277" s="55" t="s">
        <v>73</v>
      </c>
      <c r="F277" s="19">
        <v>238.76</v>
      </c>
      <c r="G277" s="20"/>
      <c r="H277" s="41" t="s">
        <v>16</v>
      </c>
      <c r="I277" s="19">
        <f t="shared" si="144"/>
        <v>0</v>
      </c>
      <c r="J277" s="21">
        <f t="shared" si="145"/>
        <v>0</v>
      </c>
    </row>
    <row r="278" spans="1:10" ht="25.5">
      <c r="A278" s="51" t="s">
        <v>618</v>
      </c>
      <c r="B278" s="52" t="s">
        <v>57</v>
      </c>
      <c r="C278" s="53" t="s">
        <v>619</v>
      </c>
      <c r="D278" s="54" t="s">
        <v>620</v>
      </c>
      <c r="E278" s="55" t="s">
        <v>73</v>
      </c>
      <c r="F278" s="19">
        <v>287.26</v>
      </c>
      <c r="G278" s="20"/>
      <c r="H278" s="41" t="s">
        <v>16</v>
      </c>
      <c r="I278" s="19">
        <f t="shared" si="144"/>
        <v>0</v>
      </c>
      <c r="J278" s="21">
        <f t="shared" si="145"/>
        <v>0</v>
      </c>
    </row>
    <row r="279" spans="1:10">
      <c r="A279" s="47" t="s">
        <v>621</v>
      </c>
      <c r="B279" s="48" t="s">
        <v>37</v>
      </c>
      <c r="C279" s="49"/>
      <c r="D279" s="50" t="s">
        <v>622</v>
      </c>
      <c r="E279" s="46" t="s">
        <v>38</v>
      </c>
      <c r="F279" s="30">
        <v>0</v>
      </c>
      <c r="G279" s="31"/>
      <c r="H279" s="40" t="s">
        <v>16</v>
      </c>
      <c r="I279" s="30">
        <v>0</v>
      </c>
      <c r="J279" s="32">
        <f>SUM(J280:J282)</f>
        <v>0</v>
      </c>
    </row>
    <row r="280" spans="1:10" ht="25.5">
      <c r="A280" s="51" t="s">
        <v>623</v>
      </c>
      <c r="B280" s="52" t="s">
        <v>37</v>
      </c>
      <c r="C280" s="53" t="s">
        <v>624</v>
      </c>
      <c r="D280" s="54" t="s">
        <v>625</v>
      </c>
      <c r="E280" s="55" t="s">
        <v>44</v>
      </c>
      <c r="F280" s="19">
        <v>724.81</v>
      </c>
      <c r="G280" s="20"/>
      <c r="H280" s="41" t="s">
        <v>16</v>
      </c>
      <c r="I280" s="19">
        <f t="shared" ref="I280" si="146">ROUND(G280*1.2469,2)</f>
        <v>0</v>
      </c>
      <c r="J280" s="21">
        <f t="shared" ref="J280" si="147">ROUND(F280*I280,2)</f>
        <v>0</v>
      </c>
    </row>
    <row r="281" spans="1:10" ht="25.5">
      <c r="A281" s="51" t="s">
        <v>626</v>
      </c>
      <c r="B281" s="52" t="s">
        <v>57</v>
      </c>
      <c r="C281" s="53" t="s">
        <v>607</v>
      </c>
      <c r="D281" s="54" t="s">
        <v>608</v>
      </c>
      <c r="E281" s="55" t="s">
        <v>73</v>
      </c>
      <c r="F281" s="19">
        <v>32.299999999999997</v>
      </c>
      <c r="G281" s="20"/>
      <c r="H281" s="41" t="s">
        <v>16</v>
      </c>
      <c r="I281" s="19">
        <f t="shared" ref="I281:I282" si="148">ROUND(G281*1.2469,2)</f>
        <v>0</v>
      </c>
      <c r="J281" s="21">
        <f t="shared" ref="J281:J282" si="149">ROUND(F281*I281,2)</f>
        <v>0</v>
      </c>
    </row>
    <row r="282" spans="1:10" ht="25.5">
      <c r="A282" s="51" t="s">
        <v>627</v>
      </c>
      <c r="B282" s="52" t="s">
        <v>57</v>
      </c>
      <c r="C282" s="53" t="s">
        <v>628</v>
      </c>
      <c r="D282" s="54" t="s">
        <v>629</v>
      </c>
      <c r="E282" s="55" t="s">
        <v>44</v>
      </c>
      <c r="F282" s="19">
        <v>632.70000000000005</v>
      </c>
      <c r="G282" s="20"/>
      <c r="H282" s="41" t="s">
        <v>16</v>
      </c>
      <c r="I282" s="19">
        <f t="shared" si="148"/>
        <v>0</v>
      </c>
      <c r="J282" s="21">
        <f t="shared" si="149"/>
        <v>0</v>
      </c>
    </row>
    <row r="283" spans="1:10">
      <c r="A283" s="47" t="s">
        <v>630</v>
      </c>
      <c r="B283" s="48" t="s">
        <v>37</v>
      </c>
      <c r="C283" s="49"/>
      <c r="D283" s="50" t="s">
        <v>631</v>
      </c>
      <c r="E283" s="46" t="s">
        <v>38</v>
      </c>
      <c r="F283" s="30">
        <v>0</v>
      </c>
      <c r="G283" s="31"/>
      <c r="H283" s="40" t="s">
        <v>16</v>
      </c>
      <c r="I283" s="30">
        <v>0</v>
      </c>
      <c r="J283" s="32">
        <f>SUM(J284:J289)</f>
        <v>0</v>
      </c>
    </row>
    <row r="284" spans="1:10" ht="25.5">
      <c r="A284" s="51" t="s">
        <v>632</v>
      </c>
      <c r="B284" s="52" t="s">
        <v>57</v>
      </c>
      <c r="C284" s="53" t="s">
        <v>633</v>
      </c>
      <c r="D284" s="54" t="s">
        <v>634</v>
      </c>
      <c r="E284" s="55" t="s">
        <v>44</v>
      </c>
      <c r="F284" s="19">
        <v>1613.32</v>
      </c>
      <c r="G284" s="20"/>
      <c r="H284" s="41" t="s">
        <v>16</v>
      </c>
      <c r="I284" s="19">
        <f t="shared" ref="I284" si="150">ROUND(G284*1.2469,2)</f>
        <v>0</v>
      </c>
      <c r="J284" s="21">
        <f t="shared" ref="J284" si="151">ROUND(F284*I284,2)</f>
        <v>0</v>
      </c>
    </row>
    <row r="285" spans="1:10">
      <c r="A285" s="51" t="s">
        <v>635</v>
      </c>
      <c r="B285" s="52" t="s">
        <v>57</v>
      </c>
      <c r="C285" s="53" t="s">
        <v>636</v>
      </c>
      <c r="D285" s="54" t="s">
        <v>637</v>
      </c>
      <c r="E285" s="55" t="s">
        <v>44</v>
      </c>
      <c r="F285" s="19">
        <v>192.74</v>
      </c>
      <c r="G285" s="20"/>
      <c r="H285" s="41" t="s">
        <v>16</v>
      </c>
      <c r="I285" s="19">
        <f t="shared" ref="I285:I289" si="152">ROUND(G285*1.2469,2)</f>
        <v>0</v>
      </c>
      <c r="J285" s="21">
        <f t="shared" ref="J285:J289" si="153">ROUND(F285*I285,2)</f>
        <v>0</v>
      </c>
    </row>
    <row r="286" spans="1:10">
      <c r="A286" s="51" t="s">
        <v>638</v>
      </c>
      <c r="B286" s="52" t="s">
        <v>57</v>
      </c>
      <c r="C286" s="53" t="s">
        <v>639</v>
      </c>
      <c r="D286" s="54" t="s">
        <v>640</v>
      </c>
      <c r="E286" s="55" t="s">
        <v>44</v>
      </c>
      <c r="F286" s="19">
        <v>280.02</v>
      </c>
      <c r="G286" s="20"/>
      <c r="H286" s="41" t="s">
        <v>16</v>
      </c>
      <c r="I286" s="19">
        <f t="shared" si="152"/>
        <v>0</v>
      </c>
      <c r="J286" s="21">
        <f t="shared" si="153"/>
        <v>0</v>
      </c>
    </row>
    <row r="287" spans="1:10" ht="25.5">
      <c r="A287" s="51" t="s">
        <v>641</v>
      </c>
      <c r="B287" s="52" t="s">
        <v>57</v>
      </c>
      <c r="C287" s="53" t="s">
        <v>642</v>
      </c>
      <c r="D287" s="54" t="s">
        <v>643</v>
      </c>
      <c r="E287" s="55" t="s">
        <v>44</v>
      </c>
      <c r="F287" s="19">
        <v>42.55</v>
      </c>
      <c r="G287" s="20"/>
      <c r="H287" s="41" t="s">
        <v>16</v>
      </c>
      <c r="I287" s="19">
        <f t="shared" si="152"/>
        <v>0</v>
      </c>
      <c r="J287" s="21">
        <f t="shared" si="153"/>
        <v>0</v>
      </c>
    </row>
    <row r="288" spans="1:10" ht="51">
      <c r="A288" s="51" t="s">
        <v>644</v>
      </c>
      <c r="B288" s="52" t="s">
        <v>37</v>
      </c>
      <c r="C288" s="53" t="s">
        <v>645</v>
      </c>
      <c r="D288" s="54" t="s">
        <v>646</v>
      </c>
      <c r="E288" s="55" t="s">
        <v>44</v>
      </c>
      <c r="F288" s="19">
        <v>192.74</v>
      </c>
      <c r="G288" s="20"/>
      <c r="H288" s="41" t="s">
        <v>16</v>
      </c>
      <c r="I288" s="19">
        <f t="shared" si="152"/>
        <v>0</v>
      </c>
      <c r="J288" s="21">
        <f t="shared" si="153"/>
        <v>0</v>
      </c>
    </row>
    <row r="289" spans="1:10" ht="25.5">
      <c r="A289" s="51" t="s">
        <v>647</v>
      </c>
      <c r="B289" s="52" t="s">
        <v>37</v>
      </c>
      <c r="C289" s="53" t="s">
        <v>648</v>
      </c>
      <c r="D289" s="54" t="s">
        <v>649</v>
      </c>
      <c r="E289" s="55" t="s">
        <v>44</v>
      </c>
      <c r="F289" s="19">
        <v>192.74</v>
      </c>
      <c r="G289" s="20"/>
      <c r="H289" s="41" t="s">
        <v>16</v>
      </c>
      <c r="I289" s="19">
        <f t="shared" si="152"/>
        <v>0</v>
      </c>
      <c r="J289" s="21">
        <f t="shared" si="153"/>
        <v>0</v>
      </c>
    </row>
    <row r="290" spans="1:10">
      <c r="A290" s="47" t="s">
        <v>650</v>
      </c>
      <c r="B290" s="48" t="s">
        <v>37</v>
      </c>
      <c r="C290" s="49"/>
      <c r="D290" s="50" t="s">
        <v>651</v>
      </c>
      <c r="E290" s="46" t="s">
        <v>38</v>
      </c>
      <c r="F290" s="30">
        <v>0</v>
      </c>
      <c r="G290" s="31"/>
      <c r="H290" s="40" t="s">
        <v>16</v>
      </c>
      <c r="I290" s="30">
        <v>0</v>
      </c>
      <c r="J290" s="32">
        <f>J291+J303</f>
        <v>0</v>
      </c>
    </row>
    <row r="291" spans="1:10">
      <c r="A291" s="47" t="s">
        <v>652</v>
      </c>
      <c r="B291" s="48" t="s">
        <v>37</v>
      </c>
      <c r="C291" s="49"/>
      <c r="D291" s="50" t="s">
        <v>83</v>
      </c>
      <c r="E291" s="46" t="s">
        <v>38</v>
      </c>
      <c r="F291" s="30">
        <v>0</v>
      </c>
      <c r="G291" s="31"/>
      <c r="H291" s="40" t="s">
        <v>16</v>
      </c>
      <c r="I291" s="30">
        <v>0</v>
      </c>
      <c r="J291" s="32">
        <f>SUM(J292:J302)</f>
        <v>0</v>
      </c>
    </row>
    <row r="292" spans="1:10" ht="38.25">
      <c r="A292" s="51" t="s">
        <v>653</v>
      </c>
      <c r="B292" s="52" t="s">
        <v>57</v>
      </c>
      <c r="C292" s="53" t="s">
        <v>654</v>
      </c>
      <c r="D292" s="54" t="s">
        <v>655</v>
      </c>
      <c r="E292" s="55" t="s">
        <v>44</v>
      </c>
      <c r="F292" s="19">
        <v>3748.63</v>
      </c>
      <c r="G292" s="20"/>
      <c r="H292" s="41" t="s">
        <v>16</v>
      </c>
      <c r="I292" s="19">
        <f t="shared" ref="I292" si="154">ROUND(G292*1.2469,2)</f>
        <v>0</v>
      </c>
      <c r="J292" s="21">
        <f t="shared" ref="J292" si="155">ROUND(F292*I292,2)</f>
        <v>0</v>
      </c>
    </row>
    <row r="293" spans="1:10" ht="38.25">
      <c r="A293" s="51" t="s">
        <v>656</v>
      </c>
      <c r="B293" s="52" t="s">
        <v>57</v>
      </c>
      <c r="C293" s="53" t="s">
        <v>657</v>
      </c>
      <c r="D293" s="54" t="s">
        <v>658</v>
      </c>
      <c r="E293" s="55" t="s">
        <v>44</v>
      </c>
      <c r="F293" s="19">
        <v>2778.01</v>
      </c>
      <c r="G293" s="20"/>
      <c r="H293" s="41" t="s">
        <v>16</v>
      </c>
      <c r="I293" s="19">
        <f t="shared" ref="I293:I302" si="156">ROUND(G293*1.2469,2)</f>
        <v>0</v>
      </c>
      <c r="J293" s="21">
        <f t="shared" ref="J293:J302" si="157">ROUND(F293*I293,2)</f>
        <v>0</v>
      </c>
    </row>
    <row r="294" spans="1:10" ht="51">
      <c r="A294" s="51" t="s">
        <v>659</v>
      </c>
      <c r="B294" s="52" t="s">
        <v>57</v>
      </c>
      <c r="C294" s="53" t="s">
        <v>660</v>
      </c>
      <c r="D294" s="54" t="s">
        <v>661</v>
      </c>
      <c r="E294" s="55" t="s">
        <v>44</v>
      </c>
      <c r="F294" s="19">
        <v>2512.64</v>
      </c>
      <c r="G294" s="20"/>
      <c r="H294" s="41" t="s">
        <v>16</v>
      </c>
      <c r="I294" s="19">
        <f t="shared" si="156"/>
        <v>0</v>
      </c>
      <c r="J294" s="21">
        <f t="shared" si="157"/>
        <v>0</v>
      </c>
    </row>
    <row r="295" spans="1:10" ht="51">
      <c r="A295" s="51" t="s">
        <v>662</v>
      </c>
      <c r="B295" s="52" t="s">
        <v>57</v>
      </c>
      <c r="C295" s="53" t="s">
        <v>663</v>
      </c>
      <c r="D295" s="54" t="s">
        <v>664</v>
      </c>
      <c r="E295" s="55" t="s">
        <v>44</v>
      </c>
      <c r="F295" s="19">
        <v>729.51</v>
      </c>
      <c r="G295" s="20"/>
      <c r="H295" s="41" t="s">
        <v>16</v>
      </c>
      <c r="I295" s="19">
        <f t="shared" si="156"/>
        <v>0</v>
      </c>
      <c r="J295" s="21">
        <f t="shared" si="157"/>
        <v>0</v>
      </c>
    </row>
    <row r="296" spans="1:10" ht="38.25">
      <c r="A296" s="51" t="s">
        <v>665</v>
      </c>
      <c r="B296" s="52" t="s">
        <v>37</v>
      </c>
      <c r="C296" s="53" t="s">
        <v>666</v>
      </c>
      <c r="D296" s="54" t="s">
        <v>667</v>
      </c>
      <c r="E296" s="55" t="s">
        <v>44</v>
      </c>
      <c r="F296" s="19">
        <v>523.91999999999996</v>
      </c>
      <c r="G296" s="20"/>
      <c r="H296" s="41" t="s">
        <v>16</v>
      </c>
      <c r="I296" s="19">
        <f t="shared" si="156"/>
        <v>0</v>
      </c>
      <c r="J296" s="21">
        <f t="shared" si="157"/>
        <v>0</v>
      </c>
    </row>
    <row r="297" spans="1:10" ht="38.25">
      <c r="A297" s="51" t="s">
        <v>668</v>
      </c>
      <c r="B297" s="52" t="s">
        <v>57</v>
      </c>
      <c r="C297" s="53" t="s">
        <v>669</v>
      </c>
      <c r="D297" s="54" t="s">
        <v>670</v>
      </c>
      <c r="E297" s="55" t="s">
        <v>44</v>
      </c>
      <c r="F297" s="19">
        <v>141.12</v>
      </c>
      <c r="G297" s="20"/>
      <c r="H297" s="41" t="s">
        <v>16</v>
      </c>
      <c r="I297" s="19">
        <f t="shared" si="156"/>
        <v>0</v>
      </c>
      <c r="J297" s="21">
        <f t="shared" si="157"/>
        <v>0</v>
      </c>
    </row>
    <row r="298" spans="1:10" ht="38.25">
      <c r="A298" s="51" t="s">
        <v>671</v>
      </c>
      <c r="B298" s="52" t="s">
        <v>57</v>
      </c>
      <c r="C298" s="53" t="s">
        <v>672</v>
      </c>
      <c r="D298" s="54" t="s">
        <v>673</v>
      </c>
      <c r="E298" s="55" t="s">
        <v>44</v>
      </c>
      <c r="F298" s="19">
        <v>64.48</v>
      </c>
      <c r="G298" s="20"/>
      <c r="H298" s="41" t="s">
        <v>16</v>
      </c>
      <c r="I298" s="19">
        <f t="shared" si="156"/>
        <v>0</v>
      </c>
      <c r="J298" s="21">
        <f t="shared" si="157"/>
        <v>0</v>
      </c>
    </row>
    <row r="299" spans="1:10">
      <c r="A299" s="51" t="s">
        <v>674</v>
      </c>
      <c r="B299" s="52" t="s">
        <v>57</v>
      </c>
      <c r="C299" s="53" t="s">
        <v>675</v>
      </c>
      <c r="D299" s="54" t="s">
        <v>676</v>
      </c>
      <c r="E299" s="55" t="s">
        <v>73</v>
      </c>
      <c r="F299" s="19">
        <v>279.08</v>
      </c>
      <c r="G299" s="20"/>
      <c r="H299" s="41" t="s">
        <v>16</v>
      </c>
      <c r="I299" s="19">
        <f t="shared" si="156"/>
        <v>0</v>
      </c>
      <c r="J299" s="21">
        <f t="shared" si="157"/>
        <v>0</v>
      </c>
    </row>
    <row r="300" spans="1:10" ht="25.5">
      <c r="A300" s="51" t="s">
        <v>677</v>
      </c>
      <c r="B300" s="52" t="s">
        <v>37</v>
      </c>
      <c r="C300" s="53" t="s">
        <v>678</v>
      </c>
      <c r="D300" s="54" t="s">
        <v>679</v>
      </c>
      <c r="E300" s="55" t="s">
        <v>44</v>
      </c>
      <c r="F300" s="19">
        <v>514.04999999999995</v>
      </c>
      <c r="G300" s="20"/>
      <c r="H300" s="41" t="s">
        <v>16</v>
      </c>
      <c r="I300" s="19">
        <f t="shared" si="156"/>
        <v>0</v>
      </c>
      <c r="J300" s="21">
        <f t="shared" si="157"/>
        <v>0</v>
      </c>
    </row>
    <row r="301" spans="1:10" ht="38.25">
      <c r="A301" s="51" t="s">
        <v>680</v>
      </c>
      <c r="B301" s="52" t="s">
        <v>57</v>
      </c>
      <c r="C301" s="53" t="s">
        <v>681</v>
      </c>
      <c r="D301" s="54" t="s">
        <v>682</v>
      </c>
      <c r="E301" s="55" t="s">
        <v>44</v>
      </c>
      <c r="F301" s="19">
        <v>1282.51</v>
      </c>
      <c r="G301" s="20"/>
      <c r="H301" s="41" t="s">
        <v>16</v>
      </c>
      <c r="I301" s="19">
        <f t="shared" si="156"/>
        <v>0</v>
      </c>
      <c r="J301" s="21">
        <f t="shared" si="157"/>
        <v>0</v>
      </c>
    </row>
    <row r="302" spans="1:10" ht="25.5">
      <c r="A302" s="51" t="s">
        <v>683</v>
      </c>
      <c r="B302" s="52" t="s">
        <v>57</v>
      </c>
      <c r="C302" s="53" t="s">
        <v>684</v>
      </c>
      <c r="D302" s="54" t="s">
        <v>685</v>
      </c>
      <c r="E302" s="55" t="s">
        <v>44</v>
      </c>
      <c r="F302" s="19">
        <v>254.88</v>
      </c>
      <c r="G302" s="20"/>
      <c r="H302" s="41" t="s">
        <v>16</v>
      </c>
      <c r="I302" s="19">
        <f t="shared" si="156"/>
        <v>0</v>
      </c>
      <c r="J302" s="21">
        <f t="shared" si="157"/>
        <v>0</v>
      </c>
    </row>
    <row r="303" spans="1:10">
      <c r="A303" s="47" t="s">
        <v>686</v>
      </c>
      <c r="B303" s="48" t="s">
        <v>37</v>
      </c>
      <c r="C303" s="49"/>
      <c r="D303" s="50" t="s">
        <v>687</v>
      </c>
      <c r="E303" s="46" t="s">
        <v>38</v>
      </c>
      <c r="F303" s="30">
        <v>0</v>
      </c>
      <c r="G303" s="31"/>
      <c r="H303" s="40" t="s">
        <v>16</v>
      </c>
      <c r="I303" s="30">
        <v>0</v>
      </c>
      <c r="J303" s="32">
        <f>SUM(J304:J305)</f>
        <v>0</v>
      </c>
    </row>
    <row r="304" spans="1:10" ht="38.25">
      <c r="A304" s="51" t="s">
        <v>688</v>
      </c>
      <c r="B304" s="52" t="s">
        <v>37</v>
      </c>
      <c r="C304" s="53" t="s">
        <v>689</v>
      </c>
      <c r="D304" s="54" t="s">
        <v>690</v>
      </c>
      <c r="E304" s="55" t="s">
        <v>44</v>
      </c>
      <c r="F304" s="19">
        <v>1576.07</v>
      </c>
      <c r="G304" s="20"/>
      <c r="H304" s="41" t="s">
        <v>16</v>
      </c>
      <c r="I304" s="19">
        <f t="shared" ref="I304" si="158">ROUND(G304*1.2469,2)</f>
        <v>0</v>
      </c>
      <c r="J304" s="21">
        <f t="shared" ref="J304" si="159">ROUND(F304*I304,2)</f>
        <v>0</v>
      </c>
    </row>
    <row r="305" spans="1:10" ht="51">
      <c r="A305" s="51" t="s">
        <v>691</v>
      </c>
      <c r="B305" s="52" t="s">
        <v>37</v>
      </c>
      <c r="C305" s="53" t="s">
        <v>692</v>
      </c>
      <c r="D305" s="54" t="s">
        <v>693</v>
      </c>
      <c r="E305" s="55" t="s">
        <v>44</v>
      </c>
      <c r="F305" s="19">
        <v>1576.07</v>
      </c>
      <c r="G305" s="20"/>
      <c r="H305" s="41" t="s">
        <v>16</v>
      </c>
      <c r="I305" s="19">
        <f t="shared" ref="I305" si="160">ROUND(G305*1.2469,2)</f>
        <v>0</v>
      </c>
      <c r="J305" s="21">
        <f t="shared" ref="J305" si="161">ROUND(F305*I305,2)</f>
        <v>0</v>
      </c>
    </row>
    <row r="306" spans="1:10">
      <c r="A306" s="47" t="s">
        <v>694</v>
      </c>
      <c r="B306" s="48" t="s">
        <v>37</v>
      </c>
      <c r="C306" s="49"/>
      <c r="D306" s="50" t="s">
        <v>695</v>
      </c>
      <c r="E306" s="46" t="s">
        <v>38</v>
      </c>
      <c r="F306" s="30">
        <v>0</v>
      </c>
      <c r="G306" s="31"/>
      <c r="H306" s="40" t="s">
        <v>16</v>
      </c>
      <c r="I306" s="30">
        <v>0</v>
      </c>
      <c r="J306" s="32">
        <f>J307+J316</f>
        <v>0</v>
      </c>
    </row>
    <row r="307" spans="1:10">
      <c r="A307" s="47" t="s">
        <v>696</v>
      </c>
      <c r="B307" s="48" t="s">
        <v>37</v>
      </c>
      <c r="C307" s="49"/>
      <c r="D307" s="50" t="s">
        <v>697</v>
      </c>
      <c r="E307" s="46" t="s">
        <v>38</v>
      </c>
      <c r="F307" s="30">
        <v>0</v>
      </c>
      <c r="G307" s="31"/>
      <c r="H307" s="40" t="s">
        <v>16</v>
      </c>
      <c r="I307" s="30">
        <v>0</v>
      </c>
      <c r="J307" s="32">
        <f>SUM(J308:J315)</f>
        <v>0</v>
      </c>
    </row>
    <row r="308" spans="1:10" ht="25.5">
      <c r="A308" s="51" t="s">
        <v>698</v>
      </c>
      <c r="B308" s="52" t="s">
        <v>57</v>
      </c>
      <c r="C308" s="53" t="s">
        <v>699</v>
      </c>
      <c r="D308" s="54" t="s">
        <v>700</v>
      </c>
      <c r="E308" s="55" t="s">
        <v>44</v>
      </c>
      <c r="F308" s="19">
        <v>2740.76</v>
      </c>
      <c r="G308" s="20"/>
      <c r="H308" s="41" t="s">
        <v>16</v>
      </c>
      <c r="I308" s="19">
        <f t="shared" ref="I308" si="162">ROUND(G308*1.2469,2)</f>
        <v>0</v>
      </c>
      <c r="J308" s="21">
        <f t="shared" ref="J308" si="163">ROUND(F308*I308,2)</f>
        <v>0</v>
      </c>
    </row>
    <row r="309" spans="1:10" ht="51">
      <c r="A309" s="51" t="s">
        <v>701</v>
      </c>
      <c r="B309" s="52" t="s">
        <v>37</v>
      </c>
      <c r="C309" s="53" t="s">
        <v>645</v>
      </c>
      <c r="D309" s="54" t="s">
        <v>646</v>
      </c>
      <c r="E309" s="55" t="s">
        <v>44</v>
      </c>
      <c r="F309" s="19">
        <v>345.56</v>
      </c>
      <c r="G309" s="20"/>
      <c r="H309" s="41" t="s">
        <v>16</v>
      </c>
      <c r="I309" s="19">
        <f t="shared" ref="I309:I315" si="164">ROUND(G309*1.2469,2)</f>
        <v>0</v>
      </c>
      <c r="J309" s="21">
        <f t="shared" ref="J309:J315" si="165">ROUND(F309*I309,2)</f>
        <v>0</v>
      </c>
    </row>
    <row r="310" spans="1:10" ht="63.75">
      <c r="A310" s="51" t="s">
        <v>702</v>
      </c>
      <c r="B310" s="52" t="s">
        <v>37</v>
      </c>
      <c r="C310" s="53" t="s">
        <v>703</v>
      </c>
      <c r="D310" s="54" t="s">
        <v>704</v>
      </c>
      <c r="E310" s="55" t="s">
        <v>44</v>
      </c>
      <c r="F310" s="19">
        <v>2740.76</v>
      </c>
      <c r="G310" s="20"/>
      <c r="H310" s="41" t="s">
        <v>16</v>
      </c>
      <c r="I310" s="19">
        <f t="shared" si="164"/>
        <v>0</v>
      </c>
      <c r="J310" s="21">
        <f t="shared" si="165"/>
        <v>0</v>
      </c>
    </row>
    <row r="311" spans="1:10" ht="38.25">
      <c r="A311" s="51" t="s">
        <v>705</v>
      </c>
      <c r="B311" s="52" t="s">
        <v>37</v>
      </c>
      <c r="C311" s="53" t="s">
        <v>706</v>
      </c>
      <c r="D311" s="54" t="s">
        <v>707</v>
      </c>
      <c r="E311" s="55" t="s">
        <v>44</v>
      </c>
      <c r="F311" s="19">
        <v>345.56</v>
      </c>
      <c r="G311" s="20"/>
      <c r="H311" s="41" t="s">
        <v>16</v>
      </c>
      <c r="I311" s="19">
        <f t="shared" si="164"/>
        <v>0</v>
      </c>
      <c r="J311" s="21">
        <f t="shared" si="165"/>
        <v>0</v>
      </c>
    </row>
    <row r="312" spans="1:10">
      <c r="A312" s="51" t="s">
        <v>708</v>
      </c>
      <c r="B312" s="52" t="s">
        <v>57</v>
      </c>
      <c r="C312" s="53" t="s">
        <v>709</v>
      </c>
      <c r="D312" s="54" t="s">
        <v>710</v>
      </c>
      <c r="E312" s="55" t="s">
        <v>73</v>
      </c>
      <c r="F312" s="19">
        <v>53.28</v>
      </c>
      <c r="G312" s="20"/>
      <c r="H312" s="41" t="s">
        <v>16</v>
      </c>
      <c r="I312" s="19">
        <f t="shared" si="164"/>
        <v>0</v>
      </c>
      <c r="J312" s="21">
        <f t="shared" si="165"/>
        <v>0</v>
      </c>
    </row>
    <row r="313" spans="1:10">
      <c r="A313" s="51" t="s">
        <v>711</v>
      </c>
      <c r="B313" s="52" t="s">
        <v>57</v>
      </c>
      <c r="C313" s="53" t="s">
        <v>712</v>
      </c>
      <c r="D313" s="54" t="s">
        <v>713</v>
      </c>
      <c r="E313" s="55" t="s">
        <v>73</v>
      </c>
      <c r="F313" s="19">
        <v>705.52</v>
      </c>
      <c r="G313" s="20"/>
      <c r="H313" s="41" t="s">
        <v>16</v>
      </c>
      <c r="I313" s="19">
        <f t="shared" si="164"/>
        <v>0</v>
      </c>
      <c r="J313" s="21">
        <f t="shared" si="165"/>
        <v>0</v>
      </c>
    </row>
    <row r="314" spans="1:10" ht="25.5">
      <c r="A314" s="51" t="s">
        <v>714</v>
      </c>
      <c r="B314" s="52" t="s">
        <v>37</v>
      </c>
      <c r="C314" s="53" t="s">
        <v>715</v>
      </c>
      <c r="D314" s="54" t="s">
        <v>716</v>
      </c>
      <c r="E314" s="55" t="s">
        <v>73</v>
      </c>
      <c r="F314" s="19">
        <v>10.87</v>
      </c>
      <c r="G314" s="20"/>
      <c r="H314" s="41" t="s">
        <v>16</v>
      </c>
      <c r="I314" s="19">
        <f t="shared" si="164"/>
        <v>0</v>
      </c>
      <c r="J314" s="21">
        <f t="shared" si="165"/>
        <v>0</v>
      </c>
    </row>
    <row r="315" spans="1:10">
      <c r="A315" s="51" t="s">
        <v>717</v>
      </c>
      <c r="B315" s="52" t="s">
        <v>57</v>
      </c>
      <c r="C315" s="53" t="s">
        <v>718</v>
      </c>
      <c r="D315" s="54" t="s">
        <v>719</v>
      </c>
      <c r="E315" s="55" t="s">
        <v>73</v>
      </c>
      <c r="F315" s="19">
        <v>81.64</v>
      </c>
      <c r="G315" s="20"/>
      <c r="H315" s="41" t="s">
        <v>16</v>
      </c>
      <c r="I315" s="19">
        <f t="shared" si="164"/>
        <v>0</v>
      </c>
      <c r="J315" s="21">
        <f t="shared" si="165"/>
        <v>0</v>
      </c>
    </row>
    <row r="316" spans="1:10">
      <c r="A316" s="47" t="s">
        <v>720</v>
      </c>
      <c r="B316" s="48" t="s">
        <v>37</v>
      </c>
      <c r="C316" s="49"/>
      <c r="D316" s="50" t="s">
        <v>721</v>
      </c>
      <c r="E316" s="46" t="s">
        <v>38</v>
      </c>
      <c r="F316" s="30">
        <v>0</v>
      </c>
      <c r="G316" s="31"/>
      <c r="H316" s="40" t="s">
        <v>16</v>
      </c>
      <c r="I316" s="30">
        <v>0</v>
      </c>
      <c r="J316" s="32">
        <f>SUM(J317:J326)</f>
        <v>0</v>
      </c>
    </row>
    <row r="317" spans="1:10" ht="38.25">
      <c r="A317" s="51" t="s">
        <v>722</v>
      </c>
      <c r="B317" s="52" t="s">
        <v>37</v>
      </c>
      <c r="C317" s="53" t="s">
        <v>723</v>
      </c>
      <c r="D317" s="54" t="s">
        <v>724</v>
      </c>
      <c r="E317" s="55" t="s">
        <v>44</v>
      </c>
      <c r="F317" s="19">
        <v>704.24</v>
      </c>
      <c r="G317" s="20"/>
      <c r="H317" s="41" t="s">
        <v>16</v>
      </c>
      <c r="I317" s="19">
        <f t="shared" ref="I317" si="166">ROUND(G317*1.2469,2)</f>
        <v>0</v>
      </c>
      <c r="J317" s="21">
        <f t="shared" ref="J317" si="167">ROUND(F317*I317,2)</f>
        <v>0</v>
      </c>
    </row>
    <row r="318" spans="1:10" ht="38.25">
      <c r="A318" s="51" t="s">
        <v>725</v>
      </c>
      <c r="B318" s="52" t="s">
        <v>37</v>
      </c>
      <c r="C318" s="53" t="s">
        <v>726</v>
      </c>
      <c r="D318" s="54" t="s">
        <v>727</v>
      </c>
      <c r="E318" s="55" t="s">
        <v>44</v>
      </c>
      <c r="F318" s="19">
        <v>157.83000000000001</v>
      </c>
      <c r="G318" s="20"/>
      <c r="H318" s="41" t="s">
        <v>16</v>
      </c>
      <c r="I318" s="19">
        <f t="shared" ref="I318:I326" si="168">ROUND(G318*1.2469,2)</f>
        <v>0</v>
      </c>
      <c r="J318" s="21">
        <f t="shared" ref="J318:J326" si="169">ROUND(F318*I318,2)</f>
        <v>0</v>
      </c>
    </row>
    <row r="319" spans="1:10" ht="38.25">
      <c r="A319" s="51" t="s">
        <v>728</v>
      </c>
      <c r="B319" s="52" t="s">
        <v>37</v>
      </c>
      <c r="C319" s="53" t="s">
        <v>729</v>
      </c>
      <c r="D319" s="54" t="s">
        <v>730</v>
      </c>
      <c r="E319" s="55" t="s">
        <v>44</v>
      </c>
      <c r="F319" s="19">
        <v>109.25</v>
      </c>
      <c r="G319" s="20"/>
      <c r="H319" s="41" t="s">
        <v>16</v>
      </c>
      <c r="I319" s="19">
        <f t="shared" si="168"/>
        <v>0</v>
      </c>
      <c r="J319" s="21">
        <f t="shared" si="169"/>
        <v>0</v>
      </c>
    </row>
    <row r="320" spans="1:10" ht="25.5">
      <c r="A320" s="51" t="s">
        <v>731</v>
      </c>
      <c r="B320" s="52" t="s">
        <v>37</v>
      </c>
      <c r="C320" s="53" t="s">
        <v>732</v>
      </c>
      <c r="D320" s="54" t="s">
        <v>733</v>
      </c>
      <c r="E320" s="55" t="s">
        <v>44</v>
      </c>
      <c r="F320" s="19">
        <v>150.79</v>
      </c>
      <c r="G320" s="20"/>
      <c r="H320" s="41" t="s">
        <v>16</v>
      </c>
      <c r="I320" s="19">
        <f t="shared" si="168"/>
        <v>0</v>
      </c>
      <c r="J320" s="21">
        <f t="shared" si="169"/>
        <v>0</v>
      </c>
    </row>
    <row r="321" spans="1:10" ht="25.5">
      <c r="A321" s="51" t="s">
        <v>734</v>
      </c>
      <c r="B321" s="52" t="s">
        <v>57</v>
      </c>
      <c r="C321" s="53" t="s">
        <v>735</v>
      </c>
      <c r="D321" s="54" t="s">
        <v>736</v>
      </c>
      <c r="E321" s="55" t="s">
        <v>44</v>
      </c>
      <c r="F321" s="19">
        <v>31.81</v>
      </c>
      <c r="G321" s="20"/>
      <c r="H321" s="41" t="s">
        <v>16</v>
      </c>
      <c r="I321" s="19">
        <f t="shared" si="168"/>
        <v>0</v>
      </c>
      <c r="J321" s="21">
        <f t="shared" si="169"/>
        <v>0</v>
      </c>
    </row>
    <row r="322" spans="1:10" ht="25.5">
      <c r="A322" s="51" t="s">
        <v>737</v>
      </c>
      <c r="B322" s="52" t="s">
        <v>57</v>
      </c>
      <c r="C322" s="53" t="s">
        <v>738</v>
      </c>
      <c r="D322" s="54" t="s">
        <v>739</v>
      </c>
      <c r="E322" s="55" t="s">
        <v>44</v>
      </c>
      <c r="F322" s="19">
        <v>8.56</v>
      </c>
      <c r="G322" s="20"/>
      <c r="H322" s="41" t="s">
        <v>16</v>
      </c>
      <c r="I322" s="19">
        <f t="shared" si="168"/>
        <v>0</v>
      </c>
      <c r="J322" s="21">
        <f t="shared" si="169"/>
        <v>0</v>
      </c>
    </row>
    <row r="323" spans="1:10" ht="25.5">
      <c r="A323" s="51" t="s">
        <v>740</v>
      </c>
      <c r="B323" s="52" t="s">
        <v>57</v>
      </c>
      <c r="C323" s="53" t="s">
        <v>741</v>
      </c>
      <c r="D323" s="54" t="s">
        <v>742</v>
      </c>
      <c r="E323" s="55" t="s">
        <v>44</v>
      </c>
      <c r="F323" s="19">
        <v>27</v>
      </c>
      <c r="G323" s="20"/>
      <c r="H323" s="41" t="s">
        <v>16</v>
      </c>
      <c r="I323" s="19">
        <f t="shared" si="168"/>
        <v>0</v>
      </c>
      <c r="J323" s="21">
        <f t="shared" si="169"/>
        <v>0</v>
      </c>
    </row>
    <row r="324" spans="1:10">
      <c r="A324" s="51" t="s">
        <v>743</v>
      </c>
      <c r="B324" s="52" t="s">
        <v>57</v>
      </c>
      <c r="C324" s="53" t="s">
        <v>744</v>
      </c>
      <c r="D324" s="54" t="s">
        <v>745</v>
      </c>
      <c r="E324" s="55" t="s">
        <v>87</v>
      </c>
      <c r="F324" s="19">
        <v>39.24</v>
      </c>
      <c r="G324" s="20"/>
      <c r="H324" s="41" t="s">
        <v>16</v>
      </c>
      <c r="I324" s="19">
        <f t="shared" si="168"/>
        <v>0</v>
      </c>
      <c r="J324" s="21">
        <f t="shared" si="169"/>
        <v>0</v>
      </c>
    </row>
    <row r="325" spans="1:10">
      <c r="A325" s="51" t="s">
        <v>746</v>
      </c>
      <c r="B325" s="52" t="s">
        <v>37</v>
      </c>
      <c r="C325" s="53" t="s">
        <v>747</v>
      </c>
      <c r="D325" s="54" t="s">
        <v>748</v>
      </c>
      <c r="E325" s="55" t="s">
        <v>44</v>
      </c>
      <c r="F325" s="19">
        <v>1717.06</v>
      </c>
      <c r="G325" s="20"/>
      <c r="H325" s="41" t="s">
        <v>16</v>
      </c>
      <c r="I325" s="19">
        <f t="shared" si="168"/>
        <v>0</v>
      </c>
      <c r="J325" s="21">
        <f t="shared" si="169"/>
        <v>0</v>
      </c>
    </row>
    <row r="326" spans="1:10" ht="25.5">
      <c r="A326" s="51" t="s">
        <v>749</v>
      </c>
      <c r="B326" s="52" t="s">
        <v>37</v>
      </c>
      <c r="C326" s="53" t="s">
        <v>750</v>
      </c>
      <c r="D326" s="54" t="s">
        <v>751</v>
      </c>
      <c r="E326" s="55" t="s">
        <v>73</v>
      </c>
      <c r="F326" s="19">
        <v>170.48</v>
      </c>
      <c r="G326" s="20"/>
      <c r="H326" s="41" t="s">
        <v>16</v>
      </c>
      <c r="I326" s="19">
        <f t="shared" si="168"/>
        <v>0</v>
      </c>
      <c r="J326" s="21">
        <f t="shared" si="169"/>
        <v>0</v>
      </c>
    </row>
    <row r="327" spans="1:10">
      <c r="A327" s="47" t="s">
        <v>752</v>
      </c>
      <c r="B327" s="48" t="s">
        <v>37</v>
      </c>
      <c r="C327" s="49"/>
      <c r="D327" s="50" t="s">
        <v>753</v>
      </c>
      <c r="E327" s="46" t="s">
        <v>38</v>
      </c>
      <c r="F327" s="30">
        <v>0</v>
      </c>
      <c r="G327" s="31"/>
      <c r="H327" s="40" t="s">
        <v>16</v>
      </c>
      <c r="I327" s="30">
        <v>0</v>
      </c>
      <c r="J327" s="32">
        <f>J328+J344+J347</f>
        <v>0</v>
      </c>
    </row>
    <row r="328" spans="1:10">
      <c r="A328" s="47" t="s">
        <v>754</v>
      </c>
      <c r="B328" s="48" t="s">
        <v>37</v>
      </c>
      <c r="C328" s="49"/>
      <c r="D328" s="50" t="s">
        <v>83</v>
      </c>
      <c r="E328" s="46" t="s">
        <v>38</v>
      </c>
      <c r="F328" s="30">
        <v>0</v>
      </c>
      <c r="G328" s="31"/>
      <c r="H328" s="40" t="s">
        <v>16</v>
      </c>
      <c r="I328" s="30">
        <v>0</v>
      </c>
      <c r="J328" s="32">
        <f>SUM(J329:J343)</f>
        <v>0</v>
      </c>
    </row>
    <row r="329" spans="1:10" ht="25.5">
      <c r="A329" s="51" t="s">
        <v>755</v>
      </c>
      <c r="B329" s="52" t="s">
        <v>57</v>
      </c>
      <c r="C329" s="53" t="s">
        <v>699</v>
      </c>
      <c r="D329" s="54" t="s">
        <v>700</v>
      </c>
      <c r="E329" s="55" t="s">
        <v>44</v>
      </c>
      <c r="F329" s="19">
        <v>514.04999999999995</v>
      </c>
      <c r="G329" s="20"/>
      <c r="H329" s="41" t="s">
        <v>16</v>
      </c>
      <c r="I329" s="19">
        <f t="shared" ref="I329" si="170">ROUND(G329*1.2469,2)</f>
        <v>0</v>
      </c>
      <c r="J329" s="21">
        <f t="shared" ref="J329" si="171">ROUND(F329*I329,2)</f>
        <v>0</v>
      </c>
    </row>
    <row r="330" spans="1:10" ht="25.5">
      <c r="A330" s="51" t="s">
        <v>756</v>
      </c>
      <c r="B330" s="52" t="s">
        <v>37</v>
      </c>
      <c r="C330" s="53" t="s">
        <v>757</v>
      </c>
      <c r="D330" s="54" t="s">
        <v>758</v>
      </c>
      <c r="E330" s="55" t="s">
        <v>44</v>
      </c>
      <c r="F330" s="19">
        <v>1427.77</v>
      </c>
      <c r="G330" s="20"/>
      <c r="H330" s="41" t="s">
        <v>16</v>
      </c>
      <c r="I330" s="19">
        <f t="shared" ref="I330:I343" si="172">ROUND(G330*1.2469,2)</f>
        <v>0</v>
      </c>
      <c r="J330" s="21">
        <f t="shared" ref="J330:J343" si="173">ROUND(F330*I330,2)</f>
        <v>0</v>
      </c>
    </row>
    <row r="331" spans="1:10" ht="25.5">
      <c r="A331" s="51" t="s">
        <v>759</v>
      </c>
      <c r="B331" s="52" t="s">
        <v>57</v>
      </c>
      <c r="C331" s="53" t="s">
        <v>760</v>
      </c>
      <c r="D331" s="54" t="s">
        <v>761</v>
      </c>
      <c r="E331" s="55" t="s">
        <v>44</v>
      </c>
      <c r="F331" s="19">
        <v>103.22</v>
      </c>
      <c r="G331" s="20"/>
      <c r="H331" s="41" t="s">
        <v>16</v>
      </c>
      <c r="I331" s="19">
        <f t="shared" si="172"/>
        <v>0</v>
      </c>
      <c r="J331" s="21">
        <f t="shared" si="173"/>
        <v>0</v>
      </c>
    </row>
    <row r="332" spans="1:10" ht="25.5">
      <c r="A332" s="51" t="s">
        <v>762</v>
      </c>
      <c r="B332" s="52" t="s">
        <v>57</v>
      </c>
      <c r="C332" s="53" t="s">
        <v>763</v>
      </c>
      <c r="D332" s="54" t="s">
        <v>764</v>
      </c>
      <c r="E332" s="55" t="s">
        <v>44</v>
      </c>
      <c r="F332" s="19">
        <v>1679.29</v>
      </c>
      <c r="G332" s="20"/>
      <c r="H332" s="41" t="s">
        <v>16</v>
      </c>
      <c r="I332" s="19">
        <f t="shared" si="172"/>
        <v>0</v>
      </c>
      <c r="J332" s="21">
        <f t="shared" si="173"/>
        <v>0</v>
      </c>
    </row>
    <row r="333" spans="1:10" ht="25.5">
      <c r="A333" s="51" t="s">
        <v>765</v>
      </c>
      <c r="B333" s="52" t="s">
        <v>57</v>
      </c>
      <c r="C333" s="53" t="s">
        <v>766</v>
      </c>
      <c r="D333" s="54" t="s">
        <v>767</v>
      </c>
      <c r="E333" s="55" t="s">
        <v>44</v>
      </c>
      <c r="F333" s="19">
        <v>318.23</v>
      </c>
      <c r="G333" s="20"/>
      <c r="H333" s="41" t="s">
        <v>16</v>
      </c>
      <c r="I333" s="19">
        <f t="shared" si="172"/>
        <v>0</v>
      </c>
      <c r="J333" s="21">
        <f t="shared" si="173"/>
        <v>0</v>
      </c>
    </row>
    <row r="334" spans="1:10" ht="25.5">
      <c r="A334" s="51" t="s">
        <v>768</v>
      </c>
      <c r="B334" s="52" t="s">
        <v>37</v>
      </c>
      <c r="C334" s="53" t="s">
        <v>769</v>
      </c>
      <c r="D334" s="54" t="s">
        <v>770</v>
      </c>
      <c r="E334" s="55" t="s">
        <v>44</v>
      </c>
      <c r="F334" s="19">
        <v>514.04999999999995</v>
      </c>
      <c r="G334" s="20"/>
      <c r="H334" s="41" t="s">
        <v>16</v>
      </c>
      <c r="I334" s="19">
        <f t="shared" si="172"/>
        <v>0</v>
      </c>
      <c r="J334" s="21">
        <f t="shared" si="173"/>
        <v>0</v>
      </c>
    </row>
    <row r="335" spans="1:10" ht="25.5">
      <c r="A335" s="51" t="s">
        <v>771</v>
      </c>
      <c r="B335" s="52" t="s">
        <v>57</v>
      </c>
      <c r="C335" s="53" t="s">
        <v>772</v>
      </c>
      <c r="D335" s="54" t="s">
        <v>773</v>
      </c>
      <c r="E335" s="55" t="s">
        <v>44</v>
      </c>
      <c r="F335" s="19">
        <v>281.45</v>
      </c>
      <c r="G335" s="20"/>
      <c r="H335" s="41" t="s">
        <v>16</v>
      </c>
      <c r="I335" s="19">
        <f t="shared" si="172"/>
        <v>0</v>
      </c>
      <c r="J335" s="21">
        <f t="shared" si="173"/>
        <v>0</v>
      </c>
    </row>
    <row r="336" spans="1:10" ht="25.5">
      <c r="A336" s="51" t="s">
        <v>774</v>
      </c>
      <c r="B336" s="52" t="s">
        <v>57</v>
      </c>
      <c r="C336" s="53" t="s">
        <v>775</v>
      </c>
      <c r="D336" s="54" t="s">
        <v>776</v>
      </c>
      <c r="E336" s="55" t="s">
        <v>44</v>
      </c>
      <c r="F336" s="19">
        <v>24.37</v>
      </c>
      <c r="G336" s="20"/>
      <c r="H336" s="41" t="s">
        <v>16</v>
      </c>
      <c r="I336" s="19">
        <f t="shared" si="172"/>
        <v>0</v>
      </c>
      <c r="J336" s="21">
        <f t="shared" si="173"/>
        <v>0</v>
      </c>
    </row>
    <row r="337" spans="1:10" ht="25.5">
      <c r="A337" s="51" t="s">
        <v>777</v>
      </c>
      <c r="B337" s="52" t="s">
        <v>57</v>
      </c>
      <c r="C337" s="53" t="s">
        <v>778</v>
      </c>
      <c r="D337" s="54" t="s">
        <v>779</v>
      </c>
      <c r="E337" s="55" t="s">
        <v>44</v>
      </c>
      <c r="F337" s="19">
        <v>138.78</v>
      </c>
      <c r="G337" s="20"/>
      <c r="H337" s="41" t="s">
        <v>16</v>
      </c>
      <c r="I337" s="19">
        <f t="shared" si="172"/>
        <v>0</v>
      </c>
      <c r="J337" s="21">
        <f t="shared" si="173"/>
        <v>0</v>
      </c>
    </row>
    <row r="338" spans="1:10" ht="25.5">
      <c r="A338" s="51" t="s">
        <v>780</v>
      </c>
      <c r="B338" s="52" t="s">
        <v>57</v>
      </c>
      <c r="C338" s="53" t="s">
        <v>781</v>
      </c>
      <c r="D338" s="54" t="s">
        <v>782</v>
      </c>
      <c r="E338" s="55" t="s">
        <v>44</v>
      </c>
      <c r="F338" s="19">
        <v>209.79</v>
      </c>
      <c r="G338" s="20"/>
      <c r="H338" s="41" t="s">
        <v>16</v>
      </c>
      <c r="I338" s="19">
        <f t="shared" si="172"/>
        <v>0</v>
      </c>
      <c r="J338" s="21">
        <f t="shared" si="173"/>
        <v>0</v>
      </c>
    </row>
    <row r="339" spans="1:10" ht="25.5">
      <c r="A339" s="51" t="s">
        <v>783</v>
      </c>
      <c r="B339" s="52" t="s">
        <v>57</v>
      </c>
      <c r="C339" s="53" t="s">
        <v>784</v>
      </c>
      <c r="D339" s="54" t="s">
        <v>785</v>
      </c>
      <c r="E339" s="55" t="s">
        <v>44</v>
      </c>
      <c r="F339" s="19">
        <v>41.86</v>
      </c>
      <c r="G339" s="20"/>
      <c r="H339" s="41" t="s">
        <v>16</v>
      </c>
      <c r="I339" s="19">
        <f t="shared" si="172"/>
        <v>0</v>
      </c>
      <c r="J339" s="21">
        <f t="shared" si="173"/>
        <v>0</v>
      </c>
    </row>
    <row r="340" spans="1:10" ht="25.5">
      <c r="A340" s="51" t="s">
        <v>786</v>
      </c>
      <c r="B340" s="52" t="s">
        <v>57</v>
      </c>
      <c r="C340" s="53" t="s">
        <v>787</v>
      </c>
      <c r="D340" s="54" t="s">
        <v>788</v>
      </c>
      <c r="E340" s="55" t="s">
        <v>44</v>
      </c>
      <c r="F340" s="19">
        <v>388.75</v>
      </c>
      <c r="G340" s="20"/>
      <c r="H340" s="41" t="s">
        <v>16</v>
      </c>
      <c r="I340" s="19">
        <f t="shared" si="172"/>
        <v>0</v>
      </c>
      <c r="J340" s="21">
        <f t="shared" si="173"/>
        <v>0</v>
      </c>
    </row>
    <row r="341" spans="1:10" ht="25.5">
      <c r="A341" s="51" t="s">
        <v>789</v>
      </c>
      <c r="B341" s="52" t="s">
        <v>57</v>
      </c>
      <c r="C341" s="53" t="s">
        <v>790</v>
      </c>
      <c r="D341" s="54" t="s">
        <v>791</v>
      </c>
      <c r="E341" s="55" t="s">
        <v>44</v>
      </c>
      <c r="F341" s="19">
        <v>645.14</v>
      </c>
      <c r="G341" s="20"/>
      <c r="H341" s="41" t="s">
        <v>16</v>
      </c>
      <c r="I341" s="19">
        <f t="shared" si="172"/>
        <v>0</v>
      </c>
      <c r="J341" s="21">
        <f t="shared" si="173"/>
        <v>0</v>
      </c>
    </row>
    <row r="342" spans="1:10" ht="25.5">
      <c r="A342" s="51" t="s">
        <v>792</v>
      </c>
      <c r="B342" s="52" t="s">
        <v>57</v>
      </c>
      <c r="C342" s="53" t="s">
        <v>793</v>
      </c>
      <c r="D342" s="54" t="s">
        <v>794</v>
      </c>
      <c r="E342" s="55" t="s">
        <v>44</v>
      </c>
      <c r="F342" s="19">
        <v>2030.96</v>
      </c>
      <c r="G342" s="20"/>
      <c r="H342" s="41" t="s">
        <v>16</v>
      </c>
      <c r="I342" s="19">
        <f t="shared" si="172"/>
        <v>0</v>
      </c>
      <c r="J342" s="21">
        <f t="shared" si="173"/>
        <v>0</v>
      </c>
    </row>
    <row r="343" spans="1:10" ht="25.5">
      <c r="A343" s="51" t="s">
        <v>795</v>
      </c>
      <c r="B343" s="52" t="s">
        <v>57</v>
      </c>
      <c r="C343" s="53" t="s">
        <v>796</v>
      </c>
      <c r="D343" s="54" t="s">
        <v>797</v>
      </c>
      <c r="E343" s="55" t="s">
        <v>44</v>
      </c>
      <c r="F343" s="19">
        <v>608.38</v>
      </c>
      <c r="G343" s="20"/>
      <c r="H343" s="41" t="s">
        <v>16</v>
      </c>
      <c r="I343" s="19">
        <f t="shared" si="172"/>
        <v>0</v>
      </c>
      <c r="J343" s="21">
        <f t="shared" si="173"/>
        <v>0</v>
      </c>
    </row>
    <row r="344" spans="1:10">
      <c r="A344" s="47" t="s">
        <v>798</v>
      </c>
      <c r="B344" s="48" t="s">
        <v>37</v>
      </c>
      <c r="C344" s="49"/>
      <c r="D344" s="50" t="s">
        <v>687</v>
      </c>
      <c r="E344" s="46" t="s">
        <v>38</v>
      </c>
      <c r="F344" s="30">
        <v>0</v>
      </c>
      <c r="G344" s="31"/>
      <c r="H344" s="40" t="s">
        <v>16</v>
      </c>
      <c r="I344" s="30">
        <v>0</v>
      </c>
      <c r="J344" s="32">
        <f>SUM(J345:J346)</f>
        <v>0</v>
      </c>
    </row>
    <row r="345" spans="1:10" ht="25.5">
      <c r="A345" s="51" t="s">
        <v>799</v>
      </c>
      <c r="B345" s="52" t="s">
        <v>57</v>
      </c>
      <c r="C345" s="53" t="s">
        <v>793</v>
      </c>
      <c r="D345" s="54" t="s">
        <v>794</v>
      </c>
      <c r="E345" s="55" t="s">
        <v>44</v>
      </c>
      <c r="F345" s="19">
        <v>1478.8</v>
      </c>
      <c r="G345" s="20"/>
      <c r="H345" s="41" t="s">
        <v>16</v>
      </c>
      <c r="I345" s="19">
        <f t="shared" ref="I345" si="174">ROUND(G345*1.2469,2)</f>
        <v>0</v>
      </c>
      <c r="J345" s="21">
        <f t="shared" ref="J345" si="175">ROUND(F345*I345,2)</f>
        <v>0</v>
      </c>
    </row>
    <row r="346" spans="1:10" ht="25.5">
      <c r="A346" s="51" t="s">
        <v>800</v>
      </c>
      <c r="B346" s="52" t="s">
        <v>57</v>
      </c>
      <c r="C346" s="53" t="s">
        <v>796</v>
      </c>
      <c r="D346" s="54" t="s">
        <v>797</v>
      </c>
      <c r="E346" s="55" t="s">
        <v>44</v>
      </c>
      <c r="F346" s="19">
        <v>97.27</v>
      </c>
      <c r="G346" s="20"/>
      <c r="H346" s="41" t="s">
        <v>16</v>
      </c>
      <c r="I346" s="19">
        <f t="shared" ref="I346" si="176">ROUND(G346*1.2469,2)</f>
        <v>0</v>
      </c>
      <c r="J346" s="21">
        <f t="shared" ref="J346" si="177">ROUND(F346*I346,2)</f>
        <v>0</v>
      </c>
    </row>
    <row r="347" spans="1:10">
      <c r="A347" s="47" t="s">
        <v>801</v>
      </c>
      <c r="B347" s="48" t="s">
        <v>37</v>
      </c>
      <c r="C347" s="49"/>
      <c r="D347" s="50" t="s">
        <v>802</v>
      </c>
      <c r="E347" s="46" t="s">
        <v>38</v>
      </c>
      <c r="F347" s="30">
        <v>0</v>
      </c>
      <c r="G347" s="31"/>
      <c r="H347" s="40" t="s">
        <v>16</v>
      </c>
      <c r="I347" s="30">
        <v>0</v>
      </c>
      <c r="J347" s="32">
        <f>J348+J350</f>
        <v>0</v>
      </c>
    </row>
    <row r="348" spans="1:10">
      <c r="A348" s="47" t="s">
        <v>803</v>
      </c>
      <c r="B348" s="48" t="s">
        <v>37</v>
      </c>
      <c r="C348" s="49"/>
      <c r="D348" s="50" t="s">
        <v>107</v>
      </c>
      <c r="E348" s="46" t="s">
        <v>38</v>
      </c>
      <c r="F348" s="30">
        <v>0</v>
      </c>
      <c r="G348" s="31"/>
      <c r="H348" s="40" t="s">
        <v>16</v>
      </c>
      <c r="I348" s="30">
        <v>0</v>
      </c>
      <c r="J348" s="32">
        <f>SUM(J349)</f>
        <v>0</v>
      </c>
    </row>
    <row r="349" spans="1:10" ht="51">
      <c r="A349" s="51" t="s">
        <v>804</v>
      </c>
      <c r="B349" s="52" t="s">
        <v>37</v>
      </c>
      <c r="C349" s="53" t="s">
        <v>805</v>
      </c>
      <c r="D349" s="54" t="s">
        <v>806</v>
      </c>
      <c r="E349" s="55" t="s">
        <v>44</v>
      </c>
      <c r="F349" s="19">
        <v>6104.66</v>
      </c>
      <c r="G349" s="20"/>
      <c r="H349" s="41" t="s">
        <v>16</v>
      </c>
      <c r="I349" s="19">
        <f t="shared" ref="I349" si="178">ROUND(G349*1.2469,2)</f>
        <v>0</v>
      </c>
      <c r="J349" s="21">
        <f t="shared" ref="J349" si="179">ROUND(F349*I349,2)</f>
        <v>0</v>
      </c>
    </row>
    <row r="350" spans="1:10">
      <c r="A350" s="47" t="s">
        <v>807</v>
      </c>
      <c r="B350" s="48" t="s">
        <v>37</v>
      </c>
      <c r="C350" s="49"/>
      <c r="D350" s="50" t="s">
        <v>622</v>
      </c>
      <c r="E350" s="46" t="s">
        <v>38</v>
      </c>
      <c r="F350" s="30">
        <v>0</v>
      </c>
      <c r="G350" s="31"/>
      <c r="H350" s="40" t="s">
        <v>16</v>
      </c>
      <c r="I350" s="30">
        <v>0</v>
      </c>
      <c r="J350" s="32">
        <f>SUM(J351)</f>
        <v>0</v>
      </c>
    </row>
    <row r="351" spans="1:10" ht="25.5">
      <c r="A351" s="51" t="s">
        <v>808</v>
      </c>
      <c r="B351" s="52" t="s">
        <v>37</v>
      </c>
      <c r="C351" s="53" t="s">
        <v>809</v>
      </c>
      <c r="D351" s="54" t="s">
        <v>810</v>
      </c>
      <c r="E351" s="55" t="s">
        <v>44</v>
      </c>
      <c r="F351" s="19">
        <v>416</v>
      </c>
      <c r="G351" s="20"/>
      <c r="H351" s="41" t="s">
        <v>16</v>
      </c>
      <c r="I351" s="19">
        <f t="shared" ref="I351" si="180">ROUND(G351*1.2469,2)</f>
        <v>0</v>
      </c>
      <c r="J351" s="21">
        <f t="shared" ref="J351" si="181">ROUND(F351*I351,2)</f>
        <v>0</v>
      </c>
    </row>
    <row r="352" spans="1:10">
      <c r="A352" s="47" t="s">
        <v>811</v>
      </c>
      <c r="B352" s="48" t="s">
        <v>37</v>
      </c>
      <c r="C352" s="49"/>
      <c r="D352" s="50" t="s">
        <v>812</v>
      </c>
      <c r="E352" s="46" t="s">
        <v>38</v>
      </c>
      <c r="F352" s="30">
        <v>0</v>
      </c>
      <c r="G352" s="31"/>
      <c r="H352" s="40" t="s">
        <v>16</v>
      </c>
      <c r="I352" s="30">
        <v>0</v>
      </c>
      <c r="J352" s="32">
        <f>J353+J393+J402+J406+J411</f>
        <v>0</v>
      </c>
    </row>
    <row r="353" spans="1:10">
      <c r="A353" s="47" t="s">
        <v>813</v>
      </c>
      <c r="B353" s="48" t="s">
        <v>37</v>
      </c>
      <c r="C353" s="49"/>
      <c r="D353" s="50" t="s">
        <v>814</v>
      </c>
      <c r="E353" s="46" t="s">
        <v>38</v>
      </c>
      <c r="F353" s="30">
        <v>0</v>
      </c>
      <c r="G353" s="31"/>
      <c r="H353" s="40" t="s">
        <v>16</v>
      </c>
      <c r="I353" s="30">
        <v>0</v>
      </c>
      <c r="J353" s="32">
        <f>SUM(J354:J392)</f>
        <v>0</v>
      </c>
    </row>
    <row r="354" spans="1:10" ht="25.5">
      <c r="A354" s="51" t="s">
        <v>815</v>
      </c>
      <c r="B354" s="52" t="s">
        <v>37</v>
      </c>
      <c r="C354" s="53" t="s">
        <v>816</v>
      </c>
      <c r="D354" s="54" t="s">
        <v>817</v>
      </c>
      <c r="E354" s="55" t="s">
        <v>73</v>
      </c>
      <c r="F354" s="19">
        <v>222.1</v>
      </c>
      <c r="G354" s="20"/>
      <c r="H354" s="41" t="s">
        <v>16</v>
      </c>
      <c r="I354" s="19">
        <f t="shared" ref="I354" si="182">ROUND(G354*1.2469,2)</f>
        <v>0</v>
      </c>
      <c r="J354" s="21">
        <f t="shared" ref="J354" si="183">ROUND(F354*I354,2)</f>
        <v>0</v>
      </c>
    </row>
    <row r="355" spans="1:10" ht="25.5">
      <c r="A355" s="51" t="s">
        <v>818</v>
      </c>
      <c r="B355" s="52" t="s">
        <v>37</v>
      </c>
      <c r="C355" s="53" t="s">
        <v>819</v>
      </c>
      <c r="D355" s="54" t="s">
        <v>820</v>
      </c>
      <c r="E355" s="55" t="s">
        <v>73</v>
      </c>
      <c r="F355" s="19">
        <v>265.5</v>
      </c>
      <c r="G355" s="20"/>
      <c r="H355" s="41" t="s">
        <v>16</v>
      </c>
      <c r="I355" s="19">
        <f t="shared" ref="I355:I392" si="184">ROUND(G355*1.2469,2)</f>
        <v>0</v>
      </c>
      <c r="J355" s="21">
        <f t="shared" ref="J355:J392" si="185">ROUND(F355*I355,2)</f>
        <v>0</v>
      </c>
    </row>
    <row r="356" spans="1:10" ht="25.5">
      <c r="A356" s="51" t="s">
        <v>821</v>
      </c>
      <c r="B356" s="52" t="s">
        <v>37</v>
      </c>
      <c r="C356" s="53" t="s">
        <v>822</v>
      </c>
      <c r="D356" s="54" t="s">
        <v>823</v>
      </c>
      <c r="E356" s="55" t="s">
        <v>73</v>
      </c>
      <c r="F356" s="19">
        <v>165.1</v>
      </c>
      <c r="G356" s="20"/>
      <c r="H356" s="41" t="s">
        <v>16</v>
      </c>
      <c r="I356" s="19">
        <f t="shared" si="184"/>
        <v>0</v>
      </c>
      <c r="J356" s="21">
        <f t="shared" si="185"/>
        <v>0</v>
      </c>
    </row>
    <row r="357" spans="1:10" ht="25.5">
      <c r="A357" s="51" t="s">
        <v>824</v>
      </c>
      <c r="B357" s="52" t="s">
        <v>37</v>
      </c>
      <c r="C357" s="53" t="s">
        <v>825</v>
      </c>
      <c r="D357" s="54" t="s">
        <v>826</v>
      </c>
      <c r="E357" s="55" t="s">
        <v>73</v>
      </c>
      <c r="F357" s="19">
        <v>140.80000000000001</v>
      </c>
      <c r="G357" s="20"/>
      <c r="H357" s="41" t="s">
        <v>16</v>
      </c>
      <c r="I357" s="19">
        <f t="shared" si="184"/>
        <v>0</v>
      </c>
      <c r="J357" s="21">
        <f t="shared" si="185"/>
        <v>0</v>
      </c>
    </row>
    <row r="358" spans="1:10" ht="25.5">
      <c r="A358" s="51" t="s">
        <v>827</v>
      </c>
      <c r="B358" s="52" t="s">
        <v>37</v>
      </c>
      <c r="C358" s="53" t="s">
        <v>828</v>
      </c>
      <c r="D358" s="54" t="s">
        <v>829</v>
      </c>
      <c r="E358" s="55" t="s">
        <v>73</v>
      </c>
      <c r="F358" s="19">
        <v>64.900000000000006</v>
      </c>
      <c r="G358" s="20"/>
      <c r="H358" s="41" t="s">
        <v>16</v>
      </c>
      <c r="I358" s="19">
        <f t="shared" si="184"/>
        <v>0</v>
      </c>
      <c r="J358" s="21">
        <f t="shared" si="185"/>
        <v>0</v>
      </c>
    </row>
    <row r="359" spans="1:10" ht="38.25">
      <c r="A359" s="51" t="s">
        <v>830</v>
      </c>
      <c r="B359" s="52" t="s">
        <v>37</v>
      </c>
      <c r="C359" s="53" t="s">
        <v>831</v>
      </c>
      <c r="D359" s="54" t="s">
        <v>832</v>
      </c>
      <c r="E359" s="55" t="s">
        <v>51</v>
      </c>
      <c r="F359" s="19">
        <v>58</v>
      </c>
      <c r="G359" s="20"/>
      <c r="H359" s="41" t="s">
        <v>16</v>
      </c>
      <c r="I359" s="19">
        <f t="shared" si="184"/>
        <v>0</v>
      </c>
      <c r="J359" s="21">
        <f t="shared" si="185"/>
        <v>0</v>
      </c>
    </row>
    <row r="360" spans="1:10" ht="38.25">
      <c r="A360" s="51" t="s">
        <v>833</v>
      </c>
      <c r="B360" s="52" t="s">
        <v>37</v>
      </c>
      <c r="C360" s="53" t="s">
        <v>834</v>
      </c>
      <c r="D360" s="54" t="s">
        <v>835</v>
      </c>
      <c r="E360" s="55" t="s">
        <v>51</v>
      </c>
      <c r="F360" s="19">
        <v>20</v>
      </c>
      <c r="G360" s="20"/>
      <c r="H360" s="41" t="s">
        <v>16</v>
      </c>
      <c r="I360" s="19">
        <f t="shared" si="184"/>
        <v>0</v>
      </c>
      <c r="J360" s="21">
        <f t="shared" si="185"/>
        <v>0</v>
      </c>
    </row>
    <row r="361" spans="1:10" ht="38.25">
      <c r="A361" s="51" t="s">
        <v>836</v>
      </c>
      <c r="B361" s="52" t="s">
        <v>37</v>
      </c>
      <c r="C361" s="53" t="s">
        <v>837</v>
      </c>
      <c r="D361" s="54" t="s">
        <v>838</v>
      </c>
      <c r="E361" s="55" t="s">
        <v>51</v>
      </c>
      <c r="F361" s="19">
        <v>48</v>
      </c>
      <c r="G361" s="20"/>
      <c r="H361" s="41" t="s">
        <v>16</v>
      </c>
      <c r="I361" s="19">
        <f t="shared" si="184"/>
        <v>0</v>
      </c>
      <c r="J361" s="21">
        <f t="shared" si="185"/>
        <v>0</v>
      </c>
    </row>
    <row r="362" spans="1:10" ht="38.25">
      <c r="A362" s="51" t="s">
        <v>839</v>
      </c>
      <c r="B362" s="52" t="s">
        <v>37</v>
      </c>
      <c r="C362" s="53" t="s">
        <v>840</v>
      </c>
      <c r="D362" s="54" t="s">
        <v>841</v>
      </c>
      <c r="E362" s="55" t="s">
        <v>51</v>
      </c>
      <c r="F362" s="19">
        <v>22</v>
      </c>
      <c r="G362" s="20"/>
      <c r="H362" s="41" t="s">
        <v>16</v>
      </c>
      <c r="I362" s="19">
        <f t="shared" si="184"/>
        <v>0</v>
      </c>
      <c r="J362" s="21">
        <f t="shared" si="185"/>
        <v>0</v>
      </c>
    </row>
    <row r="363" spans="1:10" ht="38.25">
      <c r="A363" s="51" t="s">
        <v>842</v>
      </c>
      <c r="B363" s="52" t="s">
        <v>37</v>
      </c>
      <c r="C363" s="53" t="s">
        <v>843</v>
      </c>
      <c r="D363" s="54" t="s">
        <v>844</v>
      </c>
      <c r="E363" s="55" t="s">
        <v>51</v>
      </c>
      <c r="F363" s="19">
        <v>18</v>
      </c>
      <c r="G363" s="20"/>
      <c r="H363" s="41" t="s">
        <v>16</v>
      </c>
      <c r="I363" s="19">
        <f t="shared" si="184"/>
        <v>0</v>
      </c>
      <c r="J363" s="21">
        <f t="shared" si="185"/>
        <v>0</v>
      </c>
    </row>
    <row r="364" spans="1:10" ht="38.25">
      <c r="A364" s="51" t="s">
        <v>845</v>
      </c>
      <c r="B364" s="52" t="s">
        <v>37</v>
      </c>
      <c r="C364" s="53" t="s">
        <v>846</v>
      </c>
      <c r="D364" s="54" t="s">
        <v>847</v>
      </c>
      <c r="E364" s="55" t="s">
        <v>51</v>
      </c>
      <c r="F364" s="19">
        <v>2</v>
      </c>
      <c r="G364" s="20"/>
      <c r="H364" s="41" t="s">
        <v>16</v>
      </c>
      <c r="I364" s="19">
        <f t="shared" si="184"/>
        <v>0</v>
      </c>
      <c r="J364" s="21">
        <f t="shared" si="185"/>
        <v>0</v>
      </c>
    </row>
    <row r="365" spans="1:10" ht="38.25">
      <c r="A365" s="51" t="s">
        <v>848</v>
      </c>
      <c r="B365" s="52" t="s">
        <v>37</v>
      </c>
      <c r="C365" s="53" t="s">
        <v>849</v>
      </c>
      <c r="D365" s="54" t="s">
        <v>850</v>
      </c>
      <c r="E365" s="55" t="s">
        <v>51</v>
      </c>
      <c r="F365" s="19">
        <v>2</v>
      </c>
      <c r="G365" s="20"/>
      <c r="H365" s="41" t="s">
        <v>16</v>
      </c>
      <c r="I365" s="19">
        <f t="shared" si="184"/>
        <v>0</v>
      </c>
      <c r="J365" s="21">
        <f t="shared" si="185"/>
        <v>0</v>
      </c>
    </row>
    <row r="366" spans="1:10" ht="38.25">
      <c r="A366" s="51" t="s">
        <v>851</v>
      </c>
      <c r="B366" s="52" t="s">
        <v>37</v>
      </c>
      <c r="C366" s="53" t="s">
        <v>852</v>
      </c>
      <c r="D366" s="54" t="s">
        <v>853</v>
      </c>
      <c r="E366" s="55" t="s">
        <v>51</v>
      </c>
      <c r="F366" s="19">
        <v>13</v>
      </c>
      <c r="G366" s="20"/>
      <c r="H366" s="41" t="s">
        <v>16</v>
      </c>
      <c r="I366" s="19">
        <f t="shared" si="184"/>
        <v>0</v>
      </c>
      <c r="J366" s="21">
        <f t="shared" si="185"/>
        <v>0</v>
      </c>
    </row>
    <row r="367" spans="1:10" ht="25.5">
      <c r="A367" s="51" t="s">
        <v>854</v>
      </c>
      <c r="B367" s="52" t="s">
        <v>57</v>
      </c>
      <c r="C367" s="53" t="s">
        <v>855</v>
      </c>
      <c r="D367" s="54" t="s">
        <v>856</v>
      </c>
      <c r="E367" s="55" t="s">
        <v>51</v>
      </c>
      <c r="F367" s="19">
        <v>6</v>
      </c>
      <c r="G367" s="20"/>
      <c r="H367" s="41" t="s">
        <v>16</v>
      </c>
      <c r="I367" s="19">
        <f t="shared" si="184"/>
        <v>0</v>
      </c>
      <c r="J367" s="21">
        <f t="shared" si="185"/>
        <v>0</v>
      </c>
    </row>
    <row r="368" spans="1:10" ht="38.25">
      <c r="A368" s="51" t="s">
        <v>857</v>
      </c>
      <c r="B368" s="52" t="s">
        <v>37</v>
      </c>
      <c r="C368" s="53" t="s">
        <v>858</v>
      </c>
      <c r="D368" s="54" t="s">
        <v>859</v>
      </c>
      <c r="E368" s="55" t="s">
        <v>51</v>
      </c>
      <c r="F368" s="19">
        <v>14</v>
      </c>
      <c r="G368" s="20"/>
      <c r="H368" s="41" t="s">
        <v>16</v>
      </c>
      <c r="I368" s="19">
        <f t="shared" si="184"/>
        <v>0</v>
      </c>
      <c r="J368" s="21">
        <f t="shared" si="185"/>
        <v>0</v>
      </c>
    </row>
    <row r="369" spans="1:10" ht="38.25">
      <c r="A369" s="51" t="s">
        <v>860</v>
      </c>
      <c r="B369" s="52" t="s">
        <v>57</v>
      </c>
      <c r="C369" s="53" t="s">
        <v>861</v>
      </c>
      <c r="D369" s="54" t="s">
        <v>862</v>
      </c>
      <c r="E369" s="55" t="s">
        <v>51</v>
      </c>
      <c r="F369" s="19">
        <v>1</v>
      </c>
      <c r="G369" s="20"/>
      <c r="H369" s="41" t="s">
        <v>16</v>
      </c>
      <c r="I369" s="19">
        <f t="shared" si="184"/>
        <v>0</v>
      </c>
      <c r="J369" s="21">
        <f t="shared" si="185"/>
        <v>0</v>
      </c>
    </row>
    <row r="370" spans="1:10" ht="38.25">
      <c r="A370" s="51" t="s">
        <v>863</v>
      </c>
      <c r="B370" s="52" t="s">
        <v>37</v>
      </c>
      <c r="C370" s="53" t="s">
        <v>864</v>
      </c>
      <c r="D370" s="54" t="s">
        <v>865</v>
      </c>
      <c r="E370" s="55" t="s">
        <v>51</v>
      </c>
      <c r="F370" s="19">
        <v>12</v>
      </c>
      <c r="G370" s="20"/>
      <c r="H370" s="41" t="s">
        <v>16</v>
      </c>
      <c r="I370" s="19">
        <f t="shared" si="184"/>
        <v>0</v>
      </c>
      <c r="J370" s="21">
        <f t="shared" si="185"/>
        <v>0</v>
      </c>
    </row>
    <row r="371" spans="1:10" ht="38.25">
      <c r="A371" s="51" t="s">
        <v>866</v>
      </c>
      <c r="B371" s="52" t="s">
        <v>37</v>
      </c>
      <c r="C371" s="53" t="s">
        <v>867</v>
      </c>
      <c r="D371" s="54" t="s">
        <v>868</v>
      </c>
      <c r="E371" s="55" t="s">
        <v>51</v>
      </c>
      <c r="F371" s="19">
        <v>5</v>
      </c>
      <c r="G371" s="20"/>
      <c r="H371" s="41" t="s">
        <v>16</v>
      </c>
      <c r="I371" s="19">
        <f t="shared" si="184"/>
        <v>0</v>
      </c>
      <c r="J371" s="21">
        <f t="shared" si="185"/>
        <v>0</v>
      </c>
    </row>
    <row r="372" spans="1:10" ht="38.25">
      <c r="A372" s="51" t="s">
        <v>869</v>
      </c>
      <c r="B372" s="52" t="s">
        <v>37</v>
      </c>
      <c r="C372" s="53" t="s">
        <v>870</v>
      </c>
      <c r="D372" s="54" t="s">
        <v>871</v>
      </c>
      <c r="E372" s="55" t="s">
        <v>51</v>
      </c>
      <c r="F372" s="19">
        <v>12</v>
      </c>
      <c r="G372" s="20"/>
      <c r="H372" s="41" t="s">
        <v>16</v>
      </c>
      <c r="I372" s="19">
        <f t="shared" si="184"/>
        <v>0</v>
      </c>
      <c r="J372" s="21">
        <f t="shared" si="185"/>
        <v>0</v>
      </c>
    </row>
    <row r="373" spans="1:10" ht="25.5">
      <c r="A373" s="51" t="s">
        <v>872</v>
      </c>
      <c r="B373" s="52" t="s">
        <v>37</v>
      </c>
      <c r="C373" s="53" t="s">
        <v>873</v>
      </c>
      <c r="D373" s="54" t="s">
        <v>874</v>
      </c>
      <c r="E373" s="55" t="s">
        <v>51</v>
      </c>
      <c r="F373" s="19">
        <v>6</v>
      </c>
      <c r="G373" s="20"/>
      <c r="H373" s="41" t="s">
        <v>16</v>
      </c>
      <c r="I373" s="19">
        <f t="shared" si="184"/>
        <v>0</v>
      </c>
      <c r="J373" s="21">
        <f t="shared" si="185"/>
        <v>0</v>
      </c>
    </row>
    <row r="374" spans="1:10" ht="25.5">
      <c r="A374" s="51" t="s">
        <v>875</v>
      </c>
      <c r="B374" s="52" t="s">
        <v>37</v>
      </c>
      <c r="C374" s="53" t="s">
        <v>876</v>
      </c>
      <c r="D374" s="54" t="s">
        <v>877</v>
      </c>
      <c r="E374" s="55" t="s">
        <v>51</v>
      </c>
      <c r="F374" s="19">
        <v>5</v>
      </c>
      <c r="G374" s="20"/>
      <c r="H374" s="41" t="s">
        <v>16</v>
      </c>
      <c r="I374" s="19">
        <f t="shared" si="184"/>
        <v>0</v>
      </c>
      <c r="J374" s="21">
        <f t="shared" si="185"/>
        <v>0</v>
      </c>
    </row>
    <row r="375" spans="1:10" ht="38.25">
      <c r="A375" s="51" t="s">
        <v>878</v>
      </c>
      <c r="B375" s="52" t="s">
        <v>37</v>
      </c>
      <c r="C375" s="53" t="s">
        <v>879</v>
      </c>
      <c r="D375" s="54" t="s">
        <v>880</v>
      </c>
      <c r="E375" s="55" t="s">
        <v>51</v>
      </c>
      <c r="F375" s="19">
        <v>134</v>
      </c>
      <c r="G375" s="20"/>
      <c r="H375" s="41" t="s">
        <v>16</v>
      </c>
      <c r="I375" s="19">
        <f t="shared" si="184"/>
        <v>0</v>
      </c>
      <c r="J375" s="21">
        <f t="shared" si="185"/>
        <v>0</v>
      </c>
    </row>
    <row r="376" spans="1:10" ht="38.25">
      <c r="A376" s="51" t="s">
        <v>881</v>
      </c>
      <c r="B376" s="52" t="s">
        <v>37</v>
      </c>
      <c r="C376" s="53" t="s">
        <v>882</v>
      </c>
      <c r="D376" s="54" t="s">
        <v>883</v>
      </c>
      <c r="E376" s="55" t="s">
        <v>51</v>
      </c>
      <c r="F376" s="19">
        <v>129</v>
      </c>
      <c r="G376" s="20"/>
      <c r="H376" s="41" t="s">
        <v>16</v>
      </c>
      <c r="I376" s="19">
        <f t="shared" si="184"/>
        <v>0</v>
      </c>
      <c r="J376" s="21">
        <f t="shared" si="185"/>
        <v>0</v>
      </c>
    </row>
    <row r="377" spans="1:10" ht="25.5">
      <c r="A377" s="51" t="s">
        <v>884</v>
      </c>
      <c r="B377" s="52" t="s">
        <v>37</v>
      </c>
      <c r="C377" s="53" t="s">
        <v>885</v>
      </c>
      <c r="D377" s="54" t="s">
        <v>886</v>
      </c>
      <c r="E377" s="55" t="s">
        <v>51</v>
      </c>
      <c r="F377" s="19">
        <v>80</v>
      </c>
      <c r="G377" s="20"/>
      <c r="H377" s="41" t="s">
        <v>16</v>
      </c>
      <c r="I377" s="19">
        <f t="shared" si="184"/>
        <v>0</v>
      </c>
      <c r="J377" s="21">
        <f t="shared" si="185"/>
        <v>0</v>
      </c>
    </row>
    <row r="378" spans="1:10" ht="25.5">
      <c r="A378" s="51" t="s">
        <v>887</v>
      </c>
      <c r="B378" s="52" t="s">
        <v>37</v>
      </c>
      <c r="C378" s="53" t="s">
        <v>888</v>
      </c>
      <c r="D378" s="54" t="s">
        <v>889</v>
      </c>
      <c r="E378" s="55" t="s">
        <v>51</v>
      </c>
      <c r="F378" s="19">
        <v>29</v>
      </c>
      <c r="G378" s="20"/>
      <c r="H378" s="41" t="s">
        <v>16</v>
      </c>
      <c r="I378" s="19">
        <f t="shared" si="184"/>
        <v>0</v>
      </c>
      <c r="J378" s="21">
        <f t="shared" si="185"/>
        <v>0</v>
      </c>
    </row>
    <row r="379" spans="1:10" ht="25.5">
      <c r="A379" s="51" t="s">
        <v>890</v>
      </c>
      <c r="B379" s="52" t="s">
        <v>37</v>
      </c>
      <c r="C379" s="53" t="s">
        <v>891</v>
      </c>
      <c r="D379" s="54" t="s">
        <v>892</v>
      </c>
      <c r="E379" s="55" t="s">
        <v>51</v>
      </c>
      <c r="F379" s="19">
        <v>9</v>
      </c>
      <c r="G379" s="20"/>
      <c r="H379" s="41" t="s">
        <v>16</v>
      </c>
      <c r="I379" s="19">
        <f t="shared" si="184"/>
        <v>0</v>
      </c>
      <c r="J379" s="21">
        <f t="shared" si="185"/>
        <v>0</v>
      </c>
    </row>
    <row r="380" spans="1:10" ht="38.25">
      <c r="A380" s="51" t="s">
        <v>893</v>
      </c>
      <c r="B380" s="52" t="s">
        <v>37</v>
      </c>
      <c r="C380" s="53" t="s">
        <v>894</v>
      </c>
      <c r="D380" s="54" t="s">
        <v>895</v>
      </c>
      <c r="E380" s="55" t="s">
        <v>51</v>
      </c>
      <c r="F380" s="19">
        <v>25</v>
      </c>
      <c r="G380" s="20"/>
      <c r="H380" s="41" t="s">
        <v>16</v>
      </c>
      <c r="I380" s="19">
        <f t="shared" si="184"/>
        <v>0</v>
      </c>
      <c r="J380" s="21">
        <f t="shared" si="185"/>
        <v>0</v>
      </c>
    </row>
    <row r="381" spans="1:10" ht="38.25">
      <c r="A381" s="51" t="s">
        <v>896</v>
      </c>
      <c r="B381" s="52" t="s">
        <v>37</v>
      </c>
      <c r="C381" s="53" t="s">
        <v>897</v>
      </c>
      <c r="D381" s="54" t="s">
        <v>898</v>
      </c>
      <c r="E381" s="55" t="s">
        <v>51</v>
      </c>
      <c r="F381" s="19">
        <v>63</v>
      </c>
      <c r="G381" s="20"/>
      <c r="H381" s="41" t="s">
        <v>16</v>
      </c>
      <c r="I381" s="19">
        <f t="shared" si="184"/>
        <v>0</v>
      </c>
      <c r="J381" s="21">
        <f t="shared" si="185"/>
        <v>0</v>
      </c>
    </row>
    <row r="382" spans="1:10" ht="25.5">
      <c r="A382" s="51" t="s">
        <v>899</v>
      </c>
      <c r="B382" s="52" t="s">
        <v>37</v>
      </c>
      <c r="C382" s="53" t="s">
        <v>900</v>
      </c>
      <c r="D382" s="54" t="s">
        <v>901</v>
      </c>
      <c r="E382" s="55" t="s">
        <v>51</v>
      </c>
      <c r="F382" s="19">
        <v>37</v>
      </c>
      <c r="G382" s="20"/>
      <c r="H382" s="41" t="s">
        <v>16</v>
      </c>
      <c r="I382" s="19">
        <f t="shared" si="184"/>
        <v>0</v>
      </c>
      <c r="J382" s="21">
        <f t="shared" si="185"/>
        <v>0</v>
      </c>
    </row>
    <row r="383" spans="1:10" ht="25.5">
      <c r="A383" s="51" t="s">
        <v>902</v>
      </c>
      <c r="B383" s="52" t="s">
        <v>37</v>
      </c>
      <c r="C383" s="53" t="s">
        <v>903</v>
      </c>
      <c r="D383" s="54" t="s">
        <v>904</v>
      </c>
      <c r="E383" s="55" t="s">
        <v>51</v>
      </c>
      <c r="F383" s="19">
        <v>8</v>
      </c>
      <c r="G383" s="20"/>
      <c r="H383" s="41" t="s">
        <v>16</v>
      </c>
      <c r="I383" s="19">
        <f t="shared" si="184"/>
        <v>0</v>
      </c>
      <c r="J383" s="21">
        <f t="shared" si="185"/>
        <v>0</v>
      </c>
    </row>
    <row r="384" spans="1:10" ht="25.5">
      <c r="A384" s="51" t="s">
        <v>905</v>
      </c>
      <c r="B384" s="52" t="s">
        <v>37</v>
      </c>
      <c r="C384" s="53" t="s">
        <v>906</v>
      </c>
      <c r="D384" s="54" t="s">
        <v>907</v>
      </c>
      <c r="E384" s="55" t="s">
        <v>51</v>
      </c>
      <c r="F384" s="19">
        <v>27</v>
      </c>
      <c r="G384" s="20"/>
      <c r="H384" s="41" t="s">
        <v>16</v>
      </c>
      <c r="I384" s="19">
        <f t="shared" si="184"/>
        <v>0</v>
      </c>
      <c r="J384" s="21">
        <f t="shared" si="185"/>
        <v>0</v>
      </c>
    </row>
    <row r="385" spans="1:10" ht="25.5">
      <c r="A385" s="51" t="s">
        <v>908</v>
      </c>
      <c r="B385" s="52" t="s">
        <v>37</v>
      </c>
      <c r="C385" s="53" t="s">
        <v>909</v>
      </c>
      <c r="D385" s="54" t="s">
        <v>910</v>
      </c>
      <c r="E385" s="55" t="s">
        <v>51</v>
      </c>
      <c r="F385" s="19">
        <v>28</v>
      </c>
      <c r="G385" s="20"/>
      <c r="H385" s="41" t="s">
        <v>16</v>
      </c>
      <c r="I385" s="19">
        <f t="shared" si="184"/>
        <v>0</v>
      </c>
      <c r="J385" s="21">
        <f t="shared" si="185"/>
        <v>0</v>
      </c>
    </row>
    <row r="386" spans="1:10" ht="25.5">
      <c r="A386" s="51" t="s">
        <v>911</v>
      </c>
      <c r="B386" s="52" t="s">
        <v>37</v>
      </c>
      <c r="C386" s="53" t="s">
        <v>912</v>
      </c>
      <c r="D386" s="54" t="s">
        <v>913</v>
      </c>
      <c r="E386" s="55" t="s">
        <v>51</v>
      </c>
      <c r="F386" s="19">
        <v>3</v>
      </c>
      <c r="G386" s="20"/>
      <c r="H386" s="41" t="s">
        <v>16</v>
      </c>
      <c r="I386" s="19">
        <f t="shared" si="184"/>
        <v>0</v>
      </c>
      <c r="J386" s="21">
        <f t="shared" si="185"/>
        <v>0</v>
      </c>
    </row>
    <row r="387" spans="1:10" ht="25.5">
      <c r="A387" s="51" t="s">
        <v>914</v>
      </c>
      <c r="B387" s="52" t="s">
        <v>37</v>
      </c>
      <c r="C387" s="53" t="s">
        <v>915</v>
      </c>
      <c r="D387" s="54" t="s">
        <v>916</v>
      </c>
      <c r="E387" s="55" t="s">
        <v>51</v>
      </c>
      <c r="F387" s="19">
        <v>5</v>
      </c>
      <c r="G387" s="20"/>
      <c r="H387" s="41" t="s">
        <v>16</v>
      </c>
      <c r="I387" s="19">
        <f t="shared" si="184"/>
        <v>0</v>
      </c>
      <c r="J387" s="21">
        <f t="shared" si="185"/>
        <v>0</v>
      </c>
    </row>
    <row r="388" spans="1:10" ht="25.5">
      <c r="A388" s="51" t="s">
        <v>917</v>
      </c>
      <c r="B388" s="52" t="s">
        <v>37</v>
      </c>
      <c r="C388" s="53" t="s">
        <v>918</v>
      </c>
      <c r="D388" s="54" t="s">
        <v>919</v>
      </c>
      <c r="E388" s="55" t="s">
        <v>51</v>
      </c>
      <c r="F388" s="19">
        <v>5</v>
      </c>
      <c r="G388" s="20"/>
      <c r="H388" s="41" t="s">
        <v>16</v>
      </c>
      <c r="I388" s="19">
        <f t="shared" si="184"/>
        <v>0</v>
      </c>
      <c r="J388" s="21">
        <f t="shared" si="185"/>
        <v>0</v>
      </c>
    </row>
    <row r="389" spans="1:10" ht="25.5">
      <c r="A389" s="51" t="s">
        <v>920</v>
      </c>
      <c r="B389" s="52" t="s">
        <v>57</v>
      </c>
      <c r="C389" s="53" t="s">
        <v>921</v>
      </c>
      <c r="D389" s="54" t="s">
        <v>922</v>
      </c>
      <c r="E389" s="55" t="s">
        <v>51</v>
      </c>
      <c r="F389" s="19">
        <v>1</v>
      </c>
      <c r="G389" s="20"/>
      <c r="H389" s="41" t="s">
        <v>16</v>
      </c>
      <c r="I389" s="19">
        <f t="shared" si="184"/>
        <v>0</v>
      </c>
      <c r="J389" s="21">
        <f t="shared" si="185"/>
        <v>0</v>
      </c>
    </row>
    <row r="390" spans="1:10" ht="25.5">
      <c r="A390" s="51" t="s">
        <v>923</v>
      </c>
      <c r="B390" s="52" t="s">
        <v>57</v>
      </c>
      <c r="C390" s="53" t="s">
        <v>924</v>
      </c>
      <c r="D390" s="54" t="s">
        <v>925</v>
      </c>
      <c r="E390" s="55" t="s">
        <v>51</v>
      </c>
      <c r="F390" s="19">
        <v>2</v>
      </c>
      <c r="G390" s="20"/>
      <c r="H390" s="41" t="s">
        <v>16</v>
      </c>
      <c r="I390" s="19">
        <f t="shared" si="184"/>
        <v>0</v>
      </c>
      <c r="J390" s="21">
        <f t="shared" si="185"/>
        <v>0</v>
      </c>
    </row>
    <row r="391" spans="1:10" ht="38.25">
      <c r="A391" s="51" t="s">
        <v>926</v>
      </c>
      <c r="B391" s="52" t="s">
        <v>37</v>
      </c>
      <c r="C391" s="53" t="s">
        <v>927</v>
      </c>
      <c r="D391" s="54" t="s">
        <v>928</v>
      </c>
      <c r="E391" s="55" t="s">
        <v>51</v>
      </c>
      <c r="F391" s="19">
        <v>13</v>
      </c>
      <c r="G391" s="20"/>
      <c r="H391" s="41" t="s">
        <v>16</v>
      </c>
      <c r="I391" s="19">
        <f t="shared" si="184"/>
        <v>0</v>
      </c>
      <c r="J391" s="21">
        <f t="shared" si="185"/>
        <v>0</v>
      </c>
    </row>
    <row r="392" spans="1:10" ht="38.25">
      <c r="A392" s="51" t="s">
        <v>929</v>
      </c>
      <c r="B392" s="52" t="s">
        <v>37</v>
      </c>
      <c r="C392" s="53" t="s">
        <v>930</v>
      </c>
      <c r="D392" s="54" t="s">
        <v>931</v>
      </c>
      <c r="E392" s="55" t="s">
        <v>51</v>
      </c>
      <c r="F392" s="19">
        <v>3</v>
      </c>
      <c r="G392" s="20"/>
      <c r="H392" s="41" t="s">
        <v>16</v>
      </c>
      <c r="I392" s="19">
        <f t="shared" si="184"/>
        <v>0</v>
      </c>
      <c r="J392" s="21">
        <f t="shared" si="185"/>
        <v>0</v>
      </c>
    </row>
    <row r="393" spans="1:10">
      <c r="A393" s="47" t="s">
        <v>932</v>
      </c>
      <c r="B393" s="48" t="s">
        <v>37</v>
      </c>
      <c r="C393" s="49"/>
      <c r="D393" s="50" t="s">
        <v>933</v>
      </c>
      <c r="E393" s="46" t="s">
        <v>38</v>
      </c>
      <c r="F393" s="30">
        <v>0</v>
      </c>
      <c r="G393" s="31"/>
      <c r="H393" s="40" t="s">
        <v>16</v>
      </c>
      <c r="I393" s="30">
        <v>0</v>
      </c>
      <c r="J393" s="32">
        <f>SUM(J394:J401)</f>
        <v>0</v>
      </c>
    </row>
    <row r="394" spans="1:10" ht="25.5">
      <c r="A394" s="51" t="s">
        <v>934</v>
      </c>
      <c r="B394" s="52" t="s">
        <v>37</v>
      </c>
      <c r="C394" s="53" t="s">
        <v>935</v>
      </c>
      <c r="D394" s="54" t="s">
        <v>936</v>
      </c>
      <c r="E394" s="55" t="s">
        <v>51</v>
      </c>
      <c r="F394" s="19">
        <v>10</v>
      </c>
      <c r="G394" s="20"/>
      <c r="H394" s="41" t="s">
        <v>16</v>
      </c>
      <c r="I394" s="19">
        <f t="shared" ref="I394" si="186">ROUND(G394*1.2469,2)</f>
        <v>0</v>
      </c>
      <c r="J394" s="21">
        <f t="shared" ref="J394" si="187">ROUND(F394*I394,2)</f>
        <v>0</v>
      </c>
    </row>
    <row r="395" spans="1:10" ht="25.5">
      <c r="A395" s="51" t="s">
        <v>937</v>
      </c>
      <c r="B395" s="52" t="s">
        <v>37</v>
      </c>
      <c r="C395" s="53" t="s">
        <v>938</v>
      </c>
      <c r="D395" s="54" t="s">
        <v>939</v>
      </c>
      <c r="E395" s="55" t="s">
        <v>51</v>
      </c>
      <c r="F395" s="19">
        <v>1</v>
      </c>
      <c r="G395" s="20"/>
      <c r="H395" s="41" t="s">
        <v>16</v>
      </c>
      <c r="I395" s="19">
        <f t="shared" ref="I395:I401" si="188">ROUND(G395*1.2469,2)</f>
        <v>0</v>
      </c>
      <c r="J395" s="21">
        <f t="shared" ref="J395:J401" si="189">ROUND(F395*I395,2)</f>
        <v>0</v>
      </c>
    </row>
    <row r="396" spans="1:10" ht="25.5">
      <c r="A396" s="51" t="s">
        <v>940</v>
      </c>
      <c r="B396" s="52" t="s">
        <v>37</v>
      </c>
      <c r="C396" s="53" t="s">
        <v>941</v>
      </c>
      <c r="D396" s="54" t="s">
        <v>942</v>
      </c>
      <c r="E396" s="55" t="s">
        <v>51</v>
      </c>
      <c r="F396" s="19">
        <v>9</v>
      </c>
      <c r="G396" s="20"/>
      <c r="H396" s="41" t="s">
        <v>16</v>
      </c>
      <c r="I396" s="19">
        <f t="shared" si="188"/>
        <v>0</v>
      </c>
      <c r="J396" s="21">
        <f t="shared" si="189"/>
        <v>0</v>
      </c>
    </row>
    <row r="397" spans="1:10" ht="38.25">
      <c r="A397" s="51" t="s">
        <v>943</v>
      </c>
      <c r="B397" s="52" t="s">
        <v>37</v>
      </c>
      <c r="C397" s="53" t="s">
        <v>944</v>
      </c>
      <c r="D397" s="54" t="s">
        <v>945</v>
      </c>
      <c r="E397" s="55" t="s">
        <v>51</v>
      </c>
      <c r="F397" s="19">
        <v>21</v>
      </c>
      <c r="G397" s="20"/>
      <c r="H397" s="41" t="s">
        <v>16</v>
      </c>
      <c r="I397" s="19">
        <f t="shared" si="188"/>
        <v>0</v>
      </c>
      <c r="J397" s="21">
        <f t="shared" si="189"/>
        <v>0</v>
      </c>
    </row>
    <row r="398" spans="1:10" ht="38.25">
      <c r="A398" s="51" t="s">
        <v>946</v>
      </c>
      <c r="B398" s="52" t="s">
        <v>37</v>
      </c>
      <c r="C398" s="53" t="s">
        <v>947</v>
      </c>
      <c r="D398" s="54" t="s">
        <v>948</v>
      </c>
      <c r="E398" s="55" t="s">
        <v>51</v>
      </c>
      <c r="F398" s="19">
        <v>28</v>
      </c>
      <c r="G398" s="20"/>
      <c r="H398" s="41" t="s">
        <v>16</v>
      </c>
      <c r="I398" s="19">
        <f t="shared" si="188"/>
        <v>0</v>
      </c>
      <c r="J398" s="21">
        <f t="shared" si="189"/>
        <v>0</v>
      </c>
    </row>
    <row r="399" spans="1:10" ht="38.25">
      <c r="A399" s="51" t="s">
        <v>949</v>
      </c>
      <c r="B399" s="52" t="s">
        <v>37</v>
      </c>
      <c r="C399" s="53" t="s">
        <v>950</v>
      </c>
      <c r="D399" s="54" t="s">
        <v>951</v>
      </c>
      <c r="E399" s="55" t="s">
        <v>51</v>
      </c>
      <c r="F399" s="19">
        <v>12</v>
      </c>
      <c r="G399" s="20"/>
      <c r="H399" s="41" t="s">
        <v>16</v>
      </c>
      <c r="I399" s="19">
        <f t="shared" si="188"/>
        <v>0</v>
      </c>
      <c r="J399" s="21">
        <f t="shared" si="189"/>
        <v>0</v>
      </c>
    </row>
    <row r="400" spans="1:10" ht="25.5">
      <c r="A400" s="51" t="s">
        <v>952</v>
      </c>
      <c r="B400" s="52" t="s">
        <v>37</v>
      </c>
      <c r="C400" s="53" t="s">
        <v>953</v>
      </c>
      <c r="D400" s="54" t="s">
        <v>954</v>
      </c>
      <c r="E400" s="55" t="s">
        <v>51</v>
      </c>
      <c r="F400" s="19">
        <v>2</v>
      </c>
      <c r="G400" s="20"/>
      <c r="H400" s="41" t="s">
        <v>16</v>
      </c>
      <c r="I400" s="19">
        <f t="shared" si="188"/>
        <v>0</v>
      </c>
      <c r="J400" s="21">
        <f t="shared" si="189"/>
        <v>0</v>
      </c>
    </row>
    <row r="401" spans="1:10" ht="25.5">
      <c r="A401" s="51" t="s">
        <v>955</v>
      </c>
      <c r="B401" s="52" t="s">
        <v>37</v>
      </c>
      <c r="C401" s="53" t="s">
        <v>956</v>
      </c>
      <c r="D401" s="54" t="s">
        <v>957</v>
      </c>
      <c r="E401" s="55" t="s">
        <v>51</v>
      </c>
      <c r="F401" s="19">
        <v>1</v>
      </c>
      <c r="G401" s="20"/>
      <c r="H401" s="41" t="s">
        <v>16</v>
      </c>
      <c r="I401" s="19">
        <f t="shared" si="188"/>
        <v>0</v>
      </c>
      <c r="J401" s="21">
        <f t="shared" si="189"/>
        <v>0</v>
      </c>
    </row>
    <row r="402" spans="1:10">
      <c r="A402" s="47" t="s">
        <v>958</v>
      </c>
      <c r="B402" s="48" t="s">
        <v>37</v>
      </c>
      <c r="C402" s="49"/>
      <c r="D402" s="50" t="s">
        <v>802</v>
      </c>
      <c r="E402" s="46" t="s">
        <v>38</v>
      </c>
      <c r="F402" s="30">
        <v>0</v>
      </c>
      <c r="G402" s="31"/>
      <c r="H402" s="40" t="s">
        <v>16</v>
      </c>
      <c r="I402" s="30">
        <v>0</v>
      </c>
      <c r="J402" s="32">
        <f>SUM(J403:J405)</f>
        <v>0</v>
      </c>
    </row>
    <row r="403" spans="1:10" ht="25.5">
      <c r="A403" s="51" t="s">
        <v>959</v>
      </c>
      <c r="B403" s="52" t="s">
        <v>57</v>
      </c>
      <c r="C403" s="53" t="s">
        <v>960</v>
      </c>
      <c r="D403" s="54" t="s">
        <v>961</v>
      </c>
      <c r="E403" s="55" t="s">
        <v>51</v>
      </c>
      <c r="F403" s="19">
        <v>1</v>
      </c>
      <c r="G403" s="20"/>
      <c r="H403" s="41" t="s">
        <v>16</v>
      </c>
      <c r="I403" s="19">
        <f t="shared" ref="I403" si="190">ROUND(G403*1.2469,2)</f>
        <v>0</v>
      </c>
      <c r="J403" s="21">
        <f t="shared" ref="J403" si="191">ROUND(F403*I403,2)</f>
        <v>0</v>
      </c>
    </row>
    <row r="404" spans="1:10" ht="25.5">
      <c r="A404" s="51" t="s">
        <v>962</v>
      </c>
      <c r="B404" s="52" t="s">
        <v>37</v>
      </c>
      <c r="C404" s="53" t="s">
        <v>963</v>
      </c>
      <c r="D404" s="54" t="s">
        <v>964</v>
      </c>
      <c r="E404" s="55" t="s">
        <v>51</v>
      </c>
      <c r="F404" s="19">
        <v>2</v>
      </c>
      <c r="G404" s="20"/>
      <c r="H404" s="41" t="s">
        <v>16</v>
      </c>
      <c r="I404" s="19">
        <f t="shared" ref="I404:I405" si="192">ROUND(G404*1.2469,2)</f>
        <v>0</v>
      </c>
      <c r="J404" s="21">
        <f t="shared" ref="J404:J405" si="193">ROUND(F404*I404,2)</f>
        <v>0</v>
      </c>
    </row>
    <row r="405" spans="1:10" ht="25.5">
      <c r="A405" s="51" t="s">
        <v>965</v>
      </c>
      <c r="B405" s="52" t="s">
        <v>37</v>
      </c>
      <c r="C405" s="53" t="s">
        <v>966</v>
      </c>
      <c r="D405" s="54" t="s">
        <v>967</v>
      </c>
      <c r="E405" s="55" t="s">
        <v>51</v>
      </c>
      <c r="F405" s="19">
        <v>1</v>
      </c>
      <c r="G405" s="20"/>
      <c r="H405" s="41" t="s">
        <v>16</v>
      </c>
      <c r="I405" s="19">
        <f t="shared" si="192"/>
        <v>0</v>
      </c>
      <c r="J405" s="21">
        <f t="shared" si="193"/>
        <v>0</v>
      </c>
    </row>
    <row r="406" spans="1:10">
      <c r="A406" s="47" t="s">
        <v>968</v>
      </c>
      <c r="B406" s="48" t="s">
        <v>37</v>
      </c>
      <c r="C406" s="49"/>
      <c r="D406" s="50" t="s">
        <v>969</v>
      </c>
      <c r="E406" s="46" t="s">
        <v>38</v>
      </c>
      <c r="F406" s="30">
        <v>0</v>
      </c>
      <c r="G406" s="31"/>
      <c r="H406" s="40" t="s">
        <v>16</v>
      </c>
      <c r="I406" s="30">
        <v>0</v>
      </c>
      <c r="J406" s="32">
        <f>SUM(J407:J410)</f>
        <v>0</v>
      </c>
    </row>
    <row r="407" spans="1:10">
      <c r="A407" s="51" t="s">
        <v>970</v>
      </c>
      <c r="B407" s="52" t="s">
        <v>57</v>
      </c>
      <c r="C407" s="53" t="s">
        <v>971</v>
      </c>
      <c r="D407" s="54" t="s">
        <v>972</v>
      </c>
      <c r="E407" s="55" t="s">
        <v>51</v>
      </c>
      <c r="F407" s="19">
        <v>6</v>
      </c>
      <c r="G407" s="20"/>
      <c r="H407" s="41" t="s">
        <v>16</v>
      </c>
      <c r="I407" s="19">
        <f t="shared" ref="I407" si="194">ROUND(G407*1.2469,2)</f>
        <v>0</v>
      </c>
      <c r="J407" s="21">
        <f t="shared" ref="J407" si="195">ROUND(F407*I407,2)</f>
        <v>0</v>
      </c>
    </row>
    <row r="408" spans="1:10">
      <c r="A408" s="51" t="s">
        <v>973</v>
      </c>
      <c r="B408" s="52" t="s">
        <v>57</v>
      </c>
      <c r="C408" s="53" t="s">
        <v>974</v>
      </c>
      <c r="D408" s="54" t="s">
        <v>975</v>
      </c>
      <c r="E408" s="55" t="s">
        <v>51</v>
      </c>
      <c r="F408" s="19">
        <v>2</v>
      </c>
      <c r="G408" s="20"/>
      <c r="H408" s="41" t="s">
        <v>16</v>
      </c>
      <c r="I408" s="19">
        <f t="shared" ref="I408:I410" si="196">ROUND(G408*1.2469,2)</f>
        <v>0</v>
      </c>
      <c r="J408" s="21">
        <f t="shared" ref="J408:J410" si="197">ROUND(F408*I408,2)</f>
        <v>0</v>
      </c>
    </row>
    <row r="409" spans="1:10" ht="38.25">
      <c r="A409" s="51" t="s">
        <v>976</v>
      </c>
      <c r="B409" s="52" t="s">
        <v>37</v>
      </c>
      <c r="C409" s="53" t="s">
        <v>977</v>
      </c>
      <c r="D409" s="54" t="s">
        <v>978</v>
      </c>
      <c r="E409" s="55" t="s">
        <v>51</v>
      </c>
      <c r="F409" s="19">
        <v>10</v>
      </c>
      <c r="G409" s="20"/>
      <c r="H409" s="41" t="s">
        <v>16</v>
      </c>
      <c r="I409" s="19">
        <f t="shared" si="196"/>
        <v>0</v>
      </c>
      <c r="J409" s="21">
        <f t="shared" si="197"/>
        <v>0</v>
      </c>
    </row>
    <row r="410" spans="1:10" ht="25.5">
      <c r="A410" s="51" t="s">
        <v>979</v>
      </c>
      <c r="B410" s="52" t="s">
        <v>37</v>
      </c>
      <c r="C410" s="53" t="s">
        <v>980</v>
      </c>
      <c r="D410" s="54" t="s">
        <v>981</v>
      </c>
      <c r="E410" s="55" t="s">
        <v>51</v>
      </c>
      <c r="F410" s="19">
        <v>5</v>
      </c>
      <c r="G410" s="20"/>
      <c r="H410" s="41" t="s">
        <v>16</v>
      </c>
      <c r="I410" s="19">
        <f t="shared" si="196"/>
        <v>0</v>
      </c>
      <c r="J410" s="21">
        <f t="shared" si="197"/>
        <v>0</v>
      </c>
    </row>
    <row r="411" spans="1:10">
      <c r="A411" s="47" t="s">
        <v>982</v>
      </c>
      <c r="B411" s="48" t="s">
        <v>37</v>
      </c>
      <c r="C411" s="49"/>
      <c r="D411" s="50" t="s">
        <v>983</v>
      </c>
      <c r="E411" s="46" t="s">
        <v>38</v>
      </c>
      <c r="F411" s="30">
        <v>0</v>
      </c>
      <c r="G411" s="31"/>
      <c r="H411" s="40" t="s">
        <v>16</v>
      </c>
      <c r="I411" s="30">
        <v>0</v>
      </c>
      <c r="J411" s="32">
        <f>SUM(J412)</f>
        <v>0</v>
      </c>
    </row>
    <row r="412" spans="1:10" ht="25.5">
      <c r="A412" s="51" t="s">
        <v>984</v>
      </c>
      <c r="B412" s="52" t="s">
        <v>57</v>
      </c>
      <c r="C412" s="53" t="s">
        <v>985</v>
      </c>
      <c r="D412" s="54" t="s">
        <v>986</v>
      </c>
      <c r="E412" s="55" t="s">
        <v>51</v>
      </c>
      <c r="F412" s="19">
        <v>1</v>
      </c>
      <c r="G412" s="20"/>
      <c r="H412" s="41" t="s">
        <v>16</v>
      </c>
      <c r="I412" s="19">
        <f t="shared" ref="I412" si="198">ROUND(G412*1.2469,2)</f>
        <v>0</v>
      </c>
      <c r="J412" s="21">
        <f t="shared" ref="J412" si="199">ROUND(F412*I412,2)</f>
        <v>0</v>
      </c>
    </row>
    <row r="413" spans="1:10">
      <c r="A413" s="47" t="s">
        <v>987</v>
      </c>
      <c r="B413" s="48" t="s">
        <v>37</v>
      </c>
      <c r="C413" s="49"/>
      <c r="D413" s="50" t="s">
        <v>988</v>
      </c>
      <c r="E413" s="46" t="s">
        <v>38</v>
      </c>
      <c r="F413" s="30">
        <v>0</v>
      </c>
      <c r="G413" s="31"/>
      <c r="H413" s="40" t="s">
        <v>16</v>
      </c>
      <c r="I413" s="30">
        <v>0</v>
      </c>
      <c r="J413" s="32">
        <f>J414+J432</f>
        <v>0</v>
      </c>
    </row>
    <row r="414" spans="1:10">
      <c r="A414" s="47" t="s">
        <v>989</v>
      </c>
      <c r="B414" s="48" t="s">
        <v>37</v>
      </c>
      <c r="C414" s="49"/>
      <c r="D414" s="50" t="s">
        <v>990</v>
      </c>
      <c r="E414" s="46" t="s">
        <v>38</v>
      </c>
      <c r="F414" s="30">
        <v>0</v>
      </c>
      <c r="G414" s="31"/>
      <c r="H414" s="40" t="s">
        <v>16</v>
      </c>
      <c r="I414" s="30">
        <v>0</v>
      </c>
      <c r="J414" s="32">
        <f>SUM(J415:J431)</f>
        <v>0</v>
      </c>
    </row>
    <row r="415" spans="1:10" ht="38.25">
      <c r="A415" s="51" t="s">
        <v>991</v>
      </c>
      <c r="B415" s="52" t="s">
        <v>37</v>
      </c>
      <c r="C415" s="53" t="s">
        <v>992</v>
      </c>
      <c r="D415" s="54" t="s">
        <v>993</v>
      </c>
      <c r="E415" s="55" t="s">
        <v>73</v>
      </c>
      <c r="F415" s="19">
        <v>604.4</v>
      </c>
      <c r="G415" s="20"/>
      <c r="H415" s="41" t="s">
        <v>16</v>
      </c>
      <c r="I415" s="19">
        <f t="shared" ref="I415" si="200">ROUND(G415*1.2469,2)</f>
        <v>0</v>
      </c>
      <c r="J415" s="21">
        <f t="shared" ref="J415" si="201">ROUND(F415*I415,2)</f>
        <v>0</v>
      </c>
    </row>
    <row r="416" spans="1:10" ht="38.25">
      <c r="A416" s="51" t="s">
        <v>994</v>
      </c>
      <c r="B416" s="52" t="s">
        <v>37</v>
      </c>
      <c r="C416" s="53" t="s">
        <v>995</v>
      </c>
      <c r="D416" s="54" t="s">
        <v>996</v>
      </c>
      <c r="E416" s="55" t="s">
        <v>73</v>
      </c>
      <c r="F416" s="19">
        <v>235.9</v>
      </c>
      <c r="G416" s="20"/>
      <c r="H416" s="41" t="s">
        <v>16</v>
      </c>
      <c r="I416" s="19">
        <f t="shared" ref="I416:I431" si="202">ROUND(G416*1.2469,2)</f>
        <v>0</v>
      </c>
      <c r="J416" s="21">
        <f t="shared" ref="J416:J431" si="203">ROUND(F416*I416,2)</f>
        <v>0</v>
      </c>
    </row>
    <row r="417" spans="1:10" ht="38.25">
      <c r="A417" s="51" t="s">
        <v>997</v>
      </c>
      <c r="B417" s="52" t="s">
        <v>37</v>
      </c>
      <c r="C417" s="53" t="s">
        <v>998</v>
      </c>
      <c r="D417" s="54" t="s">
        <v>999</v>
      </c>
      <c r="E417" s="55" t="s">
        <v>73</v>
      </c>
      <c r="F417" s="19">
        <v>83.5</v>
      </c>
      <c r="G417" s="20"/>
      <c r="H417" s="41" t="s">
        <v>16</v>
      </c>
      <c r="I417" s="19">
        <f t="shared" si="202"/>
        <v>0</v>
      </c>
      <c r="J417" s="21">
        <f t="shared" si="203"/>
        <v>0</v>
      </c>
    </row>
    <row r="418" spans="1:10" ht="38.25">
      <c r="A418" s="51" t="s">
        <v>1000</v>
      </c>
      <c r="B418" s="52" t="s">
        <v>37</v>
      </c>
      <c r="C418" s="53" t="s">
        <v>1001</v>
      </c>
      <c r="D418" s="54" t="s">
        <v>1002</v>
      </c>
      <c r="E418" s="55" t="s">
        <v>73</v>
      </c>
      <c r="F418" s="19">
        <v>79.599999999999994</v>
      </c>
      <c r="G418" s="20"/>
      <c r="H418" s="41" t="s">
        <v>16</v>
      </c>
      <c r="I418" s="19">
        <f t="shared" si="202"/>
        <v>0</v>
      </c>
      <c r="J418" s="21">
        <f t="shared" si="203"/>
        <v>0</v>
      </c>
    </row>
    <row r="419" spans="1:10" ht="38.25">
      <c r="A419" s="51" t="s">
        <v>1003</v>
      </c>
      <c r="B419" s="52" t="s">
        <v>37</v>
      </c>
      <c r="C419" s="53" t="s">
        <v>1004</v>
      </c>
      <c r="D419" s="54" t="s">
        <v>1005</v>
      </c>
      <c r="E419" s="55" t="s">
        <v>73</v>
      </c>
      <c r="F419" s="19">
        <v>51.5</v>
      </c>
      <c r="G419" s="20"/>
      <c r="H419" s="41" t="s">
        <v>16</v>
      </c>
      <c r="I419" s="19">
        <f t="shared" si="202"/>
        <v>0</v>
      </c>
      <c r="J419" s="21">
        <f t="shared" si="203"/>
        <v>0</v>
      </c>
    </row>
    <row r="420" spans="1:10" ht="38.25">
      <c r="A420" s="51" t="s">
        <v>1006</v>
      </c>
      <c r="B420" s="52" t="s">
        <v>37</v>
      </c>
      <c r="C420" s="53" t="s">
        <v>1007</v>
      </c>
      <c r="D420" s="54" t="s">
        <v>1008</v>
      </c>
      <c r="E420" s="55" t="s">
        <v>73</v>
      </c>
      <c r="F420" s="19">
        <v>20.5</v>
      </c>
      <c r="G420" s="20"/>
      <c r="H420" s="41" t="s">
        <v>16</v>
      </c>
      <c r="I420" s="19">
        <f t="shared" si="202"/>
        <v>0</v>
      </c>
      <c r="J420" s="21">
        <f t="shared" si="203"/>
        <v>0</v>
      </c>
    </row>
    <row r="421" spans="1:10" ht="38.25">
      <c r="A421" s="51" t="s">
        <v>1009</v>
      </c>
      <c r="B421" s="52" t="s">
        <v>37</v>
      </c>
      <c r="C421" s="53" t="s">
        <v>1010</v>
      </c>
      <c r="D421" s="54" t="s">
        <v>1011</v>
      </c>
      <c r="E421" s="55" t="s">
        <v>51</v>
      </c>
      <c r="F421" s="19">
        <v>26</v>
      </c>
      <c r="G421" s="20"/>
      <c r="H421" s="41" t="s">
        <v>16</v>
      </c>
      <c r="I421" s="19">
        <f t="shared" si="202"/>
        <v>0</v>
      </c>
      <c r="J421" s="21">
        <f t="shared" si="203"/>
        <v>0</v>
      </c>
    </row>
    <row r="422" spans="1:10" ht="38.25">
      <c r="A422" s="51" t="s">
        <v>1012</v>
      </c>
      <c r="B422" s="52" t="s">
        <v>37</v>
      </c>
      <c r="C422" s="53" t="s">
        <v>1013</v>
      </c>
      <c r="D422" s="54" t="s">
        <v>1014</v>
      </c>
      <c r="E422" s="55" t="s">
        <v>51</v>
      </c>
      <c r="F422" s="19">
        <v>8</v>
      </c>
      <c r="G422" s="20"/>
      <c r="H422" s="41" t="s">
        <v>16</v>
      </c>
      <c r="I422" s="19">
        <f t="shared" si="202"/>
        <v>0</v>
      </c>
      <c r="J422" s="21">
        <f t="shared" si="203"/>
        <v>0</v>
      </c>
    </row>
    <row r="423" spans="1:10" ht="38.25">
      <c r="A423" s="51" t="s">
        <v>1015</v>
      </c>
      <c r="B423" s="52" t="s">
        <v>37</v>
      </c>
      <c r="C423" s="53" t="s">
        <v>1016</v>
      </c>
      <c r="D423" s="54" t="s">
        <v>1017</v>
      </c>
      <c r="E423" s="55" t="s">
        <v>51</v>
      </c>
      <c r="F423" s="19">
        <v>179</v>
      </c>
      <c r="G423" s="20"/>
      <c r="H423" s="41" t="s">
        <v>16</v>
      </c>
      <c r="I423" s="19">
        <f t="shared" si="202"/>
        <v>0</v>
      </c>
      <c r="J423" s="21">
        <f t="shared" si="203"/>
        <v>0</v>
      </c>
    </row>
    <row r="424" spans="1:10" ht="38.25">
      <c r="A424" s="51" t="s">
        <v>1018</v>
      </c>
      <c r="B424" s="52" t="s">
        <v>37</v>
      </c>
      <c r="C424" s="53" t="s">
        <v>1019</v>
      </c>
      <c r="D424" s="54" t="s">
        <v>1020</v>
      </c>
      <c r="E424" s="55" t="s">
        <v>51</v>
      </c>
      <c r="F424" s="19">
        <v>48</v>
      </c>
      <c r="G424" s="20"/>
      <c r="H424" s="41" t="s">
        <v>16</v>
      </c>
      <c r="I424" s="19">
        <f t="shared" si="202"/>
        <v>0</v>
      </c>
      <c r="J424" s="21">
        <f t="shared" si="203"/>
        <v>0</v>
      </c>
    </row>
    <row r="425" spans="1:10" ht="38.25">
      <c r="A425" s="51" t="s">
        <v>1021</v>
      </c>
      <c r="B425" s="52" t="s">
        <v>37</v>
      </c>
      <c r="C425" s="53" t="s">
        <v>1022</v>
      </c>
      <c r="D425" s="54" t="s">
        <v>1023</v>
      </c>
      <c r="E425" s="55" t="s">
        <v>51</v>
      </c>
      <c r="F425" s="19">
        <v>57</v>
      </c>
      <c r="G425" s="20"/>
      <c r="H425" s="41" t="s">
        <v>16</v>
      </c>
      <c r="I425" s="19">
        <f t="shared" si="202"/>
        <v>0</v>
      </c>
      <c r="J425" s="21">
        <f t="shared" si="203"/>
        <v>0</v>
      </c>
    </row>
    <row r="426" spans="1:10" ht="38.25">
      <c r="A426" s="51" t="s">
        <v>1024</v>
      </c>
      <c r="B426" s="52" t="s">
        <v>37</v>
      </c>
      <c r="C426" s="53" t="s">
        <v>1025</v>
      </c>
      <c r="D426" s="54" t="s">
        <v>1026</v>
      </c>
      <c r="E426" s="55" t="s">
        <v>51</v>
      </c>
      <c r="F426" s="19">
        <v>2</v>
      </c>
      <c r="G426" s="20"/>
      <c r="H426" s="41" t="s">
        <v>16</v>
      </c>
      <c r="I426" s="19">
        <f t="shared" si="202"/>
        <v>0</v>
      </c>
      <c r="J426" s="21">
        <f t="shared" si="203"/>
        <v>0</v>
      </c>
    </row>
    <row r="427" spans="1:10" ht="38.25">
      <c r="A427" s="51" t="s">
        <v>1027</v>
      </c>
      <c r="B427" s="52" t="s">
        <v>37</v>
      </c>
      <c r="C427" s="53" t="s">
        <v>1028</v>
      </c>
      <c r="D427" s="54" t="s">
        <v>1029</v>
      </c>
      <c r="E427" s="55" t="s">
        <v>51</v>
      </c>
      <c r="F427" s="19">
        <v>1</v>
      </c>
      <c r="G427" s="20"/>
      <c r="H427" s="41" t="s">
        <v>16</v>
      </c>
      <c r="I427" s="19">
        <f t="shared" si="202"/>
        <v>0</v>
      </c>
      <c r="J427" s="21">
        <f t="shared" si="203"/>
        <v>0</v>
      </c>
    </row>
    <row r="428" spans="1:10" ht="38.25">
      <c r="A428" s="51" t="s">
        <v>1030</v>
      </c>
      <c r="B428" s="52" t="s">
        <v>37</v>
      </c>
      <c r="C428" s="53" t="s">
        <v>1031</v>
      </c>
      <c r="D428" s="54" t="s">
        <v>1032</v>
      </c>
      <c r="E428" s="55" t="s">
        <v>51</v>
      </c>
      <c r="F428" s="19">
        <v>3</v>
      </c>
      <c r="G428" s="20"/>
      <c r="H428" s="41" t="s">
        <v>16</v>
      </c>
      <c r="I428" s="19">
        <f t="shared" si="202"/>
        <v>0</v>
      </c>
      <c r="J428" s="21">
        <f t="shared" si="203"/>
        <v>0</v>
      </c>
    </row>
    <row r="429" spans="1:10" ht="38.25">
      <c r="A429" s="51" t="s">
        <v>1033</v>
      </c>
      <c r="B429" s="52" t="s">
        <v>37</v>
      </c>
      <c r="C429" s="53" t="s">
        <v>1034</v>
      </c>
      <c r="D429" s="54" t="s">
        <v>1035</v>
      </c>
      <c r="E429" s="55" t="s">
        <v>51</v>
      </c>
      <c r="F429" s="19">
        <v>2</v>
      </c>
      <c r="G429" s="20"/>
      <c r="H429" s="41" t="s">
        <v>16</v>
      </c>
      <c r="I429" s="19">
        <f t="shared" si="202"/>
        <v>0</v>
      </c>
      <c r="J429" s="21">
        <f t="shared" si="203"/>
        <v>0</v>
      </c>
    </row>
    <row r="430" spans="1:10" ht="38.25">
      <c r="A430" s="51" t="s">
        <v>1036</v>
      </c>
      <c r="B430" s="52" t="s">
        <v>37</v>
      </c>
      <c r="C430" s="53" t="s">
        <v>1037</v>
      </c>
      <c r="D430" s="54" t="s">
        <v>1038</v>
      </c>
      <c r="E430" s="55" t="s">
        <v>51</v>
      </c>
      <c r="F430" s="19">
        <v>19</v>
      </c>
      <c r="G430" s="20"/>
      <c r="H430" s="41" t="s">
        <v>16</v>
      </c>
      <c r="I430" s="19">
        <f t="shared" si="202"/>
        <v>0</v>
      </c>
      <c r="J430" s="21">
        <f t="shared" si="203"/>
        <v>0</v>
      </c>
    </row>
    <row r="431" spans="1:10" ht="25.5">
      <c r="A431" s="51" t="s">
        <v>1039</v>
      </c>
      <c r="B431" s="52" t="s">
        <v>57</v>
      </c>
      <c r="C431" s="53" t="s">
        <v>1040</v>
      </c>
      <c r="D431" s="54" t="s">
        <v>1041</v>
      </c>
      <c r="E431" s="55" t="s">
        <v>51</v>
      </c>
      <c r="F431" s="19">
        <v>82</v>
      </c>
      <c r="G431" s="20"/>
      <c r="H431" s="41" t="s">
        <v>16</v>
      </c>
      <c r="I431" s="19">
        <f t="shared" si="202"/>
        <v>0</v>
      </c>
      <c r="J431" s="21">
        <f t="shared" si="203"/>
        <v>0</v>
      </c>
    </row>
    <row r="432" spans="1:10">
      <c r="A432" s="47" t="s">
        <v>1042</v>
      </c>
      <c r="B432" s="48" t="s">
        <v>37</v>
      </c>
      <c r="C432" s="49"/>
      <c r="D432" s="50" t="s">
        <v>1043</v>
      </c>
      <c r="E432" s="46" t="s">
        <v>38</v>
      </c>
      <c r="F432" s="30">
        <v>0</v>
      </c>
      <c r="G432" s="31"/>
      <c r="H432" s="40" t="s">
        <v>16</v>
      </c>
      <c r="I432" s="30">
        <v>0</v>
      </c>
      <c r="J432" s="32">
        <f>SUM(J433:J435)</f>
        <v>0</v>
      </c>
    </row>
    <row r="433" spans="1:10" ht="38.25">
      <c r="A433" s="51" t="s">
        <v>1044</v>
      </c>
      <c r="B433" s="52" t="s">
        <v>37</v>
      </c>
      <c r="C433" s="53" t="s">
        <v>1045</v>
      </c>
      <c r="D433" s="54" t="s">
        <v>1046</v>
      </c>
      <c r="E433" s="55" t="s">
        <v>51</v>
      </c>
      <c r="F433" s="19">
        <v>19</v>
      </c>
      <c r="G433" s="20"/>
      <c r="H433" s="41" t="s">
        <v>16</v>
      </c>
      <c r="I433" s="19">
        <f t="shared" ref="I433" si="204">ROUND(G433*1.2469,2)</f>
        <v>0</v>
      </c>
      <c r="J433" s="21">
        <f t="shared" ref="J433" si="205">ROUND(F433*I433,2)</f>
        <v>0</v>
      </c>
    </row>
    <row r="434" spans="1:10" ht="38.25">
      <c r="A434" s="51" t="s">
        <v>1047</v>
      </c>
      <c r="B434" s="52" t="s">
        <v>37</v>
      </c>
      <c r="C434" s="53" t="s">
        <v>1048</v>
      </c>
      <c r="D434" s="54" t="s">
        <v>1049</v>
      </c>
      <c r="E434" s="55" t="s">
        <v>51</v>
      </c>
      <c r="F434" s="19">
        <v>10</v>
      </c>
      <c r="G434" s="20"/>
      <c r="H434" s="41" t="s">
        <v>16</v>
      </c>
      <c r="I434" s="19">
        <f t="shared" ref="I434:I435" si="206">ROUND(G434*1.2469,2)</f>
        <v>0</v>
      </c>
      <c r="J434" s="21">
        <f t="shared" ref="J434:J435" si="207">ROUND(F434*I434,2)</f>
        <v>0</v>
      </c>
    </row>
    <row r="435" spans="1:10">
      <c r="A435" s="51" t="s">
        <v>1050</v>
      </c>
      <c r="B435" s="52" t="s">
        <v>57</v>
      </c>
      <c r="C435" s="53" t="s">
        <v>1051</v>
      </c>
      <c r="D435" s="54" t="s">
        <v>1052</v>
      </c>
      <c r="E435" s="55" t="s">
        <v>44</v>
      </c>
      <c r="F435" s="19">
        <v>12.55</v>
      </c>
      <c r="G435" s="20"/>
      <c r="H435" s="41" t="s">
        <v>16</v>
      </c>
      <c r="I435" s="19">
        <f t="shared" si="206"/>
        <v>0</v>
      </c>
      <c r="J435" s="21">
        <f t="shared" si="207"/>
        <v>0</v>
      </c>
    </row>
    <row r="436" spans="1:10">
      <c r="A436" s="47" t="s">
        <v>1053</v>
      </c>
      <c r="B436" s="48" t="s">
        <v>37</v>
      </c>
      <c r="C436" s="49"/>
      <c r="D436" s="50" t="s">
        <v>1054</v>
      </c>
      <c r="E436" s="46" t="s">
        <v>38</v>
      </c>
      <c r="F436" s="30">
        <v>0</v>
      </c>
      <c r="G436" s="31"/>
      <c r="H436" s="40" t="s">
        <v>16</v>
      </c>
      <c r="I436" s="30">
        <v>0</v>
      </c>
      <c r="J436" s="32">
        <f>J437+J466</f>
        <v>0</v>
      </c>
    </row>
    <row r="437" spans="1:10">
      <c r="A437" s="47" t="s">
        <v>1055</v>
      </c>
      <c r="B437" s="48" t="s">
        <v>37</v>
      </c>
      <c r="C437" s="49"/>
      <c r="D437" s="50" t="s">
        <v>1056</v>
      </c>
      <c r="E437" s="46" t="s">
        <v>38</v>
      </c>
      <c r="F437" s="30">
        <v>0</v>
      </c>
      <c r="G437" s="31"/>
      <c r="H437" s="40" t="s">
        <v>16</v>
      </c>
      <c r="I437" s="30">
        <v>0</v>
      </c>
      <c r="J437" s="32">
        <f>SUM(J438:J465)</f>
        <v>0</v>
      </c>
    </row>
    <row r="438" spans="1:10" ht="38.25">
      <c r="A438" s="51" t="s">
        <v>1057</v>
      </c>
      <c r="B438" s="52" t="s">
        <v>37</v>
      </c>
      <c r="C438" s="53" t="s">
        <v>1058</v>
      </c>
      <c r="D438" s="54" t="s">
        <v>1059</v>
      </c>
      <c r="E438" s="55" t="s">
        <v>73</v>
      </c>
      <c r="F438" s="19">
        <v>142.6</v>
      </c>
      <c r="G438" s="20"/>
      <c r="H438" s="41" t="s">
        <v>16</v>
      </c>
      <c r="I438" s="19">
        <f t="shared" ref="I438" si="208">ROUND(G438*1.2469,2)</f>
        <v>0</v>
      </c>
      <c r="J438" s="21">
        <f t="shared" ref="J438" si="209">ROUND(F438*I438,2)</f>
        <v>0</v>
      </c>
    </row>
    <row r="439" spans="1:10" ht="38.25">
      <c r="A439" s="51" t="s">
        <v>1060</v>
      </c>
      <c r="B439" s="52" t="s">
        <v>37</v>
      </c>
      <c r="C439" s="53" t="s">
        <v>1061</v>
      </c>
      <c r="D439" s="54" t="s">
        <v>1062</v>
      </c>
      <c r="E439" s="55" t="s">
        <v>73</v>
      </c>
      <c r="F439" s="19">
        <v>171.2</v>
      </c>
      <c r="G439" s="20"/>
      <c r="H439" s="41" t="s">
        <v>16</v>
      </c>
      <c r="I439" s="19">
        <f t="shared" ref="I439:I465" si="210">ROUND(G439*1.2469,2)</f>
        <v>0</v>
      </c>
      <c r="J439" s="21">
        <f t="shared" ref="J439:J465" si="211">ROUND(F439*I439,2)</f>
        <v>0</v>
      </c>
    </row>
    <row r="440" spans="1:10" ht="38.25">
      <c r="A440" s="51" t="s">
        <v>1063</v>
      </c>
      <c r="B440" s="52" t="s">
        <v>37</v>
      </c>
      <c r="C440" s="53" t="s">
        <v>1064</v>
      </c>
      <c r="D440" s="54" t="s">
        <v>1065</v>
      </c>
      <c r="E440" s="55" t="s">
        <v>73</v>
      </c>
      <c r="F440" s="19">
        <v>45.5</v>
      </c>
      <c r="G440" s="20"/>
      <c r="H440" s="41" t="s">
        <v>16</v>
      </c>
      <c r="I440" s="19">
        <f t="shared" si="210"/>
        <v>0</v>
      </c>
      <c r="J440" s="21">
        <f t="shared" si="211"/>
        <v>0</v>
      </c>
    </row>
    <row r="441" spans="1:10" ht="38.25">
      <c r="A441" s="51" t="s">
        <v>1066</v>
      </c>
      <c r="B441" s="52" t="s">
        <v>37</v>
      </c>
      <c r="C441" s="53" t="s">
        <v>1067</v>
      </c>
      <c r="D441" s="54" t="s">
        <v>1068</v>
      </c>
      <c r="E441" s="55" t="s">
        <v>73</v>
      </c>
      <c r="F441" s="19">
        <v>349.1</v>
      </c>
      <c r="G441" s="20"/>
      <c r="H441" s="41" t="s">
        <v>16</v>
      </c>
      <c r="I441" s="19">
        <f t="shared" si="210"/>
        <v>0</v>
      </c>
      <c r="J441" s="21">
        <f t="shared" si="211"/>
        <v>0</v>
      </c>
    </row>
    <row r="442" spans="1:10" ht="38.25">
      <c r="A442" s="51" t="s">
        <v>1069</v>
      </c>
      <c r="B442" s="52" t="s">
        <v>37</v>
      </c>
      <c r="C442" s="53" t="s">
        <v>1070</v>
      </c>
      <c r="D442" s="54" t="s">
        <v>1071</v>
      </c>
      <c r="E442" s="55" t="s">
        <v>73</v>
      </c>
      <c r="F442" s="19">
        <v>24.6</v>
      </c>
      <c r="G442" s="20"/>
      <c r="H442" s="41" t="s">
        <v>16</v>
      </c>
      <c r="I442" s="19">
        <f t="shared" si="210"/>
        <v>0</v>
      </c>
      <c r="J442" s="21">
        <f t="shared" si="211"/>
        <v>0</v>
      </c>
    </row>
    <row r="443" spans="1:10" ht="38.25">
      <c r="A443" s="51" t="s">
        <v>1072</v>
      </c>
      <c r="B443" s="52" t="s">
        <v>37</v>
      </c>
      <c r="C443" s="53" t="s">
        <v>1073</v>
      </c>
      <c r="D443" s="54" t="s">
        <v>1074</v>
      </c>
      <c r="E443" s="55" t="s">
        <v>51</v>
      </c>
      <c r="F443" s="19">
        <v>60</v>
      </c>
      <c r="G443" s="20"/>
      <c r="H443" s="41" t="s">
        <v>16</v>
      </c>
      <c r="I443" s="19">
        <f t="shared" si="210"/>
        <v>0</v>
      </c>
      <c r="J443" s="21">
        <f t="shared" si="211"/>
        <v>0</v>
      </c>
    </row>
    <row r="444" spans="1:10" ht="38.25">
      <c r="A444" s="51" t="s">
        <v>1075</v>
      </c>
      <c r="B444" s="52" t="s">
        <v>37</v>
      </c>
      <c r="C444" s="53" t="s">
        <v>1076</v>
      </c>
      <c r="D444" s="54" t="s">
        <v>1077</v>
      </c>
      <c r="E444" s="55" t="s">
        <v>51</v>
      </c>
      <c r="F444" s="19">
        <v>48</v>
      </c>
      <c r="G444" s="20"/>
      <c r="H444" s="41" t="s">
        <v>16</v>
      </c>
      <c r="I444" s="19">
        <f t="shared" si="210"/>
        <v>0</v>
      </c>
      <c r="J444" s="21">
        <f t="shared" si="211"/>
        <v>0</v>
      </c>
    </row>
    <row r="445" spans="1:10" ht="38.25">
      <c r="A445" s="51" t="s">
        <v>1078</v>
      </c>
      <c r="B445" s="52" t="s">
        <v>37</v>
      </c>
      <c r="C445" s="53" t="s">
        <v>1079</v>
      </c>
      <c r="D445" s="54" t="s">
        <v>1080</v>
      </c>
      <c r="E445" s="55" t="s">
        <v>51</v>
      </c>
      <c r="F445" s="19">
        <v>8</v>
      </c>
      <c r="G445" s="20"/>
      <c r="H445" s="41" t="s">
        <v>16</v>
      </c>
      <c r="I445" s="19">
        <f t="shared" si="210"/>
        <v>0</v>
      </c>
      <c r="J445" s="21">
        <f t="shared" si="211"/>
        <v>0</v>
      </c>
    </row>
    <row r="446" spans="1:10" ht="38.25">
      <c r="A446" s="51" t="s">
        <v>1081</v>
      </c>
      <c r="B446" s="52" t="s">
        <v>37</v>
      </c>
      <c r="C446" s="53" t="s">
        <v>1082</v>
      </c>
      <c r="D446" s="54" t="s">
        <v>1083</v>
      </c>
      <c r="E446" s="55" t="s">
        <v>51</v>
      </c>
      <c r="F446" s="19">
        <v>16</v>
      </c>
      <c r="G446" s="20"/>
      <c r="H446" s="41" t="s">
        <v>16</v>
      </c>
      <c r="I446" s="19">
        <f t="shared" si="210"/>
        <v>0</v>
      </c>
      <c r="J446" s="21">
        <f t="shared" si="211"/>
        <v>0</v>
      </c>
    </row>
    <row r="447" spans="1:10" ht="38.25">
      <c r="A447" s="51" t="s">
        <v>1084</v>
      </c>
      <c r="B447" s="52" t="s">
        <v>37</v>
      </c>
      <c r="C447" s="53" t="s">
        <v>1085</v>
      </c>
      <c r="D447" s="54" t="s">
        <v>1086</v>
      </c>
      <c r="E447" s="55" t="s">
        <v>51</v>
      </c>
      <c r="F447" s="19">
        <v>6</v>
      </c>
      <c r="G447" s="20"/>
      <c r="H447" s="41" t="s">
        <v>16</v>
      </c>
      <c r="I447" s="19">
        <f t="shared" si="210"/>
        <v>0</v>
      </c>
      <c r="J447" s="21">
        <f t="shared" si="211"/>
        <v>0</v>
      </c>
    </row>
    <row r="448" spans="1:10" ht="38.25">
      <c r="A448" s="51" t="s">
        <v>1087</v>
      </c>
      <c r="B448" s="52" t="s">
        <v>37</v>
      </c>
      <c r="C448" s="53" t="s">
        <v>1088</v>
      </c>
      <c r="D448" s="54" t="s">
        <v>1089</v>
      </c>
      <c r="E448" s="55" t="s">
        <v>51</v>
      </c>
      <c r="F448" s="19">
        <v>28</v>
      </c>
      <c r="G448" s="20"/>
      <c r="H448" s="41" t="s">
        <v>16</v>
      </c>
      <c r="I448" s="19">
        <f t="shared" si="210"/>
        <v>0</v>
      </c>
      <c r="J448" s="21">
        <f t="shared" si="211"/>
        <v>0</v>
      </c>
    </row>
    <row r="449" spans="1:10" ht="38.25">
      <c r="A449" s="51" t="s">
        <v>1090</v>
      </c>
      <c r="B449" s="52" t="s">
        <v>37</v>
      </c>
      <c r="C449" s="53" t="s">
        <v>1091</v>
      </c>
      <c r="D449" s="54" t="s">
        <v>1092</v>
      </c>
      <c r="E449" s="55" t="s">
        <v>51</v>
      </c>
      <c r="F449" s="19">
        <v>42</v>
      </c>
      <c r="G449" s="20"/>
      <c r="H449" s="41" t="s">
        <v>16</v>
      </c>
      <c r="I449" s="19">
        <f t="shared" si="210"/>
        <v>0</v>
      </c>
      <c r="J449" s="21">
        <f t="shared" si="211"/>
        <v>0</v>
      </c>
    </row>
    <row r="450" spans="1:10" ht="38.25">
      <c r="A450" s="51" t="s">
        <v>1093</v>
      </c>
      <c r="B450" s="52" t="s">
        <v>57</v>
      </c>
      <c r="C450" s="53" t="s">
        <v>1094</v>
      </c>
      <c r="D450" s="54" t="s">
        <v>1095</v>
      </c>
      <c r="E450" s="55" t="s">
        <v>51</v>
      </c>
      <c r="F450" s="19">
        <v>17</v>
      </c>
      <c r="G450" s="20"/>
      <c r="H450" s="41" t="s">
        <v>16</v>
      </c>
      <c r="I450" s="19">
        <f t="shared" si="210"/>
        <v>0</v>
      </c>
      <c r="J450" s="21">
        <f t="shared" si="211"/>
        <v>0</v>
      </c>
    </row>
    <row r="451" spans="1:10" ht="38.25">
      <c r="A451" s="51" t="s">
        <v>1096</v>
      </c>
      <c r="B451" s="52" t="s">
        <v>37</v>
      </c>
      <c r="C451" s="53" t="s">
        <v>1097</v>
      </c>
      <c r="D451" s="54" t="s">
        <v>1098</v>
      </c>
      <c r="E451" s="55" t="s">
        <v>51</v>
      </c>
      <c r="F451" s="19">
        <v>10</v>
      </c>
      <c r="G451" s="20"/>
      <c r="H451" s="41" t="s">
        <v>16</v>
      </c>
      <c r="I451" s="19">
        <f t="shared" si="210"/>
        <v>0</v>
      </c>
      <c r="J451" s="21">
        <f t="shared" si="211"/>
        <v>0</v>
      </c>
    </row>
    <row r="452" spans="1:10" ht="38.25">
      <c r="A452" s="51" t="s">
        <v>1099</v>
      </c>
      <c r="B452" s="52" t="s">
        <v>37</v>
      </c>
      <c r="C452" s="53" t="s">
        <v>1100</v>
      </c>
      <c r="D452" s="54" t="s">
        <v>1101</v>
      </c>
      <c r="E452" s="55" t="s">
        <v>51</v>
      </c>
      <c r="F452" s="19">
        <v>7</v>
      </c>
      <c r="G452" s="20"/>
      <c r="H452" s="41" t="s">
        <v>16</v>
      </c>
      <c r="I452" s="19">
        <f t="shared" si="210"/>
        <v>0</v>
      </c>
      <c r="J452" s="21">
        <f t="shared" si="211"/>
        <v>0</v>
      </c>
    </row>
    <row r="453" spans="1:10" ht="38.25">
      <c r="A453" s="51" t="s">
        <v>1102</v>
      </c>
      <c r="B453" s="52" t="s">
        <v>57</v>
      </c>
      <c r="C453" s="53" t="s">
        <v>1103</v>
      </c>
      <c r="D453" s="54" t="s">
        <v>1104</v>
      </c>
      <c r="E453" s="55" t="s">
        <v>51</v>
      </c>
      <c r="F453" s="19">
        <v>12</v>
      </c>
      <c r="G453" s="20"/>
      <c r="H453" s="41" t="s">
        <v>16</v>
      </c>
      <c r="I453" s="19">
        <f t="shared" si="210"/>
        <v>0</v>
      </c>
      <c r="J453" s="21">
        <f t="shared" si="211"/>
        <v>0</v>
      </c>
    </row>
    <row r="454" spans="1:10" ht="51">
      <c r="A454" s="51" t="s">
        <v>1105</v>
      </c>
      <c r="B454" s="52" t="s">
        <v>37</v>
      </c>
      <c r="C454" s="53" t="s">
        <v>1106</v>
      </c>
      <c r="D454" s="54" t="s">
        <v>1107</v>
      </c>
      <c r="E454" s="55" t="s">
        <v>51</v>
      </c>
      <c r="F454" s="19">
        <v>6</v>
      </c>
      <c r="G454" s="20"/>
      <c r="H454" s="41" t="s">
        <v>16</v>
      </c>
      <c r="I454" s="19">
        <f t="shared" si="210"/>
        <v>0</v>
      </c>
      <c r="J454" s="21">
        <f t="shared" si="211"/>
        <v>0</v>
      </c>
    </row>
    <row r="455" spans="1:10" ht="38.25">
      <c r="A455" s="51" t="s">
        <v>1108</v>
      </c>
      <c r="B455" s="52" t="s">
        <v>37</v>
      </c>
      <c r="C455" s="53" t="s">
        <v>1109</v>
      </c>
      <c r="D455" s="54" t="s">
        <v>1110</v>
      </c>
      <c r="E455" s="55" t="s">
        <v>51</v>
      </c>
      <c r="F455" s="19">
        <v>67</v>
      </c>
      <c r="G455" s="20"/>
      <c r="H455" s="41" t="s">
        <v>16</v>
      </c>
      <c r="I455" s="19">
        <f t="shared" si="210"/>
        <v>0</v>
      </c>
      <c r="J455" s="21">
        <f t="shared" si="211"/>
        <v>0</v>
      </c>
    </row>
    <row r="456" spans="1:10" ht="38.25">
      <c r="A456" s="51" t="s">
        <v>1111</v>
      </c>
      <c r="B456" s="52" t="s">
        <v>37</v>
      </c>
      <c r="C456" s="53" t="s">
        <v>1085</v>
      </c>
      <c r="D456" s="54" t="s">
        <v>1086</v>
      </c>
      <c r="E456" s="55" t="s">
        <v>51</v>
      </c>
      <c r="F456" s="19">
        <v>59</v>
      </c>
      <c r="G456" s="20"/>
      <c r="H456" s="41" t="s">
        <v>16</v>
      </c>
      <c r="I456" s="19">
        <f t="shared" si="210"/>
        <v>0</v>
      </c>
      <c r="J456" s="21">
        <f t="shared" si="211"/>
        <v>0</v>
      </c>
    </row>
    <row r="457" spans="1:10" ht="38.25">
      <c r="A457" s="51" t="s">
        <v>1112</v>
      </c>
      <c r="B457" s="52" t="s">
        <v>37</v>
      </c>
      <c r="C457" s="53" t="s">
        <v>1113</v>
      </c>
      <c r="D457" s="54" t="s">
        <v>1114</v>
      </c>
      <c r="E457" s="55" t="s">
        <v>51</v>
      </c>
      <c r="F457" s="19">
        <v>2</v>
      </c>
      <c r="G457" s="20"/>
      <c r="H457" s="41" t="s">
        <v>16</v>
      </c>
      <c r="I457" s="19">
        <f t="shared" si="210"/>
        <v>0</v>
      </c>
      <c r="J457" s="21">
        <f t="shared" si="211"/>
        <v>0</v>
      </c>
    </row>
    <row r="458" spans="1:10" ht="38.25">
      <c r="A458" s="51" t="s">
        <v>1115</v>
      </c>
      <c r="B458" s="52" t="s">
        <v>37</v>
      </c>
      <c r="C458" s="53" t="s">
        <v>1116</v>
      </c>
      <c r="D458" s="54" t="s">
        <v>1117</v>
      </c>
      <c r="E458" s="55" t="s">
        <v>51</v>
      </c>
      <c r="F458" s="19">
        <v>7</v>
      </c>
      <c r="G458" s="20"/>
      <c r="H458" s="41" t="s">
        <v>16</v>
      </c>
      <c r="I458" s="19">
        <f t="shared" si="210"/>
        <v>0</v>
      </c>
      <c r="J458" s="21">
        <f t="shared" si="211"/>
        <v>0</v>
      </c>
    </row>
    <row r="459" spans="1:10" ht="38.25">
      <c r="A459" s="51" t="s">
        <v>1118</v>
      </c>
      <c r="B459" s="52" t="s">
        <v>37</v>
      </c>
      <c r="C459" s="53" t="s">
        <v>1119</v>
      </c>
      <c r="D459" s="54" t="s">
        <v>1120</v>
      </c>
      <c r="E459" s="55" t="s">
        <v>51</v>
      </c>
      <c r="F459" s="19">
        <v>19</v>
      </c>
      <c r="G459" s="20"/>
      <c r="H459" s="41" t="s">
        <v>16</v>
      </c>
      <c r="I459" s="19">
        <f t="shared" si="210"/>
        <v>0</v>
      </c>
      <c r="J459" s="21">
        <f t="shared" si="211"/>
        <v>0</v>
      </c>
    </row>
    <row r="460" spans="1:10" ht="38.25">
      <c r="A460" s="51" t="s">
        <v>1121</v>
      </c>
      <c r="B460" s="52" t="s">
        <v>37</v>
      </c>
      <c r="C460" s="53" t="s">
        <v>1122</v>
      </c>
      <c r="D460" s="54" t="s">
        <v>1123</v>
      </c>
      <c r="E460" s="55" t="s">
        <v>51</v>
      </c>
      <c r="F460" s="19">
        <v>29</v>
      </c>
      <c r="G460" s="20"/>
      <c r="H460" s="41" t="s">
        <v>16</v>
      </c>
      <c r="I460" s="19">
        <f t="shared" si="210"/>
        <v>0</v>
      </c>
      <c r="J460" s="21">
        <f t="shared" si="211"/>
        <v>0</v>
      </c>
    </row>
    <row r="461" spans="1:10">
      <c r="A461" s="51" t="s">
        <v>1124</v>
      </c>
      <c r="B461" s="52" t="s">
        <v>57</v>
      </c>
      <c r="C461" s="53" t="s">
        <v>1125</v>
      </c>
      <c r="D461" s="54" t="s">
        <v>1126</v>
      </c>
      <c r="E461" s="55" t="s">
        <v>51</v>
      </c>
      <c r="F461" s="19">
        <v>2</v>
      </c>
      <c r="G461" s="20"/>
      <c r="H461" s="41" t="s">
        <v>16</v>
      </c>
      <c r="I461" s="19">
        <f t="shared" si="210"/>
        <v>0</v>
      </c>
      <c r="J461" s="21">
        <f t="shared" si="211"/>
        <v>0</v>
      </c>
    </row>
    <row r="462" spans="1:10" ht="38.25">
      <c r="A462" s="51" t="s">
        <v>1127</v>
      </c>
      <c r="B462" s="52" t="s">
        <v>37</v>
      </c>
      <c r="C462" s="53" t="s">
        <v>1045</v>
      </c>
      <c r="D462" s="54" t="s">
        <v>1046</v>
      </c>
      <c r="E462" s="55" t="s">
        <v>51</v>
      </c>
      <c r="F462" s="19">
        <v>9</v>
      </c>
      <c r="G462" s="20"/>
      <c r="H462" s="41" t="s">
        <v>16</v>
      </c>
      <c r="I462" s="19">
        <f t="shared" si="210"/>
        <v>0</v>
      </c>
      <c r="J462" s="21">
        <f t="shared" si="211"/>
        <v>0</v>
      </c>
    </row>
    <row r="463" spans="1:10" ht="38.25">
      <c r="A463" s="51" t="s">
        <v>1128</v>
      </c>
      <c r="B463" s="52" t="s">
        <v>37</v>
      </c>
      <c r="C463" s="53" t="s">
        <v>1129</v>
      </c>
      <c r="D463" s="54" t="s">
        <v>1130</v>
      </c>
      <c r="E463" s="55" t="s">
        <v>51</v>
      </c>
      <c r="F463" s="19">
        <v>7</v>
      </c>
      <c r="G463" s="20"/>
      <c r="H463" s="41" t="s">
        <v>16</v>
      </c>
      <c r="I463" s="19">
        <f t="shared" si="210"/>
        <v>0</v>
      </c>
      <c r="J463" s="21">
        <f t="shared" si="211"/>
        <v>0</v>
      </c>
    </row>
    <row r="464" spans="1:10">
      <c r="A464" s="51" t="s">
        <v>1131</v>
      </c>
      <c r="B464" s="52" t="s">
        <v>129</v>
      </c>
      <c r="C464" s="53" t="s">
        <v>1132</v>
      </c>
      <c r="D464" s="54" t="s">
        <v>1133</v>
      </c>
      <c r="E464" s="55" t="s">
        <v>51</v>
      </c>
      <c r="F464" s="19">
        <v>1</v>
      </c>
      <c r="G464" s="20"/>
      <c r="H464" s="41" t="s">
        <v>16</v>
      </c>
      <c r="I464" s="19">
        <f t="shared" si="210"/>
        <v>0</v>
      </c>
      <c r="J464" s="21">
        <f t="shared" si="211"/>
        <v>0</v>
      </c>
    </row>
    <row r="465" spans="1:10" ht="25.5">
      <c r="A465" s="51" t="s">
        <v>1134</v>
      </c>
      <c r="B465" s="52" t="s">
        <v>367</v>
      </c>
      <c r="C465" s="53" t="s">
        <v>1135</v>
      </c>
      <c r="D465" s="54" t="s">
        <v>1136</v>
      </c>
      <c r="E465" s="55" t="s">
        <v>73</v>
      </c>
      <c r="F465" s="19">
        <v>30</v>
      </c>
      <c r="G465" s="20"/>
      <c r="H465" s="41" t="s">
        <v>16</v>
      </c>
      <c r="I465" s="19">
        <f t="shared" si="210"/>
        <v>0</v>
      </c>
      <c r="J465" s="21">
        <f t="shared" si="211"/>
        <v>0</v>
      </c>
    </row>
    <row r="466" spans="1:10">
      <c r="A466" s="47" t="s">
        <v>1137</v>
      </c>
      <c r="B466" s="48" t="s">
        <v>37</v>
      </c>
      <c r="C466" s="49"/>
      <c r="D466" s="50" t="s">
        <v>1138</v>
      </c>
      <c r="E466" s="46" t="s">
        <v>38</v>
      </c>
      <c r="F466" s="30">
        <v>0</v>
      </c>
      <c r="G466" s="31"/>
      <c r="H466" s="40" t="s">
        <v>16</v>
      </c>
      <c r="I466" s="30">
        <v>0</v>
      </c>
      <c r="J466" s="32">
        <f>SUM(J467:J483)</f>
        <v>0</v>
      </c>
    </row>
    <row r="467" spans="1:10" ht="38.25">
      <c r="A467" s="51" t="s">
        <v>1139</v>
      </c>
      <c r="B467" s="52" t="s">
        <v>37</v>
      </c>
      <c r="C467" s="53" t="s">
        <v>1061</v>
      </c>
      <c r="D467" s="54" t="s">
        <v>1062</v>
      </c>
      <c r="E467" s="55" t="s">
        <v>73</v>
      </c>
      <c r="F467" s="19">
        <v>245.8</v>
      </c>
      <c r="G467" s="20"/>
      <c r="H467" s="41" t="s">
        <v>16</v>
      </c>
      <c r="I467" s="19">
        <f t="shared" ref="I467" si="212">ROUND(G467*1.2469,2)</f>
        <v>0</v>
      </c>
      <c r="J467" s="21">
        <f t="shared" ref="J467" si="213">ROUND(F467*I467,2)</f>
        <v>0</v>
      </c>
    </row>
    <row r="468" spans="1:10" ht="25.5">
      <c r="A468" s="51" t="s">
        <v>1140</v>
      </c>
      <c r="B468" s="52" t="s">
        <v>37</v>
      </c>
      <c r="C468" s="53" t="s">
        <v>1141</v>
      </c>
      <c r="D468" s="54" t="s">
        <v>1142</v>
      </c>
      <c r="E468" s="55" t="s">
        <v>73</v>
      </c>
      <c r="F468" s="19">
        <v>83.8</v>
      </c>
      <c r="G468" s="20"/>
      <c r="H468" s="41" t="s">
        <v>16</v>
      </c>
      <c r="I468" s="19">
        <f t="shared" ref="I468:I483" si="214">ROUND(G468*1.2469,2)</f>
        <v>0</v>
      </c>
      <c r="J468" s="21">
        <f t="shared" ref="J468:J483" si="215">ROUND(F468*I468,2)</f>
        <v>0</v>
      </c>
    </row>
    <row r="469" spans="1:10" ht="38.25">
      <c r="A469" s="51" t="s">
        <v>1143</v>
      </c>
      <c r="B469" s="52" t="s">
        <v>37</v>
      </c>
      <c r="C469" s="53" t="s">
        <v>1076</v>
      </c>
      <c r="D469" s="54" t="s">
        <v>1077</v>
      </c>
      <c r="E469" s="55" t="s">
        <v>51</v>
      </c>
      <c r="F469" s="19">
        <v>22</v>
      </c>
      <c r="G469" s="20"/>
      <c r="H469" s="41" t="s">
        <v>16</v>
      </c>
      <c r="I469" s="19">
        <f t="shared" si="214"/>
        <v>0</v>
      </c>
      <c r="J469" s="21">
        <f t="shared" si="215"/>
        <v>0</v>
      </c>
    </row>
    <row r="470" spans="1:10" ht="38.25">
      <c r="A470" s="51" t="s">
        <v>1144</v>
      </c>
      <c r="B470" s="52" t="s">
        <v>37</v>
      </c>
      <c r="C470" s="53" t="s">
        <v>1079</v>
      </c>
      <c r="D470" s="54" t="s">
        <v>1080</v>
      </c>
      <c r="E470" s="55" t="s">
        <v>51</v>
      </c>
      <c r="F470" s="19">
        <v>6</v>
      </c>
      <c r="G470" s="20"/>
      <c r="H470" s="41" t="s">
        <v>16</v>
      </c>
      <c r="I470" s="19">
        <f t="shared" si="214"/>
        <v>0</v>
      </c>
      <c r="J470" s="21">
        <f t="shared" si="215"/>
        <v>0</v>
      </c>
    </row>
    <row r="471" spans="1:10" ht="38.25">
      <c r="A471" s="51" t="s">
        <v>1145</v>
      </c>
      <c r="B471" s="52" t="s">
        <v>37</v>
      </c>
      <c r="C471" s="53" t="s">
        <v>1088</v>
      </c>
      <c r="D471" s="54" t="s">
        <v>1089</v>
      </c>
      <c r="E471" s="55" t="s">
        <v>51</v>
      </c>
      <c r="F471" s="19">
        <v>132</v>
      </c>
      <c r="G471" s="20"/>
      <c r="H471" s="41" t="s">
        <v>16</v>
      </c>
      <c r="I471" s="19">
        <f t="shared" si="214"/>
        <v>0</v>
      </c>
      <c r="J471" s="21">
        <f t="shared" si="215"/>
        <v>0</v>
      </c>
    </row>
    <row r="472" spans="1:10" ht="38.25">
      <c r="A472" s="51" t="s">
        <v>1146</v>
      </c>
      <c r="B472" s="52" t="s">
        <v>37</v>
      </c>
      <c r="C472" s="53" t="s">
        <v>1147</v>
      </c>
      <c r="D472" s="54" t="s">
        <v>1148</v>
      </c>
      <c r="E472" s="55" t="s">
        <v>51</v>
      </c>
      <c r="F472" s="19">
        <v>20</v>
      </c>
      <c r="G472" s="20"/>
      <c r="H472" s="41" t="s">
        <v>16</v>
      </c>
      <c r="I472" s="19">
        <f t="shared" si="214"/>
        <v>0</v>
      </c>
      <c r="J472" s="21">
        <f t="shared" si="215"/>
        <v>0</v>
      </c>
    </row>
    <row r="473" spans="1:10" ht="38.25">
      <c r="A473" s="51" t="s">
        <v>1149</v>
      </c>
      <c r="B473" s="52" t="s">
        <v>57</v>
      </c>
      <c r="C473" s="53" t="s">
        <v>1150</v>
      </c>
      <c r="D473" s="54" t="s">
        <v>1151</v>
      </c>
      <c r="E473" s="55" t="s">
        <v>51</v>
      </c>
      <c r="F473" s="19">
        <v>3</v>
      </c>
      <c r="G473" s="20"/>
      <c r="H473" s="41" t="s">
        <v>16</v>
      </c>
      <c r="I473" s="19">
        <f t="shared" si="214"/>
        <v>0</v>
      </c>
      <c r="J473" s="21">
        <f t="shared" si="215"/>
        <v>0</v>
      </c>
    </row>
    <row r="474" spans="1:10" ht="38.25">
      <c r="A474" s="51" t="s">
        <v>1152</v>
      </c>
      <c r="B474" s="52" t="s">
        <v>57</v>
      </c>
      <c r="C474" s="53" t="s">
        <v>1153</v>
      </c>
      <c r="D474" s="54" t="s">
        <v>1154</v>
      </c>
      <c r="E474" s="55" t="s">
        <v>51</v>
      </c>
      <c r="F474" s="19">
        <v>2</v>
      </c>
      <c r="G474" s="20"/>
      <c r="H474" s="41" t="s">
        <v>16</v>
      </c>
      <c r="I474" s="19">
        <f t="shared" si="214"/>
        <v>0</v>
      </c>
      <c r="J474" s="21">
        <f t="shared" si="215"/>
        <v>0</v>
      </c>
    </row>
    <row r="475" spans="1:10" ht="38.25">
      <c r="A475" s="51" t="s">
        <v>1155</v>
      </c>
      <c r="B475" s="52" t="s">
        <v>37</v>
      </c>
      <c r="C475" s="53" t="s">
        <v>1156</v>
      </c>
      <c r="D475" s="54" t="s">
        <v>1157</v>
      </c>
      <c r="E475" s="55" t="s">
        <v>51</v>
      </c>
      <c r="F475" s="19">
        <v>1</v>
      </c>
      <c r="G475" s="20"/>
      <c r="H475" s="41" t="s">
        <v>16</v>
      </c>
      <c r="I475" s="19">
        <f t="shared" si="214"/>
        <v>0</v>
      </c>
      <c r="J475" s="21">
        <f t="shared" si="215"/>
        <v>0</v>
      </c>
    </row>
    <row r="476" spans="1:10" ht="38.25">
      <c r="A476" s="51" t="s">
        <v>1158</v>
      </c>
      <c r="B476" s="52" t="s">
        <v>37</v>
      </c>
      <c r="C476" s="53" t="s">
        <v>1159</v>
      </c>
      <c r="D476" s="54" t="s">
        <v>1160</v>
      </c>
      <c r="E476" s="55" t="s">
        <v>51</v>
      </c>
      <c r="F476" s="19">
        <v>3</v>
      </c>
      <c r="G476" s="20"/>
      <c r="H476" s="41" t="s">
        <v>16</v>
      </c>
      <c r="I476" s="19">
        <f t="shared" si="214"/>
        <v>0</v>
      </c>
      <c r="J476" s="21">
        <f t="shared" si="215"/>
        <v>0</v>
      </c>
    </row>
    <row r="477" spans="1:10" ht="38.25">
      <c r="A477" s="51" t="s">
        <v>1161</v>
      </c>
      <c r="B477" s="52" t="s">
        <v>37</v>
      </c>
      <c r="C477" s="53" t="s">
        <v>1116</v>
      </c>
      <c r="D477" s="54" t="s">
        <v>1117</v>
      </c>
      <c r="E477" s="55" t="s">
        <v>51</v>
      </c>
      <c r="F477" s="19">
        <v>14</v>
      </c>
      <c r="G477" s="20"/>
      <c r="H477" s="41" t="s">
        <v>16</v>
      </c>
      <c r="I477" s="19">
        <f t="shared" si="214"/>
        <v>0</v>
      </c>
      <c r="J477" s="21">
        <f t="shared" si="215"/>
        <v>0</v>
      </c>
    </row>
    <row r="478" spans="1:10" ht="38.25">
      <c r="A478" s="51" t="s">
        <v>1162</v>
      </c>
      <c r="B478" s="52" t="s">
        <v>37</v>
      </c>
      <c r="C478" s="53" t="s">
        <v>1163</v>
      </c>
      <c r="D478" s="54" t="s">
        <v>1164</v>
      </c>
      <c r="E478" s="55" t="s">
        <v>51</v>
      </c>
      <c r="F478" s="19">
        <v>4</v>
      </c>
      <c r="G478" s="20"/>
      <c r="H478" s="41" t="s">
        <v>16</v>
      </c>
      <c r="I478" s="19">
        <f t="shared" si="214"/>
        <v>0</v>
      </c>
      <c r="J478" s="21">
        <f t="shared" si="215"/>
        <v>0</v>
      </c>
    </row>
    <row r="479" spans="1:10" ht="38.25">
      <c r="A479" s="51" t="s">
        <v>1165</v>
      </c>
      <c r="B479" s="52" t="s">
        <v>37</v>
      </c>
      <c r="C479" s="53" t="s">
        <v>1166</v>
      </c>
      <c r="D479" s="54" t="s">
        <v>1167</v>
      </c>
      <c r="E479" s="55" t="s">
        <v>51</v>
      </c>
      <c r="F479" s="19">
        <v>8</v>
      </c>
      <c r="G479" s="20"/>
      <c r="H479" s="41" t="s">
        <v>16</v>
      </c>
      <c r="I479" s="19">
        <f t="shared" si="214"/>
        <v>0</v>
      </c>
      <c r="J479" s="21">
        <f t="shared" si="215"/>
        <v>0</v>
      </c>
    </row>
    <row r="480" spans="1:10" ht="38.25">
      <c r="A480" s="51" t="s">
        <v>1168</v>
      </c>
      <c r="B480" s="52" t="s">
        <v>57</v>
      </c>
      <c r="C480" s="53" t="s">
        <v>1169</v>
      </c>
      <c r="D480" s="54" t="s">
        <v>1170</v>
      </c>
      <c r="E480" s="55" t="s">
        <v>51</v>
      </c>
      <c r="F480" s="19">
        <v>13</v>
      </c>
      <c r="G480" s="20"/>
      <c r="H480" s="41" t="s">
        <v>16</v>
      </c>
      <c r="I480" s="19">
        <f t="shared" si="214"/>
        <v>0</v>
      </c>
      <c r="J480" s="21">
        <f t="shared" si="215"/>
        <v>0</v>
      </c>
    </row>
    <row r="481" spans="1:10" ht="38.25">
      <c r="A481" s="51" t="s">
        <v>1171</v>
      </c>
      <c r="B481" s="52" t="s">
        <v>37</v>
      </c>
      <c r="C481" s="53" t="s">
        <v>1172</v>
      </c>
      <c r="D481" s="54" t="s">
        <v>1173</v>
      </c>
      <c r="E481" s="55" t="s">
        <v>51</v>
      </c>
      <c r="F481" s="19">
        <v>86</v>
      </c>
      <c r="G481" s="20"/>
      <c r="H481" s="41" t="s">
        <v>16</v>
      </c>
      <c r="I481" s="19">
        <f t="shared" si="214"/>
        <v>0</v>
      </c>
      <c r="J481" s="21">
        <f t="shared" si="215"/>
        <v>0</v>
      </c>
    </row>
    <row r="482" spans="1:10" ht="38.25">
      <c r="A482" s="51" t="s">
        <v>1174</v>
      </c>
      <c r="B482" s="52" t="s">
        <v>37</v>
      </c>
      <c r="C482" s="53" t="s">
        <v>1175</v>
      </c>
      <c r="D482" s="54" t="s">
        <v>1176</v>
      </c>
      <c r="E482" s="55" t="s">
        <v>51</v>
      </c>
      <c r="F482" s="19">
        <v>18</v>
      </c>
      <c r="G482" s="20"/>
      <c r="H482" s="41" t="s">
        <v>16</v>
      </c>
      <c r="I482" s="19">
        <f t="shared" si="214"/>
        <v>0</v>
      </c>
      <c r="J482" s="21">
        <f t="shared" si="215"/>
        <v>0</v>
      </c>
    </row>
    <row r="483" spans="1:10" ht="38.25">
      <c r="A483" s="51" t="s">
        <v>1177</v>
      </c>
      <c r="B483" s="52" t="s">
        <v>37</v>
      </c>
      <c r="C483" s="53" t="s">
        <v>1178</v>
      </c>
      <c r="D483" s="54" t="s">
        <v>1179</v>
      </c>
      <c r="E483" s="55" t="s">
        <v>51</v>
      </c>
      <c r="F483" s="19">
        <v>5</v>
      </c>
      <c r="G483" s="20"/>
      <c r="H483" s="41" t="s">
        <v>16</v>
      </c>
      <c r="I483" s="19">
        <f t="shared" si="214"/>
        <v>0</v>
      </c>
      <c r="J483" s="21">
        <f t="shared" si="215"/>
        <v>0</v>
      </c>
    </row>
    <row r="484" spans="1:10">
      <c r="A484" s="47" t="s">
        <v>1180</v>
      </c>
      <c r="B484" s="48" t="s">
        <v>37</v>
      </c>
      <c r="C484" s="49"/>
      <c r="D484" s="50" t="s">
        <v>1181</v>
      </c>
      <c r="E484" s="46" t="s">
        <v>38</v>
      </c>
      <c r="F484" s="30">
        <v>0</v>
      </c>
      <c r="G484" s="31"/>
      <c r="H484" s="40" t="s">
        <v>16</v>
      </c>
      <c r="I484" s="30">
        <v>0</v>
      </c>
      <c r="J484" s="32">
        <f>SUM(J485:J518)</f>
        <v>0</v>
      </c>
    </row>
    <row r="485" spans="1:10" ht="38.25">
      <c r="A485" s="51" t="s">
        <v>1182</v>
      </c>
      <c r="B485" s="52" t="s">
        <v>37</v>
      </c>
      <c r="C485" s="53" t="s">
        <v>1183</v>
      </c>
      <c r="D485" s="54" t="s">
        <v>1184</v>
      </c>
      <c r="E485" s="55" t="s">
        <v>51</v>
      </c>
      <c r="F485" s="19">
        <v>22</v>
      </c>
      <c r="G485" s="20"/>
      <c r="H485" s="41" t="s">
        <v>16</v>
      </c>
      <c r="I485" s="19">
        <f t="shared" ref="I485" si="216">ROUND(G485*1.2469,2)</f>
        <v>0</v>
      </c>
      <c r="J485" s="21">
        <f t="shared" ref="J485" si="217">ROUND(F485*I485,2)</f>
        <v>0</v>
      </c>
    </row>
    <row r="486" spans="1:10" ht="38.25">
      <c r="A486" s="51" t="s">
        <v>1185</v>
      </c>
      <c r="B486" s="52" t="s">
        <v>57</v>
      </c>
      <c r="C486" s="53" t="s">
        <v>1186</v>
      </c>
      <c r="D486" s="54" t="s">
        <v>1187</v>
      </c>
      <c r="E486" s="55" t="s">
        <v>51</v>
      </c>
      <c r="F486" s="19">
        <v>22</v>
      </c>
      <c r="G486" s="20"/>
      <c r="H486" s="41" t="s">
        <v>16</v>
      </c>
      <c r="I486" s="19">
        <f t="shared" ref="I486:I518" si="218">ROUND(G486*1.2469,2)</f>
        <v>0</v>
      </c>
      <c r="J486" s="21">
        <f t="shared" ref="J486:J518" si="219">ROUND(F486*I486,2)</f>
        <v>0</v>
      </c>
    </row>
    <row r="487" spans="1:10" ht="25.5">
      <c r="A487" s="51" t="s">
        <v>1188</v>
      </c>
      <c r="B487" s="52" t="s">
        <v>37</v>
      </c>
      <c r="C487" s="53" t="s">
        <v>1189</v>
      </c>
      <c r="D487" s="54" t="s">
        <v>1190</v>
      </c>
      <c r="E487" s="55" t="s">
        <v>51</v>
      </c>
      <c r="F487" s="19">
        <v>22</v>
      </c>
      <c r="G487" s="20"/>
      <c r="H487" s="41" t="s">
        <v>16</v>
      </c>
      <c r="I487" s="19">
        <f t="shared" si="218"/>
        <v>0</v>
      </c>
      <c r="J487" s="21">
        <f t="shared" si="219"/>
        <v>0</v>
      </c>
    </row>
    <row r="488" spans="1:10" ht="25.5">
      <c r="A488" s="51" t="s">
        <v>1191</v>
      </c>
      <c r="B488" s="52" t="s">
        <v>37</v>
      </c>
      <c r="C488" s="53" t="s">
        <v>1192</v>
      </c>
      <c r="D488" s="54" t="s">
        <v>1193</v>
      </c>
      <c r="E488" s="55" t="s">
        <v>51</v>
      </c>
      <c r="F488" s="19">
        <v>6</v>
      </c>
      <c r="G488" s="20"/>
      <c r="H488" s="41" t="s">
        <v>16</v>
      </c>
      <c r="I488" s="19">
        <f t="shared" si="218"/>
        <v>0</v>
      </c>
      <c r="J488" s="21">
        <f t="shared" si="219"/>
        <v>0</v>
      </c>
    </row>
    <row r="489" spans="1:10" ht="25.5">
      <c r="A489" s="51" t="s">
        <v>1194</v>
      </c>
      <c r="B489" s="52" t="s">
        <v>57</v>
      </c>
      <c r="C489" s="53" t="s">
        <v>1195</v>
      </c>
      <c r="D489" s="54" t="s">
        <v>1196</v>
      </c>
      <c r="E489" s="55" t="s">
        <v>51</v>
      </c>
      <c r="F489" s="19">
        <v>6</v>
      </c>
      <c r="G489" s="20"/>
      <c r="H489" s="41" t="s">
        <v>16</v>
      </c>
      <c r="I489" s="19">
        <f t="shared" si="218"/>
        <v>0</v>
      </c>
      <c r="J489" s="21">
        <f t="shared" si="219"/>
        <v>0</v>
      </c>
    </row>
    <row r="490" spans="1:10" ht="38.25">
      <c r="A490" s="51" t="s">
        <v>1197</v>
      </c>
      <c r="B490" s="52" t="s">
        <v>37</v>
      </c>
      <c r="C490" s="53" t="s">
        <v>1198</v>
      </c>
      <c r="D490" s="54" t="s">
        <v>1199</v>
      </c>
      <c r="E490" s="55" t="s">
        <v>51</v>
      </c>
      <c r="F490" s="19">
        <v>27</v>
      </c>
      <c r="G490" s="20"/>
      <c r="H490" s="41" t="s">
        <v>16</v>
      </c>
      <c r="I490" s="19">
        <f t="shared" si="218"/>
        <v>0</v>
      </c>
      <c r="J490" s="21">
        <f t="shared" si="219"/>
        <v>0</v>
      </c>
    </row>
    <row r="491" spans="1:10" ht="25.5">
      <c r="A491" s="51" t="s">
        <v>1200</v>
      </c>
      <c r="B491" s="52" t="s">
        <v>57</v>
      </c>
      <c r="C491" s="53" t="s">
        <v>1201</v>
      </c>
      <c r="D491" s="54" t="s">
        <v>1202</v>
      </c>
      <c r="E491" s="55" t="s">
        <v>51</v>
      </c>
      <c r="F491" s="19">
        <v>3</v>
      </c>
      <c r="G491" s="20"/>
      <c r="H491" s="41" t="s">
        <v>16</v>
      </c>
      <c r="I491" s="19">
        <f t="shared" si="218"/>
        <v>0</v>
      </c>
      <c r="J491" s="21">
        <f t="shared" si="219"/>
        <v>0</v>
      </c>
    </row>
    <row r="492" spans="1:10" ht="25.5">
      <c r="A492" s="51" t="s">
        <v>1203</v>
      </c>
      <c r="B492" s="52" t="s">
        <v>57</v>
      </c>
      <c r="C492" s="53" t="s">
        <v>1204</v>
      </c>
      <c r="D492" s="54" t="s">
        <v>1205</v>
      </c>
      <c r="E492" s="55" t="s">
        <v>51</v>
      </c>
      <c r="F492" s="19">
        <v>16</v>
      </c>
      <c r="G492" s="20"/>
      <c r="H492" s="41" t="s">
        <v>16</v>
      </c>
      <c r="I492" s="19">
        <f t="shared" si="218"/>
        <v>0</v>
      </c>
      <c r="J492" s="21">
        <f t="shared" si="219"/>
        <v>0</v>
      </c>
    </row>
    <row r="493" spans="1:10" ht="25.5">
      <c r="A493" s="51" t="s">
        <v>1206</v>
      </c>
      <c r="B493" s="52" t="s">
        <v>57</v>
      </c>
      <c r="C493" s="53" t="s">
        <v>1207</v>
      </c>
      <c r="D493" s="54" t="s">
        <v>1208</v>
      </c>
      <c r="E493" s="55" t="s">
        <v>51</v>
      </c>
      <c r="F493" s="19">
        <v>3</v>
      </c>
      <c r="G493" s="20"/>
      <c r="H493" s="41" t="s">
        <v>16</v>
      </c>
      <c r="I493" s="19">
        <f t="shared" si="218"/>
        <v>0</v>
      </c>
      <c r="J493" s="21">
        <f t="shared" si="219"/>
        <v>0</v>
      </c>
    </row>
    <row r="494" spans="1:10" ht="25.5">
      <c r="A494" s="51" t="s">
        <v>1209</v>
      </c>
      <c r="B494" s="52" t="s">
        <v>57</v>
      </c>
      <c r="C494" s="53" t="s">
        <v>1210</v>
      </c>
      <c r="D494" s="54" t="s">
        <v>1211</v>
      </c>
      <c r="E494" s="55" t="s">
        <v>51</v>
      </c>
      <c r="F494" s="19">
        <v>4</v>
      </c>
      <c r="G494" s="20"/>
      <c r="H494" s="41" t="s">
        <v>16</v>
      </c>
      <c r="I494" s="19">
        <f t="shared" si="218"/>
        <v>0</v>
      </c>
      <c r="J494" s="21">
        <f t="shared" si="219"/>
        <v>0</v>
      </c>
    </row>
    <row r="495" spans="1:10" ht="38.25">
      <c r="A495" s="51" t="s">
        <v>1212</v>
      </c>
      <c r="B495" s="52" t="s">
        <v>37</v>
      </c>
      <c r="C495" s="53" t="s">
        <v>1213</v>
      </c>
      <c r="D495" s="54" t="s">
        <v>1214</v>
      </c>
      <c r="E495" s="55" t="s">
        <v>51</v>
      </c>
      <c r="F495" s="19">
        <v>1</v>
      </c>
      <c r="G495" s="20"/>
      <c r="H495" s="41" t="s">
        <v>16</v>
      </c>
      <c r="I495" s="19">
        <f t="shared" si="218"/>
        <v>0</v>
      </c>
      <c r="J495" s="21">
        <f t="shared" si="219"/>
        <v>0</v>
      </c>
    </row>
    <row r="496" spans="1:10">
      <c r="A496" s="51" t="s">
        <v>1215</v>
      </c>
      <c r="B496" s="52" t="s">
        <v>57</v>
      </c>
      <c r="C496" s="53" t="s">
        <v>1216</v>
      </c>
      <c r="D496" s="54" t="s">
        <v>1217</v>
      </c>
      <c r="E496" s="55" t="s">
        <v>51</v>
      </c>
      <c r="F496" s="19">
        <v>4</v>
      </c>
      <c r="G496" s="20"/>
      <c r="H496" s="41" t="s">
        <v>16</v>
      </c>
      <c r="I496" s="19">
        <f t="shared" si="218"/>
        <v>0</v>
      </c>
      <c r="J496" s="21">
        <f t="shared" si="219"/>
        <v>0</v>
      </c>
    </row>
    <row r="497" spans="1:10" ht="25.5">
      <c r="A497" s="51" t="s">
        <v>1218</v>
      </c>
      <c r="B497" s="52" t="s">
        <v>57</v>
      </c>
      <c r="C497" s="53" t="s">
        <v>1219</v>
      </c>
      <c r="D497" s="54" t="s">
        <v>1220</v>
      </c>
      <c r="E497" s="55" t="s">
        <v>51</v>
      </c>
      <c r="F497" s="19">
        <v>2</v>
      </c>
      <c r="G497" s="20"/>
      <c r="H497" s="41" t="s">
        <v>16</v>
      </c>
      <c r="I497" s="19">
        <f t="shared" si="218"/>
        <v>0</v>
      </c>
      <c r="J497" s="21">
        <f t="shared" si="219"/>
        <v>0</v>
      </c>
    </row>
    <row r="498" spans="1:10" ht="25.5">
      <c r="A498" s="51" t="s">
        <v>1221</v>
      </c>
      <c r="B498" s="52" t="s">
        <v>37</v>
      </c>
      <c r="C498" s="53" t="s">
        <v>1222</v>
      </c>
      <c r="D498" s="54" t="s">
        <v>1223</v>
      </c>
      <c r="E498" s="55" t="s">
        <v>51</v>
      </c>
      <c r="F498" s="19">
        <v>12</v>
      </c>
      <c r="G498" s="20"/>
      <c r="H498" s="41" t="s">
        <v>16</v>
      </c>
      <c r="I498" s="19">
        <f t="shared" si="218"/>
        <v>0</v>
      </c>
      <c r="J498" s="21">
        <f t="shared" si="219"/>
        <v>0</v>
      </c>
    </row>
    <row r="499" spans="1:10">
      <c r="A499" s="51" t="s">
        <v>1224</v>
      </c>
      <c r="B499" s="52" t="s">
        <v>57</v>
      </c>
      <c r="C499" s="53" t="s">
        <v>1225</v>
      </c>
      <c r="D499" s="54" t="s">
        <v>1226</v>
      </c>
      <c r="E499" s="55" t="s">
        <v>51</v>
      </c>
      <c r="F499" s="19">
        <v>2</v>
      </c>
      <c r="G499" s="20"/>
      <c r="H499" s="41" t="s">
        <v>16</v>
      </c>
      <c r="I499" s="19">
        <f t="shared" si="218"/>
        <v>0</v>
      </c>
      <c r="J499" s="21">
        <f t="shared" si="219"/>
        <v>0</v>
      </c>
    </row>
    <row r="500" spans="1:10" ht="25.5">
      <c r="A500" s="51" t="s">
        <v>1227</v>
      </c>
      <c r="B500" s="52" t="s">
        <v>57</v>
      </c>
      <c r="C500" s="53" t="s">
        <v>1228</v>
      </c>
      <c r="D500" s="54" t="s">
        <v>1229</v>
      </c>
      <c r="E500" s="55" t="s">
        <v>51</v>
      </c>
      <c r="F500" s="19">
        <v>8</v>
      </c>
      <c r="G500" s="20"/>
      <c r="H500" s="41" t="s">
        <v>16</v>
      </c>
      <c r="I500" s="19">
        <f t="shared" si="218"/>
        <v>0</v>
      </c>
      <c r="J500" s="21">
        <f t="shared" si="219"/>
        <v>0</v>
      </c>
    </row>
    <row r="501" spans="1:10" ht="25.5">
      <c r="A501" s="51" t="s">
        <v>1230</v>
      </c>
      <c r="B501" s="52" t="s">
        <v>57</v>
      </c>
      <c r="C501" s="53" t="s">
        <v>1231</v>
      </c>
      <c r="D501" s="54" t="s">
        <v>1232</v>
      </c>
      <c r="E501" s="55" t="s">
        <v>51</v>
      </c>
      <c r="F501" s="19">
        <v>8</v>
      </c>
      <c r="G501" s="20"/>
      <c r="H501" s="41" t="s">
        <v>16</v>
      </c>
      <c r="I501" s="19">
        <f t="shared" si="218"/>
        <v>0</v>
      </c>
      <c r="J501" s="21">
        <f t="shared" si="219"/>
        <v>0</v>
      </c>
    </row>
    <row r="502" spans="1:10" ht="25.5">
      <c r="A502" s="51" t="s">
        <v>1233</v>
      </c>
      <c r="B502" s="52" t="s">
        <v>57</v>
      </c>
      <c r="C502" s="53" t="s">
        <v>1234</v>
      </c>
      <c r="D502" s="54" t="s">
        <v>1235</v>
      </c>
      <c r="E502" s="55" t="s">
        <v>51</v>
      </c>
      <c r="F502" s="19">
        <v>2</v>
      </c>
      <c r="G502" s="20"/>
      <c r="H502" s="41" t="s">
        <v>16</v>
      </c>
      <c r="I502" s="19">
        <f t="shared" si="218"/>
        <v>0</v>
      </c>
      <c r="J502" s="21">
        <f t="shared" si="219"/>
        <v>0</v>
      </c>
    </row>
    <row r="503" spans="1:10">
      <c r="A503" s="51" t="s">
        <v>1236</v>
      </c>
      <c r="B503" s="52" t="s">
        <v>57</v>
      </c>
      <c r="C503" s="53" t="s">
        <v>1237</v>
      </c>
      <c r="D503" s="54" t="s">
        <v>1238</v>
      </c>
      <c r="E503" s="55" t="s">
        <v>51</v>
      </c>
      <c r="F503" s="19">
        <v>21</v>
      </c>
      <c r="G503" s="20"/>
      <c r="H503" s="41" t="s">
        <v>16</v>
      </c>
      <c r="I503" s="19">
        <f t="shared" si="218"/>
        <v>0</v>
      </c>
      <c r="J503" s="21">
        <f t="shared" si="219"/>
        <v>0</v>
      </c>
    </row>
    <row r="504" spans="1:10">
      <c r="A504" s="51" t="s">
        <v>1239</v>
      </c>
      <c r="B504" s="52" t="s">
        <v>57</v>
      </c>
      <c r="C504" s="53" t="s">
        <v>1240</v>
      </c>
      <c r="D504" s="54" t="s">
        <v>1241</v>
      </c>
      <c r="E504" s="55" t="s">
        <v>51</v>
      </c>
      <c r="F504" s="19">
        <v>3</v>
      </c>
      <c r="G504" s="20"/>
      <c r="H504" s="41" t="s">
        <v>16</v>
      </c>
      <c r="I504" s="19">
        <f t="shared" si="218"/>
        <v>0</v>
      </c>
      <c r="J504" s="21">
        <f t="shared" si="219"/>
        <v>0</v>
      </c>
    </row>
    <row r="505" spans="1:10" ht="25.5">
      <c r="A505" s="51" t="s">
        <v>1242</v>
      </c>
      <c r="B505" s="52" t="s">
        <v>57</v>
      </c>
      <c r="C505" s="53" t="s">
        <v>1243</v>
      </c>
      <c r="D505" s="54" t="s">
        <v>1244</v>
      </c>
      <c r="E505" s="55" t="s">
        <v>51</v>
      </c>
      <c r="F505" s="19">
        <v>28</v>
      </c>
      <c r="G505" s="20"/>
      <c r="H505" s="41" t="s">
        <v>16</v>
      </c>
      <c r="I505" s="19">
        <f t="shared" si="218"/>
        <v>0</v>
      </c>
      <c r="J505" s="21">
        <f t="shared" si="219"/>
        <v>0</v>
      </c>
    </row>
    <row r="506" spans="1:10" ht="25.5">
      <c r="A506" s="51" t="s">
        <v>1245</v>
      </c>
      <c r="B506" s="52" t="s">
        <v>57</v>
      </c>
      <c r="C506" s="53" t="s">
        <v>1246</v>
      </c>
      <c r="D506" s="54" t="s">
        <v>1247</v>
      </c>
      <c r="E506" s="55" t="s">
        <v>51</v>
      </c>
      <c r="F506" s="19">
        <v>6</v>
      </c>
      <c r="G506" s="20"/>
      <c r="H506" s="41" t="s">
        <v>16</v>
      </c>
      <c r="I506" s="19">
        <f t="shared" si="218"/>
        <v>0</v>
      </c>
      <c r="J506" s="21">
        <f t="shared" si="219"/>
        <v>0</v>
      </c>
    </row>
    <row r="507" spans="1:10" ht="25.5">
      <c r="A507" s="51" t="s">
        <v>1248</v>
      </c>
      <c r="B507" s="52" t="s">
        <v>37</v>
      </c>
      <c r="C507" s="53" t="s">
        <v>1249</v>
      </c>
      <c r="D507" s="54" t="s">
        <v>1250</v>
      </c>
      <c r="E507" s="55" t="s">
        <v>51</v>
      </c>
      <c r="F507" s="19">
        <v>26</v>
      </c>
      <c r="G507" s="20"/>
      <c r="H507" s="41" t="s">
        <v>16</v>
      </c>
      <c r="I507" s="19">
        <f t="shared" si="218"/>
        <v>0</v>
      </c>
      <c r="J507" s="21">
        <f t="shared" si="219"/>
        <v>0</v>
      </c>
    </row>
    <row r="508" spans="1:10" ht="25.5">
      <c r="A508" s="51" t="s">
        <v>1251</v>
      </c>
      <c r="B508" s="52" t="s">
        <v>57</v>
      </c>
      <c r="C508" s="53" t="s">
        <v>1252</v>
      </c>
      <c r="D508" s="54" t="s">
        <v>1253</v>
      </c>
      <c r="E508" s="55" t="s">
        <v>51</v>
      </c>
      <c r="F508" s="19">
        <v>12</v>
      </c>
      <c r="G508" s="20"/>
      <c r="H508" s="41" t="s">
        <v>16</v>
      </c>
      <c r="I508" s="19">
        <f t="shared" si="218"/>
        <v>0</v>
      </c>
      <c r="J508" s="21">
        <f t="shared" si="219"/>
        <v>0</v>
      </c>
    </row>
    <row r="509" spans="1:10">
      <c r="A509" s="51" t="s">
        <v>1254</v>
      </c>
      <c r="B509" s="52" t="s">
        <v>57</v>
      </c>
      <c r="C509" s="53" t="s">
        <v>1255</v>
      </c>
      <c r="D509" s="54" t="s">
        <v>1256</v>
      </c>
      <c r="E509" s="55" t="s">
        <v>51</v>
      </c>
      <c r="F509" s="19">
        <v>14</v>
      </c>
      <c r="G509" s="20"/>
      <c r="H509" s="41" t="s">
        <v>16</v>
      </c>
      <c r="I509" s="19">
        <f t="shared" si="218"/>
        <v>0</v>
      </c>
      <c r="J509" s="21">
        <f t="shared" si="219"/>
        <v>0</v>
      </c>
    </row>
    <row r="510" spans="1:10" ht="38.25">
      <c r="A510" s="51" t="s">
        <v>1257</v>
      </c>
      <c r="B510" s="52" t="s">
        <v>37</v>
      </c>
      <c r="C510" s="53" t="s">
        <v>1258</v>
      </c>
      <c r="D510" s="54" t="s">
        <v>1259</v>
      </c>
      <c r="E510" s="55" t="s">
        <v>51</v>
      </c>
      <c r="F510" s="19">
        <v>2</v>
      </c>
      <c r="G510" s="20"/>
      <c r="H510" s="41" t="s">
        <v>16</v>
      </c>
      <c r="I510" s="19">
        <f t="shared" si="218"/>
        <v>0</v>
      </c>
      <c r="J510" s="21">
        <f t="shared" si="219"/>
        <v>0</v>
      </c>
    </row>
    <row r="511" spans="1:10" ht="25.5">
      <c r="A511" s="51" t="s">
        <v>1260</v>
      </c>
      <c r="B511" s="52" t="s">
        <v>37</v>
      </c>
      <c r="C511" s="53" t="s">
        <v>1261</v>
      </c>
      <c r="D511" s="54" t="s">
        <v>1262</v>
      </c>
      <c r="E511" s="55" t="s">
        <v>51</v>
      </c>
      <c r="F511" s="19">
        <v>5</v>
      </c>
      <c r="G511" s="20"/>
      <c r="H511" s="41" t="s">
        <v>16</v>
      </c>
      <c r="I511" s="19">
        <f t="shared" si="218"/>
        <v>0</v>
      </c>
      <c r="J511" s="21">
        <f t="shared" si="219"/>
        <v>0</v>
      </c>
    </row>
    <row r="512" spans="1:10" ht="25.5">
      <c r="A512" s="51" t="s">
        <v>1263</v>
      </c>
      <c r="B512" s="52" t="s">
        <v>37</v>
      </c>
      <c r="C512" s="53" t="s">
        <v>1264</v>
      </c>
      <c r="D512" s="54" t="s">
        <v>1265</v>
      </c>
      <c r="E512" s="55" t="s">
        <v>51</v>
      </c>
      <c r="F512" s="19">
        <v>28</v>
      </c>
      <c r="G512" s="20"/>
      <c r="H512" s="41" t="s">
        <v>16</v>
      </c>
      <c r="I512" s="19">
        <f t="shared" si="218"/>
        <v>0</v>
      </c>
      <c r="J512" s="21">
        <f t="shared" si="219"/>
        <v>0</v>
      </c>
    </row>
    <row r="513" spans="1:10" ht="25.5">
      <c r="A513" s="51" t="s">
        <v>1266</v>
      </c>
      <c r="B513" s="52" t="s">
        <v>37</v>
      </c>
      <c r="C513" s="53" t="s">
        <v>1267</v>
      </c>
      <c r="D513" s="54" t="s">
        <v>1268</v>
      </c>
      <c r="E513" s="55" t="s">
        <v>51</v>
      </c>
      <c r="F513" s="19">
        <v>55</v>
      </c>
      <c r="G513" s="20"/>
      <c r="H513" s="41" t="s">
        <v>16</v>
      </c>
      <c r="I513" s="19">
        <f t="shared" si="218"/>
        <v>0</v>
      </c>
      <c r="J513" s="21">
        <f t="shared" si="219"/>
        <v>0</v>
      </c>
    </row>
    <row r="514" spans="1:10" ht="25.5">
      <c r="A514" s="51" t="s">
        <v>1269</v>
      </c>
      <c r="B514" s="52" t="s">
        <v>37</v>
      </c>
      <c r="C514" s="53" t="s">
        <v>1270</v>
      </c>
      <c r="D514" s="54" t="s">
        <v>1271</v>
      </c>
      <c r="E514" s="55" t="s">
        <v>51</v>
      </c>
      <c r="F514" s="19">
        <v>12</v>
      </c>
      <c r="G514" s="20"/>
      <c r="H514" s="41" t="s">
        <v>16</v>
      </c>
      <c r="I514" s="19">
        <f t="shared" si="218"/>
        <v>0</v>
      </c>
      <c r="J514" s="21">
        <f t="shared" si="219"/>
        <v>0</v>
      </c>
    </row>
    <row r="515" spans="1:10" ht="25.5">
      <c r="A515" s="51" t="s">
        <v>1272</v>
      </c>
      <c r="B515" s="52" t="s">
        <v>37</v>
      </c>
      <c r="C515" s="53" t="s">
        <v>1273</v>
      </c>
      <c r="D515" s="54" t="s">
        <v>1274</v>
      </c>
      <c r="E515" s="55" t="s">
        <v>51</v>
      </c>
      <c r="F515" s="19">
        <v>12</v>
      </c>
      <c r="G515" s="20"/>
      <c r="H515" s="41" t="s">
        <v>16</v>
      </c>
      <c r="I515" s="19">
        <f t="shared" si="218"/>
        <v>0</v>
      </c>
      <c r="J515" s="21">
        <f t="shared" si="219"/>
        <v>0</v>
      </c>
    </row>
    <row r="516" spans="1:10" ht="25.5">
      <c r="A516" s="51" t="s">
        <v>1275</v>
      </c>
      <c r="B516" s="52" t="s">
        <v>57</v>
      </c>
      <c r="C516" s="53" t="s">
        <v>1276</v>
      </c>
      <c r="D516" s="54" t="s">
        <v>1277</v>
      </c>
      <c r="E516" s="55" t="s">
        <v>51</v>
      </c>
      <c r="F516" s="19">
        <v>12</v>
      </c>
      <c r="G516" s="20"/>
      <c r="H516" s="41" t="s">
        <v>16</v>
      </c>
      <c r="I516" s="19">
        <f t="shared" si="218"/>
        <v>0</v>
      </c>
      <c r="J516" s="21">
        <f t="shared" si="219"/>
        <v>0</v>
      </c>
    </row>
    <row r="517" spans="1:10" ht="38.25">
      <c r="A517" s="51" t="s">
        <v>1278</v>
      </c>
      <c r="B517" s="52" t="s">
        <v>37</v>
      </c>
      <c r="C517" s="53" t="s">
        <v>1279</v>
      </c>
      <c r="D517" s="54" t="s">
        <v>1280</v>
      </c>
      <c r="E517" s="55" t="s">
        <v>51</v>
      </c>
      <c r="F517" s="19">
        <v>2</v>
      </c>
      <c r="G517" s="20"/>
      <c r="H517" s="41" t="s">
        <v>16</v>
      </c>
      <c r="I517" s="19">
        <f t="shared" si="218"/>
        <v>0</v>
      </c>
      <c r="J517" s="21">
        <f t="shared" si="219"/>
        <v>0</v>
      </c>
    </row>
    <row r="518" spans="1:10" ht="25.5">
      <c r="A518" s="51" t="s">
        <v>1281</v>
      </c>
      <c r="B518" s="52" t="s">
        <v>37</v>
      </c>
      <c r="C518" s="53" t="s">
        <v>1282</v>
      </c>
      <c r="D518" s="54" t="s">
        <v>1283</v>
      </c>
      <c r="E518" s="55" t="s">
        <v>51</v>
      </c>
      <c r="F518" s="19">
        <v>2</v>
      </c>
      <c r="G518" s="20"/>
      <c r="H518" s="41" t="s">
        <v>16</v>
      </c>
      <c r="I518" s="19">
        <f t="shared" si="218"/>
        <v>0</v>
      </c>
      <c r="J518" s="21">
        <f t="shared" si="219"/>
        <v>0</v>
      </c>
    </row>
    <row r="519" spans="1:10">
      <c r="A519" s="47" t="s">
        <v>1284</v>
      </c>
      <c r="B519" s="48" t="s">
        <v>37</v>
      </c>
      <c r="C519" s="49"/>
      <c r="D519" s="50" t="s">
        <v>1285</v>
      </c>
      <c r="E519" s="46" t="s">
        <v>38</v>
      </c>
      <c r="F519" s="30">
        <v>0</v>
      </c>
      <c r="G519" s="31"/>
      <c r="H519" s="40" t="s">
        <v>16</v>
      </c>
      <c r="I519" s="30">
        <v>0</v>
      </c>
      <c r="J519" s="32">
        <f>SUM(J520:J528)</f>
        <v>0</v>
      </c>
    </row>
    <row r="520" spans="1:10" ht="38.25">
      <c r="A520" s="51" t="s">
        <v>1286</v>
      </c>
      <c r="B520" s="52" t="s">
        <v>37</v>
      </c>
      <c r="C520" s="53" t="s">
        <v>1287</v>
      </c>
      <c r="D520" s="54" t="s">
        <v>1288</v>
      </c>
      <c r="E520" s="55" t="s">
        <v>73</v>
      </c>
      <c r="F520" s="19">
        <v>35.200000000000003</v>
      </c>
      <c r="G520" s="20"/>
      <c r="H520" s="41" t="s">
        <v>16</v>
      </c>
      <c r="I520" s="19">
        <f t="shared" ref="I520" si="220">ROUND(G520*1.2469,2)</f>
        <v>0</v>
      </c>
      <c r="J520" s="21">
        <f t="shared" ref="J520" si="221">ROUND(F520*I520,2)</f>
        <v>0</v>
      </c>
    </row>
    <row r="521" spans="1:10" ht="38.25">
      <c r="A521" s="51" t="s">
        <v>1289</v>
      </c>
      <c r="B521" s="52" t="s">
        <v>37</v>
      </c>
      <c r="C521" s="53" t="s">
        <v>1290</v>
      </c>
      <c r="D521" s="54" t="s">
        <v>1291</v>
      </c>
      <c r="E521" s="55" t="s">
        <v>51</v>
      </c>
      <c r="F521" s="19">
        <v>6</v>
      </c>
      <c r="G521" s="20"/>
      <c r="H521" s="41" t="s">
        <v>16</v>
      </c>
      <c r="I521" s="19">
        <f t="shared" ref="I521:I528" si="222">ROUND(G521*1.2469,2)</f>
        <v>0</v>
      </c>
      <c r="J521" s="21">
        <f t="shared" ref="J521:J528" si="223">ROUND(F521*I521,2)</f>
        <v>0</v>
      </c>
    </row>
    <row r="522" spans="1:10" ht="38.25">
      <c r="A522" s="51" t="s">
        <v>1292</v>
      </c>
      <c r="B522" s="52" t="s">
        <v>37</v>
      </c>
      <c r="C522" s="53" t="s">
        <v>1293</v>
      </c>
      <c r="D522" s="54" t="s">
        <v>1294</v>
      </c>
      <c r="E522" s="55" t="s">
        <v>51</v>
      </c>
      <c r="F522" s="19">
        <v>4</v>
      </c>
      <c r="G522" s="20"/>
      <c r="H522" s="41" t="s">
        <v>16</v>
      </c>
      <c r="I522" s="19">
        <f t="shared" si="222"/>
        <v>0</v>
      </c>
      <c r="J522" s="21">
        <f t="shared" si="223"/>
        <v>0</v>
      </c>
    </row>
    <row r="523" spans="1:10" ht="38.25">
      <c r="A523" s="51" t="s">
        <v>1295</v>
      </c>
      <c r="B523" s="52" t="s">
        <v>37</v>
      </c>
      <c r="C523" s="53" t="s">
        <v>1296</v>
      </c>
      <c r="D523" s="54" t="s">
        <v>1297</v>
      </c>
      <c r="E523" s="55" t="s">
        <v>51</v>
      </c>
      <c r="F523" s="19">
        <v>2</v>
      </c>
      <c r="G523" s="20"/>
      <c r="H523" s="41" t="s">
        <v>16</v>
      </c>
      <c r="I523" s="19">
        <f t="shared" si="222"/>
        <v>0</v>
      </c>
      <c r="J523" s="21">
        <f t="shared" si="223"/>
        <v>0</v>
      </c>
    </row>
    <row r="524" spans="1:10">
      <c r="A524" s="51" t="s">
        <v>1298</v>
      </c>
      <c r="B524" s="52" t="s">
        <v>57</v>
      </c>
      <c r="C524" s="53" t="s">
        <v>1299</v>
      </c>
      <c r="D524" s="54" t="s">
        <v>1300</v>
      </c>
      <c r="E524" s="55" t="s">
        <v>51</v>
      </c>
      <c r="F524" s="19">
        <v>1</v>
      </c>
      <c r="G524" s="20"/>
      <c r="H524" s="41" t="s">
        <v>16</v>
      </c>
      <c r="I524" s="19">
        <f t="shared" si="222"/>
        <v>0</v>
      </c>
      <c r="J524" s="21">
        <f t="shared" si="223"/>
        <v>0</v>
      </c>
    </row>
    <row r="525" spans="1:10" ht="25.5">
      <c r="A525" s="51" t="s">
        <v>1301</v>
      </c>
      <c r="B525" s="52" t="s">
        <v>37</v>
      </c>
      <c r="C525" s="53" t="s">
        <v>1302</v>
      </c>
      <c r="D525" s="54" t="s">
        <v>1303</v>
      </c>
      <c r="E525" s="55" t="s">
        <v>51</v>
      </c>
      <c r="F525" s="19">
        <v>2</v>
      </c>
      <c r="G525" s="20"/>
      <c r="H525" s="41" t="s">
        <v>16</v>
      </c>
      <c r="I525" s="19">
        <f t="shared" si="222"/>
        <v>0</v>
      </c>
      <c r="J525" s="21">
        <f t="shared" si="223"/>
        <v>0</v>
      </c>
    </row>
    <row r="526" spans="1:10" ht="25.5">
      <c r="A526" s="51" t="s">
        <v>1304</v>
      </c>
      <c r="B526" s="52" t="s">
        <v>37</v>
      </c>
      <c r="C526" s="53" t="s">
        <v>1305</v>
      </c>
      <c r="D526" s="54" t="s">
        <v>1306</v>
      </c>
      <c r="E526" s="55" t="s">
        <v>51</v>
      </c>
      <c r="F526" s="19">
        <v>4</v>
      </c>
      <c r="G526" s="20"/>
      <c r="H526" s="41" t="s">
        <v>16</v>
      </c>
      <c r="I526" s="19">
        <f t="shared" si="222"/>
        <v>0</v>
      </c>
      <c r="J526" s="21">
        <f t="shared" si="223"/>
        <v>0</v>
      </c>
    </row>
    <row r="527" spans="1:10">
      <c r="A527" s="51" t="s">
        <v>1307</v>
      </c>
      <c r="B527" s="52" t="s">
        <v>57</v>
      </c>
      <c r="C527" s="53" t="s">
        <v>1308</v>
      </c>
      <c r="D527" s="54" t="s">
        <v>1309</v>
      </c>
      <c r="E527" s="55" t="s">
        <v>51</v>
      </c>
      <c r="F527" s="19">
        <v>2</v>
      </c>
      <c r="G527" s="20"/>
      <c r="H527" s="41" t="s">
        <v>16</v>
      </c>
      <c r="I527" s="19">
        <f t="shared" si="222"/>
        <v>0</v>
      </c>
      <c r="J527" s="21">
        <f t="shared" si="223"/>
        <v>0</v>
      </c>
    </row>
    <row r="528" spans="1:10" ht="25.5">
      <c r="A528" s="51" t="s">
        <v>1310</v>
      </c>
      <c r="B528" s="52" t="s">
        <v>57</v>
      </c>
      <c r="C528" s="53" t="s">
        <v>1311</v>
      </c>
      <c r="D528" s="54" t="s">
        <v>1312</v>
      </c>
      <c r="E528" s="55" t="s">
        <v>44</v>
      </c>
      <c r="F528" s="19">
        <v>0.48</v>
      </c>
      <c r="G528" s="20"/>
      <c r="H528" s="41" t="s">
        <v>16</v>
      </c>
      <c r="I528" s="19">
        <f t="shared" si="222"/>
        <v>0</v>
      </c>
      <c r="J528" s="21">
        <f t="shared" si="223"/>
        <v>0</v>
      </c>
    </row>
    <row r="529" spans="1:10">
      <c r="A529" s="47" t="s">
        <v>1313</v>
      </c>
      <c r="B529" s="48" t="s">
        <v>37</v>
      </c>
      <c r="C529" s="49"/>
      <c r="D529" s="50" t="s">
        <v>1314</v>
      </c>
      <c r="E529" s="46" t="s">
        <v>38</v>
      </c>
      <c r="F529" s="30">
        <v>0</v>
      </c>
      <c r="G529" s="31"/>
      <c r="H529" s="40" t="s">
        <v>16</v>
      </c>
      <c r="I529" s="30">
        <v>0</v>
      </c>
      <c r="J529" s="32">
        <f>J530+J533+J541+J552+J557</f>
        <v>0</v>
      </c>
    </row>
    <row r="530" spans="1:10">
      <c r="A530" s="47" t="s">
        <v>1315</v>
      </c>
      <c r="B530" s="48" t="s">
        <v>37</v>
      </c>
      <c r="C530" s="49"/>
      <c r="D530" s="50" t="s">
        <v>1316</v>
      </c>
      <c r="E530" s="46" t="s">
        <v>38</v>
      </c>
      <c r="F530" s="30">
        <v>0</v>
      </c>
      <c r="G530" s="31"/>
      <c r="H530" s="40" t="s">
        <v>16</v>
      </c>
      <c r="I530" s="30">
        <v>0</v>
      </c>
      <c r="J530" s="32">
        <f>SUM(J531:J532)</f>
        <v>0</v>
      </c>
    </row>
    <row r="531" spans="1:10" ht="25.5">
      <c r="A531" s="51" t="s">
        <v>1317</v>
      </c>
      <c r="B531" s="52" t="s">
        <v>37</v>
      </c>
      <c r="C531" s="53" t="s">
        <v>1318</v>
      </c>
      <c r="D531" s="54" t="s">
        <v>1319</v>
      </c>
      <c r="E531" s="55" t="s">
        <v>51</v>
      </c>
      <c r="F531" s="19">
        <v>27</v>
      </c>
      <c r="G531" s="20"/>
      <c r="H531" s="41" t="s">
        <v>16</v>
      </c>
      <c r="I531" s="19">
        <f t="shared" ref="I531" si="224">ROUND(G531*1.2469,2)</f>
        <v>0</v>
      </c>
      <c r="J531" s="21">
        <f t="shared" ref="J531" si="225">ROUND(F531*I531,2)</f>
        <v>0</v>
      </c>
    </row>
    <row r="532" spans="1:10" ht="25.5">
      <c r="A532" s="51" t="s">
        <v>1320</v>
      </c>
      <c r="B532" s="52" t="s">
        <v>37</v>
      </c>
      <c r="C532" s="53" t="s">
        <v>1321</v>
      </c>
      <c r="D532" s="54" t="s">
        <v>1322</v>
      </c>
      <c r="E532" s="55" t="s">
        <v>51</v>
      </c>
      <c r="F532" s="19">
        <v>2</v>
      </c>
      <c r="G532" s="20"/>
      <c r="H532" s="41" t="s">
        <v>16</v>
      </c>
      <c r="I532" s="19">
        <f t="shared" ref="I532" si="226">ROUND(G532*1.2469,2)</f>
        <v>0</v>
      </c>
      <c r="J532" s="21">
        <f t="shared" ref="J532" si="227">ROUND(F532*I532,2)</f>
        <v>0</v>
      </c>
    </row>
    <row r="533" spans="1:10">
      <c r="A533" s="47" t="s">
        <v>1323</v>
      </c>
      <c r="B533" s="48" t="s">
        <v>37</v>
      </c>
      <c r="C533" s="49"/>
      <c r="D533" s="50" t="s">
        <v>1056</v>
      </c>
      <c r="E533" s="46" t="s">
        <v>38</v>
      </c>
      <c r="F533" s="30">
        <v>0</v>
      </c>
      <c r="G533" s="31"/>
      <c r="H533" s="40" t="s">
        <v>16</v>
      </c>
      <c r="I533" s="30">
        <v>0</v>
      </c>
      <c r="J533" s="32">
        <f>SUM(J534:J540)</f>
        <v>0</v>
      </c>
    </row>
    <row r="534" spans="1:10" ht="38.25">
      <c r="A534" s="51" t="s">
        <v>1324</v>
      </c>
      <c r="B534" s="52" t="s">
        <v>37</v>
      </c>
      <c r="C534" s="53" t="s">
        <v>1325</v>
      </c>
      <c r="D534" s="54" t="s">
        <v>1326</v>
      </c>
      <c r="E534" s="55" t="s">
        <v>51</v>
      </c>
      <c r="F534" s="19">
        <v>1</v>
      </c>
      <c r="G534" s="20"/>
      <c r="H534" s="41" t="s">
        <v>16</v>
      </c>
      <c r="I534" s="19">
        <f t="shared" ref="I534" si="228">ROUND(G534*1.2469,2)</f>
        <v>0</v>
      </c>
      <c r="J534" s="21">
        <f t="shared" ref="J534" si="229">ROUND(F534*I534,2)</f>
        <v>0</v>
      </c>
    </row>
    <row r="535" spans="1:10" ht="38.25">
      <c r="A535" s="51" t="s">
        <v>1327</v>
      </c>
      <c r="B535" s="52" t="s">
        <v>37</v>
      </c>
      <c r="C535" s="53" t="s">
        <v>1328</v>
      </c>
      <c r="D535" s="54" t="s">
        <v>1329</v>
      </c>
      <c r="E535" s="55" t="s">
        <v>51</v>
      </c>
      <c r="F535" s="19">
        <v>55</v>
      </c>
      <c r="G535" s="20"/>
      <c r="H535" s="41" t="s">
        <v>16</v>
      </c>
      <c r="I535" s="19">
        <f t="shared" ref="I535:I540" si="230">ROUND(G535*1.2469,2)</f>
        <v>0</v>
      </c>
      <c r="J535" s="21">
        <f t="shared" ref="J535:J540" si="231">ROUND(F535*I535,2)</f>
        <v>0</v>
      </c>
    </row>
    <row r="536" spans="1:10" ht="38.25">
      <c r="A536" s="51" t="s">
        <v>1330</v>
      </c>
      <c r="B536" s="52" t="s">
        <v>37</v>
      </c>
      <c r="C536" s="53" t="s">
        <v>1331</v>
      </c>
      <c r="D536" s="54" t="s">
        <v>1332</v>
      </c>
      <c r="E536" s="55" t="s">
        <v>51</v>
      </c>
      <c r="F536" s="19">
        <v>1</v>
      </c>
      <c r="G536" s="20"/>
      <c r="H536" s="41" t="s">
        <v>16</v>
      </c>
      <c r="I536" s="19">
        <f t="shared" si="230"/>
        <v>0</v>
      </c>
      <c r="J536" s="21">
        <f t="shared" si="231"/>
        <v>0</v>
      </c>
    </row>
    <row r="537" spans="1:10" ht="38.25">
      <c r="A537" s="51" t="s">
        <v>1333</v>
      </c>
      <c r="B537" s="52" t="s">
        <v>37</v>
      </c>
      <c r="C537" s="53" t="s">
        <v>1334</v>
      </c>
      <c r="D537" s="54" t="s">
        <v>1335</v>
      </c>
      <c r="E537" s="55" t="s">
        <v>51</v>
      </c>
      <c r="F537" s="19">
        <v>11</v>
      </c>
      <c r="G537" s="20"/>
      <c r="H537" s="41" t="s">
        <v>16</v>
      </c>
      <c r="I537" s="19">
        <f t="shared" si="230"/>
        <v>0</v>
      </c>
      <c r="J537" s="21">
        <f t="shared" si="231"/>
        <v>0</v>
      </c>
    </row>
    <row r="538" spans="1:10" ht="51">
      <c r="A538" s="51" t="s">
        <v>1336</v>
      </c>
      <c r="B538" s="52" t="s">
        <v>37</v>
      </c>
      <c r="C538" s="53" t="s">
        <v>1337</v>
      </c>
      <c r="D538" s="54" t="s">
        <v>1338</v>
      </c>
      <c r="E538" s="55" t="s">
        <v>73</v>
      </c>
      <c r="F538" s="19">
        <v>361.7</v>
      </c>
      <c r="G538" s="20"/>
      <c r="H538" s="41" t="s">
        <v>16</v>
      </c>
      <c r="I538" s="19">
        <f t="shared" si="230"/>
        <v>0</v>
      </c>
      <c r="J538" s="21">
        <f t="shared" si="231"/>
        <v>0</v>
      </c>
    </row>
    <row r="539" spans="1:10" ht="38.25">
      <c r="A539" s="51" t="s">
        <v>1339</v>
      </c>
      <c r="B539" s="52" t="s">
        <v>37</v>
      </c>
      <c r="C539" s="53" t="s">
        <v>1340</v>
      </c>
      <c r="D539" s="54" t="s">
        <v>1341</v>
      </c>
      <c r="E539" s="55" t="s">
        <v>51</v>
      </c>
      <c r="F539" s="19">
        <v>17</v>
      </c>
      <c r="G539" s="20"/>
      <c r="H539" s="41" t="s">
        <v>16</v>
      </c>
      <c r="I539" s="19">
        <f t="shared" si="230"/>
        <v>0</v>
      </c>
      <c r="J539" s="21">
        <f t="shared" si="231"/>
        <v>0</v>
      </c>
    </row>
    <row r="540" spans="1:10" ht="38.25">
      <c r="A540" s="51" t="s">
        <v>1342</v>
      </c>
      <c r="B540" s="52" t="s">
        <v>37</v>
      </c>
      <c r="C540" s="53" t="s">
        <v>1343</v>
      </c>
      <c r="D540" s="54" t="s">
        <v>1344</v>
      </c>
      <c r="E540" s="55" t="s">
        <v>51</v>
      </c>
      <c r="F540" s="19">
        <v>6</v>
      </c>
      <c r="G540" s="20"/>
      <c r="H540" s="41" t="s">
        <v>16</v>
      </c>
      <c r="I540" s="19">
        <f t="shared" si="230"/>
        <v>0</v>
      </c>
      <c r="J540" s="21">
        <f t="shared" si="231"/>
        <v>0</v>
      </c>
    </row>
    <row r="541" spans="1:10">
      <c r="A541" s="47" t="s">
        <v>1345</v>
      </c>
      <c r="B541" s="48" t="s">
        <v>37</v>
      </c>
      <c r="C541" s="49"/>
      <c r="D541" s="50" t="s">
        <v>1043</v>
      </c>
      <c r="E541" s="46" t="s">
        <v>38</v>
      </c>
      <c r="F541" s="30">
        <v>0</v>
      </c>
      <c r="G541" s="31"/>
      <c r="H541" s="40" t="s">
        <v>16</v>
      </c>
      <c r="I541" s="30">
        <v>0</v>
      </c>
      <c r="J541" s="32">
        <f>SUM(J542:J551)</f>
        <v>0</v>
      </c>
    </row>
    <row r="542" spans="1:10" ht="25.5">
      <c r="A542" s="51" t="s">
        <v>1346</v>
      </c>
      <c r="B542" s="52" t="s">
        <v>37</v>
      </c>
      <c r="C542" s="53" t="s">
        <v>938</v>
      </c>
      <c r="D542" s="54" t="s">
        <v>939</v>
      </c>
      <c r="E542" s="55" t="s">
        <v>51</v>
      </c>
      <c r="F542" s="19">
        <v>5</v>
      </c>
      <c r="G542" s="20"/>
      <c r="H542" s="41" t="s">
        <v>16</v>
      </c>
      <c r="I542" s="19">
        <f t="shared" ref="I542" si="232">ROUND(G542*1.2469,2)</f>
        <v>0</v>
      </c>
      <c r="J542" s="21">
        <f t="shared" ref="J542" si="233">ROUND(F542*I542,2)</f>
        <v>0</v>
      </c>
    </row>
    <row r="543" spans="1:10" ht="25.5">
      <c r="A543" s="51" t="s">
        <v>1347</v>
      </c>
      <c r="B543" s="52" t="s">
        <v>37</v>
      </c>
      <c r="C543" s="53" t="s">
        <v>1348</v>
      </c>
      <c r="D543" s="54" t="s">
        <v>1349</v>
      </c>
      <c r="E543" s="55" t="s">
        <v>51</v>
      </c>
      <c r="F543" s="19">
        <v>3</v>
      </c>
      <c r="G543" s="20"/>
      <c r="H543" s="41" t="s">
        <v>16</v>
      </c>
      <c r="I543" s="19">
        <f t="shared" ref="I543:I551" si="234">ROUND(G543*1.2469,2)</f>
        <v>0</v>
      </c>
      <c r="J543" s="21">
        <f t="shared" ref="J543:J551" si="235">ROUND(F543*I543,2)</f>
        <v>0</v>
      </c>
    </row>
    <row r="544" spans="1:10" ht="25.5">
      <c r="A544" s="51" t="s">
        <v>1350</v>
      </c>
      <c r="B544" s="52" t="s">
        <v>57</v>
      </c>
      <c r="C544" s="53" t="s">
        <v>1351</v>
      </c>
      <c r="D544" s="54" t="s">
        <v>1352</v>
      </c>
      <c r="E544" s="55" t="s">
        <v>51</v>
      </c>
      <c r="F544" s="19">
        <v>2</v>
      </c>
      <c r="G544" s="20"/>
      <c r="H544" s="41" t="s">
        <v>16</v>
      </c>
      <c r="I544" s="19">
        <f t="shared" si="234"/>
        <v>0</v>
      </c>
      <c r="J544" s="21">
        <f t="shared" si="235"/>
        <v>0</v>
      </c>
    </row>
    <row r="545" spans="1:10" ht="25.5">
      <c r="A545" s="51" t="s">
        <v>1353</v>
      </c>
      <c r="B545" s="52" t="s">
        <v>57</v>
      </c>
      <c r="C545" s="53" t="s">
        <v>1354</v>
      </c>
      <c r="D545" s="54" t="s">
        <v>1355</v>
      </c>
      <c r="E545" s="55" t="s">
        <v>73</v>
      </c>
      <c r="F545" s="19">
        <v>620</v>
      </c>
      <c r="G545" s="20"/>
      <c r="H545" s="41" t="s">
        <v>16</v>
      </c>
      <c r="I545" s="19">
        <f t="shared" si="234"/>
        <v>0</v>
      </c>
      <c r="J545" s="21">
        <f t="shared" si="235"/>
        <v>0</v>
      </c>
    </row>
    <row r="546" spans="1:10" ht="38.25">
      <c r="A546" s="51" t="s">
        <v>1356</v>
      </c>
      <c r="B546" s="52" t="s">
        <v>37</v>
      </c>
      <c r="C546" s="53" t="s">
        <v>1357</v>
      </c>
      <c r="D546" s="54" t="s">
        <v>1358</v>
      </c>
      <c r="E546" s="55" t="s">
        <v>73</v>
      </c>
      <c r="F546" s="19">
        <v>310</v>
      </c>
      <c r="G546" s="20"/>
      <c r="H546" s="41" t="s">
        <v>16</v>
      </c>
      <c r="I546" s="19">
        <f t="shared" si="234"/>
        <v>0</v>
      </c>
      <c r="J546" s="21">
        <f t="shared" si="235"/>
        <v>0</v>
      </c>
    </row>
    <row r="547" spans="1:10" ht="25.5">
      <c r="A547" s="51" t="s">
        <v>1359</v>
      </c>
      <c r="B547" s="52" t="s">
        <v>37</v>
      </c>
      <c r="C547" s="53" t="s">
        <v>1360</v>
      </c>
      <c r="D547" s="54" t="s">
        <v>1361</v>
      </c>
      <c r="E547" s="55" t="s">
        <v>51</v>
      </c>
      <c r="F547" s="19">
        <v>12</v>
      </c>
      <c r="G547" s="20"/>
      <c r="H547" s="41" t="s">
        <v>16</v>
      </c>
      <c r="I547" s="19">
        <f t="shared" si="234"/>
        <v>0</v>
      </c>
      <c r="J547" s="21">
        <f t="shared" si="235"/>
        <v>0</v>
      </c>
    </row>
    <row r="548" spans="1:10" ht="25.5">
      <c r="A548" s="51" t="s">
        <v>1362</v>
      </c>
      <c r="B548" s="52" t="s">
        <v>37</v>
      </c>
      <c r="C548" s="53" t="s">
        <v>1363</v>
      </c>
      <c r="D548" s="54" t="s">
        <v>1364</v>
      </c>
      <c r="E548" s="55" t="s">
        <v>51</v>
      </c>
      <c r="F548" s="19">
        <v>13</v>
      </c>
      <c r="G548" s="20"/>
      <c r="H548" s="41" t="s">
        <v>16</v>
      </c>
      <c r="I548" s="19">
        <f t="shared" si="234"/>
        <v>0</v>
      </c>
      <c r="J548" s="21">
        <f t="shared" si="235"/>
        <v>0</v>
      </c>
    </row>
    <row r="549" spans="1:10" ht="25.5">
      <c r="A549" s="51" t="s">
        <v>1365</v>
      </c>
      <c r="B549" s="52" t="s">
        <v>37</v>
      </c>
      <c r="C549" s="53" t="s">
        <v>1366</v>
      </c>
      <c r="D549" s="54" t="s">
        <v>1367</v>
      </c>
      <c r="E549" s="55" t="s">
        <v>51</v>
      </c>
      <c r="F549" s="19">
        <v>2</v>
      </c>
      <c r="G549" s="20"/>
      <c r="H549" s="41" t="s">
        <v>16</v>
      </c>
      <c r="I549" s="19">
        <f t="shared" si="234"/>
        <v>0</v>
      </c>
      <c r="J549" s="21">
        <f t="shared" si="235"/>
        <v>0</v>
      </c>
    </row>
    <row r="550" spans="1:10" ht="38.25">
      <c r="A550" s="51" t="s">
        <v>1368</v>
      </c>
      <c r="B550" s="52" t="s">
        <v>37</v>
      </c>
      <c r="C550" s="53" t="s">
        <v>1369</v>
      </c>
      <c r="D550" s="54" t="s">
        <v>1370</v>
      </c>
      <c r="E550" s="55" t="s">
        <v>73</v>
      </c>
      <c r="F550" s="19">
        <v>310</v>
      </c>
      <c r="G550" s="20"/>
      <c r="H550" s="41" t="s">
        <v>16</v>
      </c>
      <c r="I550" s="19">
        <f t="shared" si="234"/>
        <v>0</v>
      </c>
      <c r="J550" s="21">
        <f t="shared" si="235"/>
        <v>0</v>
      </c>
    </row>
    <row r="551" spans="1:10">
      <c r="A551" s="51" t="s">
        <v>1371</v>
      </c>
      <c r="B551" s="52" t="s">
        <v>57</v>
      </c>
      <c r="C551" s="53" t="s">
        <v>1372</v>
      </c>
      <c r="D551" s="54" t="s">
        <v>1373</v>
      </c>
      <c r="E551" s="55" t="s">
        <v>51</v>
      </c>
      <c r="F551" s="19">
        <v>1</v>
      </c>
      <c r="G551" s="20"/>
      <c r="H551" s="41" t="s">
        <v>16</v>
      </c>
      <c r="I551" s="19">
        <f t="shared" si="234"/>
        <v>0</v>
      </c>
      <c r="J551" s="21">
        <f t="shared" si="235"/>
        <v>0</v>
      </c>
    </row>
    <row r="552" spans="1:10">
      <c r="A552" s="47" t="s">
        <v>1374</v>
      </c>
      <c r="B552" s="48" t="s">
        <v>37</v>
      </c>
      <c r="C552" s="49"/>
      <c r="D552" s="50" t="s">
        <v>1375</v>
      </c>
      <c r="E552" s="46" t="s">
        <v>38</v>
      </c>
      <c r="F552" s="30">
        <v>0</v>
      </c>
      <c r="G552" s="31"/>
      <c r="H552" s="40" t="s">
        <v>16</v>
      </c>
      <c r="I552" s="30">
        <v>0</v>
      </c>
      <c r="J552" s="32">
        <f>SUM(J553:J556)</f>
        <v>0</v>
      </c>
    </row>
    <row r="553" spans="1:10" ht="51">
      <c r="A553" s="51" t="s">
        <v>1376</v>
      </c>
      <c r="B553" s="52" t="s">
        <v>37</v>
      </c>
      <c r="C553" s="53" t="s">
        <v>1377</v>
      </c>
      <c r="D553" s="54" t="s">
        <v>1378</v>
      </c>
      <c r="E553" s="55" t="s">
        <v>51</v>
      </c>
      <c r="F553" s="19">
        <v>13</v>
      </c>
      <c r="G553" s="20"/>
      <c r="H553" s="41" t="s">
        <v>16</v>
      </c>
      <c r="I553" s="19">
        <f t="shared" ref="I553" si="236">ROUND(G553*1.2469,2)</f>
        <v>0</v>
      </c>
      <c r="J553" s="21">
        <f t="shared" ref="J553" si="237">ROUND(F553*I553,2)</f>
        <v>0</v>
      </c>
    </row>
    <row r="554" spans="1:10" ht="25.5">
      <c r="A554" s="51" t="s">
        <v>1379</v>
      </c>
      <c r="B554" s="52" t="s">
        <v>37</v>
      </c>
      <c r="C554" s="53" t="s">
        <v>1380</v>
      </c>
      <c r="D554" s="54" t="s">
        <v>1381</v>
      </c>
      <c r="E554" s="55" t="s">
        <v>51</v>
      </c>
      <c r="F554" s="19">
        <v>1</v>
      </c>
      <c r="G554" s="20"/>
      <c r="H554" s="41" t="s">
        <v>16</v>
      </c>
      <c r="I554" s="19">
        <f t="shared" ref="I554:I556" si="238">ROUND(G554*1.2469,2)</f>
        <v>0</v>
      </c>
      <c r="J554" s="21">
        <f t="shared" ref="J554:J556" si="239">ROUND(F554*I554,2)</f>
        <v>0</v>
      </c>
    </row>
    <row r="555" spans="1:10" ht="25.5">
      <c r="A555" s="51" t="s">
        <v>1382</v>
      </c>
      <c r="B555" s="52" t="s">
        <v>37</v>
      </c>
      <c r="C555" s="53" t="s">
        <v>938</v>
      </c>
      <c r="D555" s="54" t="s">
        <v>939</v>
      </c>
      <c r="E555" s="55" t="s">
        <v>51</v>
      </c>
      <c r="F555" s="19">
        <v>1</v>
      </c>
      <c r="G555" s="20"/>
      <c r="H555" s="41" t="s">
        <v>16</v>
      </c>
      <c r="I555" s="19">
        <f t="shared" si="238"/>
        <v>0</v>
      </c>
      <c r="J555" s="21">
        <f t="shared" si="239"/>
        <v>0</v>
      </c>
    </row>
    <row r="556" spans="1:10" ht="25.5">
      <c r="A556" s="51" t="s">
        <v>1383</v>
      </c>
      <c r="B556" s="52" t="s">
        <v>37</v>
      </c>
      <c r="C556" s="53" t="s">
        <v>1384</v>
      </c>
      <c r="D556" s="54" t="s">
        <v>1385</v>
      </c>
      <c r="E556" s="55" t="s">
        <v>51</v>
      </c>
      <c r="F556" s="19">
        <v>1</v>
      </c>
      <c r="G556" s="20"/>
      <c r="H556" s="41" t="s">
        <v>16</v>
      </c>
      <c r="I556" s="19">
        <f t="shared" si="238"/>
        <v>0</v>
      </c>
      <c r="J556" s="21">
        <f t="shared" si="239"/>
        <v>0</v>
      </c>
    </row>
    <row r="557" spans="1:10">
      <c r="A557" s="47" t="s">
        <v>1386</v>
      </c>
      <c r="B557" s="48" t="s">
        <v>37</v>
      </c>
      <c r="C557" s="49"/>
      <c r="D557" s="50" t="s">
        <v>1387</v>
      </c>
      <c r="E557" s="46" t="s">
        <v>38</v>
      </c>
      <c r="F557" s="30">
        <v>0</v>
      </c>
      <c r="G557" s="31"/>
      <c r="H557" s="40" t="s">
        <v>16</v>
      </c>
      <c r="I557" s="30">
        <v>0</v>
      </c>
      <c r="J557" s="32">
        <f>SUM(J558:J560)</f>
        <v>0</v>
      </c>
    </row>
    <row r="558" spans="1:10" ht="25.5">
      <c r="A558" s="51" t="s">
        <v>1388</v>
      </c>
      <c r="B558" s="52" t="s">
        <v>37</v>
      </c>
      <c r="C558" s="53" t="s">
        <v>1389</v>
      </c>
      <c r="D558" s="54" t="s">
        <v>1390</v>
      </c>
      <c r="E558" s="55" t="s">
        <v>51</v>
      </c>
      <c r="F558" s="19">
        <v>91</v>
      </c>
      <c r="G558" s="20"/>
      <c r="H558" s="41" t="s">
        <v>16</v>
      </c>
      <c r="I558" s="19">
        <f t="shared" ref="I558" si="240">ROUND(G558*1.2469,2)</f>
        <v>0</v>
      </c>
      <c r="J558" s="21">
        <f t="shared" ref="J558" si="241">ROUND(F558*I558,2)</f>
        <v>0</v>
      </c>
    </row>
    <row r="559" spans="1:10" ht="25.5">
      <c r="A559" s="51" t="s">
        <v>1391</v>
      </c>
      <c r="B559" s="52" t="s">
        <v>37</v>
      </c>
      <c r="C559" s="53" t="s">
        <v>1392</v>
      </c>
      <c r="D559" s="54" t="s">
        <v>1393</v>
      </c>
      <c r="E559" s="55" t="s">
        <v>44</v>
      </c>
      <c r="F559" s="19">
        <v>36</v>
      </c>
      <c r="G559" s="20"/>
      <c r="H559" s="41" t="s">
        <v>16</v>
      </c>
      <c r="I559" s="19">
        <f t="shared" ref="I559:I560" si="242">ROUND(G559*1.2469,2)</f>
        <v>0</v>
      </c>
      <c r="J559" s="21">
        <f t="shared" ref="J559:J560" si="243">ROUND(F559*I559,2)</f>
        <v>0</v>
      </c>
    </row>
    <row r="560" spans="1:10">
      <c r="A560" s="51" t="s">
        <v>1394</v>
      </c>
      <c r="B560" s="52" t="s">
        <v>57</v>
      </c>
      <c r="C560" s="53" t="s">
        <v>1395</v>
      </c>
      <c r="D560" s="54" t="s">
        <v>1396</v>
      </c>
      <c r="E560" s="55" t="s">
        <v>51</v>
      </c>
      <c r="F560" s="19">
        <v>136</v>
      </c>
      <c r="G560" s="20"/>
      <c r="H560" s="41" t="s">
        <v>16</v>
      </c>
      <c r="I560" s="19">
        <f t="shared" si="242"/>
        <v>0</v>
      </c>
      <c r="J560" s="21">
        <f t="shared" si="243"/>
        <v>0</v>
      </c>
    </row>
    <row r="561" spans="1:10">
      <c r="A561" s="47" t="s">
        <v>1397</v>
      </c>
      <c r="B561" s="48" t="s">
        <v>37</v>
      </c>
      <c r="C561" s="49"/>
      <c r="D561" s="50" t="s">
        <v>1398</v>
      </c>
      <c r="E561" s="46" t="s">
        <v>38</v>
      </c>
      <c r="F561" s="30">
        <v>0</v>
      </c>
      <c r="G561" s="31"/>
      <c r="H561" s="40" t="s">
        <v>16</v>
      </c>
      <c r="I561" s="30">
        <v>0</v>
      </c>
      <c r="J561" s="32">
        <f>J562+J569+J587+J612+J625+J632</f>
        <v>0</v>
      </c>
    </row>
    <row r="562" spans="1:10">
      <c r="A562" s="47" t="s">
        <v>1399</v>
      </c>
      <c r="B562" s="48" t="s">
        <v>37</v>
      </c>
      <c r="C562" s="49"/>
      <c r="D562" s="50" t="s">
        <v>1400</v>
      </c>
      <c r="E562" s="46" t="s">
        <v>38</v>
      </c>
      <c r="F562" s="30">
        <v>0</v>
      </c>
      <c r="G562" s="31"/>
      <c r="H562" s="40" t="s">
        <v>16</v>
      </c>
      <c r="I562" s="30">
        <v>0</v>
      </c>
      <c r="J562" s="32">
        <f>SUM(J563:J568)</f>
        <v>0</v>
      </c>
    </row>
    <row r="563" spans="1:10" ht="38.25">
      <c r="A563" s="51" t="s">
        <v>1401</v>
      </c>
      <c r="B563" s="52" t="s">
        <v>37</v>
      </c>
      <c r="C563" s="53" t="s">
        <v>1402</v>
      </c>
      <c r="D563" s="54" t="s">
        <v>1403</v>
      </c>
      <c r="E563" s="55" t="s">
        <v>51</v>
      </c>
      <c r="F563" s="19">
        <v>2</v>
      </c>
      <c r="G563" s="20"/>
      <c r="H563" s="41" t="s">
        <v>16</v>
      </c>
      <c r="I563" s="19">
        <f t="shared" ref="I563" si="244">ROUND(G563*1.2469,2)</f>
        <v>0</v>
      </c>
      <c r="J563" s="21">
        <f t="shared" ref="J563" si="245">ROUND(F563*I563,2)</f>
        <v>0</v>
      </c>
    </row>
    <row r="564" spans="1:10" ht="38.25">
      <c r="A564" s="51" t="s">
        <v>1404</v>
      </c>
      <c r="B564" s="52" t="s">
        <v>37</v>
      </c>
      <c r="C564" s="53" t="s">
        <v>1405</v>
      </c>
      <c r="D564" s="54" t="s">
        <v>1406</v>
      </c>
      <c r="E564" s="55" t="s">
        <v>51</v>
      </c>
      <c r="F564" s="19">
        <v>1</v>
      </c>
      <c r="G564" s="20"/>
      <c r="H564" s="41" t="s">
        <v>16</v>
      </c>
      <c r="I564" s="19">
        <f t="shared" ref="I564:I568" si="246">ROUND(G564*1.2469,2)</f>
        <v>0</v>
      </c>
      <c r="J564" s="21">
        <f t="shared" ref="J564:J568" si="247">ROUND(F564*I564,2)</f>
        <v>0</v>
      </c>
    </row>
    <row r="565" spans="1:10" ht="25.5">
      <c r="A565" s="51" t="s">
        <v>1407</v>
      </c>
      <c r="B565" s="52" t="s">
        <v>37</v>
      </c>
      <c r="C565" s="53" t="s">
        <v>1408</v>
      </c>
      <c r="D565" s="54" t="s">
        <v>1409</v>
      </c>
      <c r="E565" s="55" t="s">
        <v>51</v>
      </c>
      <c r="F565" s="19">
        <v>3</v>
      </c>
      <c r="G565" s="20"/>
      <c r="H565" s="41" t="s">
        <v>16</v>
      </c>
      <c r="I565" s="19">
        <f t="shared" si="246"/>
        <v>0</v>
      </c>
      <c r="J565" s="21">
        <f t="shared" si="247"/>
        <v>0</v>
      </c>
    </row>
    <row r="566" spans="1:10" ht="38.25">
      <c r="A566" s="51" t="s">
        <v>1410</v>
      </c>
      <c r="B566" s="52" t="s">
        <v>37</v>
      </c>
      <c r="C566" s="53" t="s">
        <v>1411</v>
      </c>
      <c r="D566" s="54" t="s">
        <v>1412</v>
      </c>
      <c r="E566" s="55" t="s">
        <v>51</v>
      </c>
      <c r="F566" s="19">
        <v>4</v>
      </c>
      <c r="G566" s="20"/>
      <c r="H566" s="41" t="s">
        <v>16</v>
      </c>
      <c r="I566" s="19">
        <f t="shared" si="246"/>
        <v>0</v>
      </c>
      <c r="J566" s="21">
        <f t="shared" si="247"/>
        <v>0</v>
      </c>
    </row>
    <row r="567" spans="1:10" ht="51">
      <c r="A567" s="51" t="s">
        <v>1413</v>
      </c>
      <c r="B567" s="52" t="s">
        <v>37</v>
      </c>
      <c r="C567" s="53" t="s">
        <v>1414</v>
      </c>
      <c r="D567" s="54" t="s">
        <v>1415</v>
      </c>
      <c r="E567" s="55" t="s">
        <v>51</v>
      </c>
      <c r="F567" s="19">
        <v>1</v>
      </c>
      <c r="G567" s="20"/>
      <c r="H567" s="41" t="s">
        <v>16</v>
      </c>
      <c r="I567" s="19">
        <f t="shared" si="246"/>
        <v>0</v>
      </c>
      <c r="J567" s="21">
        <f t="shared" si="247"/>
        <v>0</v>
      </c>
    </row>
    <row r="568" spans="1:10" ht="38.25">
      <c r="A568" s="51" t="s">
        <v>1416</v>
      </c>
      <c r="B568" s="52" t="s">
        <v>57</v>
      </c>
      <c r="C568" s="53" t="s">
        <v>1417</v>
      </c>
      <c r="D568" s="54" t="s">
        <v>1418</v>
      </c>
      <c r="E568" s="55" t="s">
        <v>51</v>
      </c>
      <c r="F568" s="19">
        <v>6</v>
      </c>
      <c r="G568" s="20"/>
      <c r="H568" s="41" t="s">
        <v>16</v>
      </c>
      <c r="I568" s="19">
        <f t="shared" si="246"/>
        <v>0</v>
      </c>
      <c r="J568" s="21">
        <f t="shared" si="247"/>
        <v>0</v>
      </c>
    </row>
    <row r="569" spans="1:10">
      <c r="A569" s="47" t="s">
        <v>1419</v>
      </c>
      <c r="B569" s="48" t="s">
        <v>37</v>
      </c>
      <c r="C569" s="49"/>
      <c r="D569" s="50" t="s">
        <v>1420</v>
      </c>
      <c r="E569" s="46" t="s">
        <v>38</v>
      </c>
      <c r="F569" s="30">
        <v>0</v>
      </c>
      <c r="G569" s="31"/>
      <c r="H569" s="40" t="s">
        <v>16</v>
      </c>
      <c r="I569" s="30">
        <v>0</v>
      </c>
      <c r="J569" s="32">
        <f>SUM(J570:J586)</f>
        <v>0</v>
      </c>
    </row>
    <row r="570" spans="1:10" ht="25.5">
      <c r="A570" s="51" t="s">
        <v>1421</v>
      </c>
      <c r="B570" s="52" t="s">
        <v>37</v>
      </c>
      <c r="C570" s="53" t="s">
        <v>1422</v>
      </c>
      <c r="D570" s="54" t="s">
        <v>1423</v>
      </c>
      <c r="E570" s="55" t="s">
        <v>51</v>
      </c>
      <c r="F570" s="19">
        <v>94</v>
      </c>
      <c r="G570" s="20"/>
      <c r="H570" s="41" t="s">
        <v>16</v>
      </c>
      <c r="I570" s="19">
        <f t="shared" ref="I570" si="248">ROUND(G570*1.2469,2)</f>
        <v>0</v>
      </c>
      <c r="J570" s="21">
        <f t="shared" ref="J570" si="249">ROUND(F570*I570,2)</f>
        <v>0</v>
      </c>
    </row>
    <row r="571" spans="1:10" ht="25.5">
      <c r="A571" s="51" t="s">
        <v>1424</v>
      </c>
      <c r="B571" s="52" t="s">
        <v>37</v>
      </c>
      <c r="C571" s="53" t="s">
        <v>1425</v>
      </c>
      <c r="D571" s="54" t="s">
        <v>1426</v>
      </c>
      <c r="E571" s="55" t="s">
        <v>51</v>
      </c>
      <c r="F571" s="19">
        <v>39</v>
      </c>
      <c r="G571" s="20"/>
      <c r="H571" s="41" t="s">
        <v>16</v>
      </c>
      <c r="I571" s="19">
        <f t="shared" ref="I571:I586" si="250">ROUND(G571*1.2469,2)</f>
        <v>0</v>
      </c>
      <c r="J571" s="21">
        <f t="shared" ref="J571:J586" si="251">ROUND(F571*I571,2)</f>
        <v>0</v>
      </c>
    </row>
    <row r="572" spans="1:10" ht="25.5">
      <c r="A572" s="51" t="s">
        <v>1427</v>
      </c>
      <c r="B572" s="52" t="s">
        <v>37</v>
      </c>
      <c r="C572" s="53" t="s">
        <v>1428</v>
      </c>
      <c r="D572" s="54" t="s">
        <v>1429</v>
      </c>
      <c r="E572" s="55" t="s">
        <v>51</v>
      </c>
      <c r="F572" s="19">
        <v>4</v>
      </c>
      <c r="G572" s="20"/>
      <c r="H572" s="41" t="s">
        <v>16</v>
      </c>
      <c r="I572" s="19">
        <f t="shared" si="250"/>
        <v>0</v>
      </c>
      <c r="J572" s="21">
        <f t="shared" si="251"/>
        <v>0</v>
      </c>
    </row>
    <row r="573" spans="1:10" ht="25.5">
      <c r="A573" s="51" t="s">
        <v>1430</v>
      </c>
      <c r="B573" s="52" t="s">
        <v>37</v>
      </c>
      <c r="C573" s="53" t="s">
        <v>1431</v>
      </c>
      <c r="D573" s="54" t="s">
        <v>1432</v>
      </c>
      <c r="E573" s="55" t="s">
        <v>51</v>
      </c>
      <c r="F573" s="19">
        <v>14</v>
      </c>
      <c r="G573" s="20"/>
      <c r="H573" s="41" t="s">
        <v>16</v>
      </c>
      <c r="I573" s="19">
        <f t="shared" si="250"/>
        <v>0</v>
      </c>
      <c r="J573" s="21">
        <f t="shared" si="251"/>
        <v>0</v>
      </c>
    </row>
    <row r="574" spans="1:10" ht="25.5">
      <c r="A574" s="51" t="s">
        <v>1433</v>
      </c>
      <c r="B574" s="52" t="s">
        <v>37</v>
      </c>
      <c r="C574" s="53" t="s">
        <v>1434</v>
      </c>
      <c r="D574" s="54" t="s">
        <v>1435</v>
      </c>
      <c r="E574" s="55" t="s">
        <v>51</v>
      </c>
      <c r="F574" s="19">
        <v>1</v>
      </c>
      <c r="G574" s="20"/>
      <c r="H574" s="41" t="s">
        <v>16</v>
      </c>
      <c r="I574" s="19">
        <f t="shared" si="250"/>
        <v>0</v>
      </c>
      <c r="J574" s="21">
        <f t="shared" si="251"/>
        <v>0</v>
      </c>
    </row>
    <row r="575" spans="1:10" ht="25.5">
      <c r="A575" s="51" t="s">
        <v>1436</v>
      </c>
      <c r="B575" s="52" t="s">
        <v>37</v>
      </c>
      <c r="C575" s="53" t="s">
        <v>1437</v>
      </c>
      <c r="D575" s="54" t="s">
        <v>1438</v>
      </c>
      <c r="E575" s="55" t="s">
        <v>51</v>
      </c>
      <c r="F575" s="19">
        <v>15</v>
      </c>
      <c r="G575" s="20"/>
      <c r="H575" s="41" t="s">
        <v>16</v>
      </c>
      <c r="I575" s="19">
        <f t="shared" si="250"/>
        <v>0</v>
      </c>
      <c r="J575" s="21">
        <f t="shared" si="251"/>
        <v>0</v>
      </c>
    </row>
    <row r="576" spans="1:10" ht="25.5">
      <c r="A576" s="51" t="s">
        <v>1439</v>
      </c>
      <c r="B576" s="52" t="s">
        <v>37</v>
      </c>
      <c r="C576" s="53" t="s">
        <v>1440</v>
      </c>
      <c r="D576" s="54" t="s">
        <v>1441</v>
      </c>
      <c r="E576" s="55" t="s">
        <v>51</v>
      </c>
      <c r="F576" s="19">
        <v>3</v>
      </c>
      <c r="G576" s="20"/>
      <c r="H576" s="41" t="s">
        <v>16</v>
      </c>
      <c r="I576" s="19">
        <f t="shared" si="250"/>
        <v>0</v>
      </c>
      <c r="J576" s="21">
        <f t="shared" si="251"/>
        <v>0</v>
      </c>
    </row>
    <row r="577" spans="1:10" ht="25.5">
      <c r="A577" s="51" t="s">
        <v>1442</v>
      </c>
      <c r="B577" s="52" t="s">
        <v>37</v>
      </c>
      <c r="C577" s="53" t="s">
        <v>1443</v>
      </c>
      <c r="D577" s="54" t="s">
        <v>1444</v>
      </c>
      <c r="E577" s="55" t="s">
        <v>51</v>
      </c>
      <c r="F577" s="19">
        <v>2</v>
      </c>
      <c r="G577" s="20"/>
      <c r="H577" s="41" t="s">
        <v>16</v>
      </c>
      <c r="I577" s="19">
        <f t="shared" si="250"/>
        <v>0</v>
      </c>
      <c r="J577" s="21">
        <f t="shared" si="251"/>
        <v>0</v>
      </c>
    </row>
    <row r="578" spans="1:10">
      <c r="A578" s="51" t="s">
        <v>1445</v>
      </c>
      <c r="B578" s="52" t="s">
        <v>57</v>
      </c>
      <c r="C578" s="53" t="s">
        <v>1446</v>
      </c>
      <c r="D578" s="54" t="s">
        <v>1447</v>
      </c>
      <c r="E578" s="55" t="s">
        <v>51</v>
      </c>
      <c r="F578" s="19">
        <v>3</v>
      </c>
      <c r="G578" s="20"/>
      <c r="H578" s="41" t="s">
        <v>16</v>
      </c>
      <c r="I578" s="19">
        <f t="shared" si="250"/>
        <v>0</v>
      </c>
      <c r="J578" s="21">
        <f t="shared" si="251"/>
        <v>0</v>
      </c>
    </row>
    <row r="579" spans="1:10">
      <c r="A579" s="51" t="s">
        <v>1448</v>
      </c>
      <c r="B579" s="52" t="s">
        <v>57</v>
      </c>
      <c r="C579" s="53" t="s">
        <v>1449</v>
      </c>
      <c r="D579" s="54" t="s">
        <v>1450</v>
      </c>
      <c r="E579" s="55" t="s">
        <v>51</v>
      </c>
      <c r="F579" s="19">
        <v>1</v>
      </c>
      <c r="G579" s="20"/>
      <c r="H579" s="41" t="s">
        <v>16</v>
      </c>
      <c r="I579" s="19">
        <f t="shared" si="250"/>
        <v>0</v>
      </c>
      <c r="J579" s="21">
        <f t="shared" si="251"/>
        <v>0</v>
      </c>
    </row>
    <row r="580" spans="1:10" ht="25.5">
      <c r="A580" s="51" t="s">
        <v>1451</v>
      </c>
      <c r="B580" s="52" t="s">
        <v>57</v>
      </c>
      <c r="C580" s="53" t="s">
        <v>1452</v>
      </c>
      <c r="D580" s="54" t="s">
        <v>1453</v>
      </c>
      <c r="E580" s="55" t="s">
        <v>51</v>
      </c>
      <c r="F580" s="19">
        <v>32</v>
      </c>
      <c r="G580" s="20"/>
      <c r="H580" s="41" t="s">
        <v>16</v>
      </c>
      <c r="I580" s="19">
        <f t="shared" si="250"/>
        <v>0</v>
      </c>
      <c r="J580" s="21">
        <f t="shared" si="251"/>
        <v>0</v>
      </c>
    </row>
    <row r="581" spans="1:10">
      <c r="A581" s="51" t="s">
        <v>1454</v>
      </c>
      <c r="B581" s="52" t="s">
        <v>57</v>
      </c>
      <c r="C581" s="53" t="s">
        <v>1455</v>
      </c>
      <c r="D581" s="54" t="s">
        <v>1456</v>
      </c>
      <c r="E581" s="55" t="s">
        <v>51</v>
      </c>
      <c r="F581" s="19">
        <v>52</v>
      </c>
      <c r="G581" s="20"/>
      <c r="H581" s="41" t="s">
        <v>16</v>
      </c>
      <c r="I581" s="19">
        <f t="shared" si="250"/>
        <v>0</v>
      </c>
      <c r="J581" s="21">
        <f t="shared" si="251"/>
        <v>0</v>
      </c>
    </row>
    <row r="582" spans="1:10">
      <c r="A582" s="51" t="s">
        <v>1457</v>
      </c>
      <c r="B582" s="52" t="s">
        <v>57</v>
      </c>
      <c r="C582" s="53" t="s">
        <v>1458</v>
      </c>
      <c r="D582" s="54" t="s">
        <v>1459</v>
      </c>
      <c r="E582" s="55" t="s">
        <v>51</v>
      </c>
      <c r="F582" s="19">
        <v>8</v>
      </c>
      <c r="G582" s="20"/>
      <c r="H582" s="41" t="s">
        <v>16</v>
      </c>
      <c r="I582" s="19">
        <f t="shared" si="250"/>
        <v>0</v>
      </c>
      <c r="J582" s="21">
        <f t="shared" si="251"/>
        <v>0</v>
      </c>
    </row>
    <row r="583" spans="1:10" ht="25.5">
      <c r="A583" s="51" t="s">
        <v>1460</v>
      </c>
      <c r="B583" s="52" t="s">
        <v>37</v>
      </c>
      <c r="C583" s="53" t="s">
        <v>1461</v>
      </c>
      <c r="D583" s="54" t="s">
        <v>1462</v>
      </c>
      <c r="E583" s="55" t="s">
        <v>51</v>
      </c>
      <c r="F583" s="19">
        <v>8</v>
      </c>
      <c r="G583" s="20"/>
      <c r="H583" s="41" t="s">
        <v>16</v>
      </c>
      <c r="I583" s="19">
        <f t="shared" si="250"/>
        <v>0</v>
      </c>
      <c r="J583" s="21">
        <f t="shared" si="251"/>
        <v>0</v>
      </c>
    </row>
    <row r="584" spans="1:10" ht="25.5">
      <c r="A584" s="51" t="s">
        <v>1463</v>
      </c>
      <c r="B584" s="52" t="s">
        <v>37</v>
      </c>
      <c r="C584" s="53" t="s">
        <v>1464</v>
      </c>
      <c r="D584" s="54" t="s">
        <v>1465</v>
      </c>
      <c r="E584" s="55" t="s">
        <v>51</v>
      </c>
      <c r="F584" s="19">
        <v>2</v>
      </c>
      <c r="G584" s="20"/>
      <c r="H584" s="41" t="s">
        <v>16</v>
      </c>
      <c r="I584" s="19">
        <f t="shared" si="250"/>
        <v>0</v>
      </c>
      <c r="J584" s="21">
        <f t="shared" si="251"/>
        <v>0</v>
      </c>
    </row>
    <row r="585" spans="1:10" ht="25.5">
      <c r="A585" s="51" t="s">
        <v>1466</v>
      </c>
      <c r="B585" s="52" t="s">
        <v>37</v>
      </c>
      <c r="C585" s="53" t="s">
        <v>1467</v>
      </c>
      <c r="D585" s="54" t="s">
        <v>1468</v>
      </c>
      <c r="E585" s="55" t="s">
        <v>51</v>
      </c>
      <c r="F585" s="19">
        <v>2</v>
      </c>
      <c r="G585" s="20"/>
      <c r="H585" s="41" t="s">
        <v>16</v>
      </c>
      <c r="I585" s="19">
        <f t="shared" si="250"/>
        <v>0</v>
      </c>
      <c r="J585" s="21">
        <f t="shared" si="251"/>
        <v>0</v>
      </c>
    </row>
    <row r="586" spans="1:10" ht="25.5">
      <c r="A586" s="51" t="s">
        <v>1469</v>
      </c>
      <c r="B586" s="52" t="s">
        <v>37</v>
      </c>
      <c r="C586" s="53" t="s">
        <v>1470</v>
      </c>
      <c r="D586" s="54" t="s">
        <v>1471</v>
      </c>
      <c r="E586" s="55" t="s">
        <v>51</v>
      </c>
      <c r="F586" s="19">
        <v>2</v>
      </c>
      <c r="G586" s="20"/>
      <c r="H586" s="41" t="s">
        <v>16</v>
      </c>
      <c r="I586" s="19">
        <f t="shared" si="250"/>
        <v>0</v>
      </c>
      <c r="J586" s="21">
        <f t="shared" si="251"/>
        <v>0</v>
      </c>
    </row>
    <row r="587" spans="1:10">
      <c r="A587" s="47" t="s">
        <v>1472</v>
      </c>
      <c r="B587" s="48" t="s">
        <v>37</v>
      </c>
      <c r="C587" s="49"/>
      <c r="D587" s="50" t="s">
        <v>1473</v>
      </c>
      <c r="E587" s="46" t="s">
        <v>38</v>
      </c>
      <c r="F587" s="30">
        <v>0</v>
      </c>
      <c r="G587" s="31"/>
      <c r="H587" s="40" t="s">
        <v>16</v>
      </c>
      <c r="I587" s="30">
        <v>0</v>
      </c>
      <c r="J587" s="32">
        <f>SUM(J588:J611)</f>
        <v>0</v>
      </c>
    </row>
    <row r="588" spans="1:10" ht="38.25">
      <c r="A588" s="51" t="s">
        <v>1474</v>
      </c>
      <c r="B588" s="52" t="s">
        <v>37</v>
      </c>
      <c r="C588" s="53" t="s">
        <v>1475</v>
      </c>
      <c r="D588" s="54" t="s">
        <v>1476</v>
      </c>
      <c r="E588" s="55" t="s">
        <v>73</v>
      </c>
      <c r="F588" s="19">
        <v>1803.5</v>
      </c>
      <c r="G588" s="20"/>
      <c r="H588" s="41" t="s">
        <v>16</v>
      </c>
      <c r="I588" s="19">
        <f t="shared" ref="I588" si="252">ROUND(G588*1.2469,2)</f>
        <v>0</v>
      </c>
      <c r="J588" s="21">
        <f t="shared" ref="J588" si="253">ROUND(F588*I588,2)</f>
        <v>0</v>
      </c>
    </row>
    <row r="589" spans="1:10" ht="38.25">
      <c r="A589" s="51" t="s">
        <v>1477</v>
      </c>
      <c r="B589" s="52" t="s">
        <v>37</v>
      </c>
      <c r="C589" s="53" t="s">
        <v>1478</v>
      </c>
      <c r="D589" s="54" t="s">
        <v>1479</v>
      </c>
      <c r="E589" s="55" t="s">
        <v>73</v>
      </c>
      <c r="F589" s="19">
        <v>164.5</v>
      </c>
      <c r="G589" s="20"/>
      <c r="H589" s="41" t="s">
        <v>16</v>
      </c>
      <c r="I589" s="19">
        <f t="shared" ref="I589:I611" si="254">ROUND(G589*1.2469,2)</f>
        <v>0</v>
      </c>
      <c r="J589" s="21">
        <f t="shared" ref="J589:J611" si="255">ROUND(F589*I589,2)</f>
        <v>0</v>
      </c>
    </row>
    <row r="590" spans="1:10" ht="38.25">
      <c r="A590" s="51" t="s">
        <v>1480</v>
      </c>
      <c r="B590" s="52" t="s">
        <v>37</v>
      </c>
      <c r="C590" s="53" t="s">
        <v>1481</v>
      </c>
      <c r="D590" s="54" t="s">
        <v>1482</v>
      </c>
      <c r="E590" s="55" t="s">
        <v>73</v>
      </c>
      <c r="F590" s="19">
        <v>1.1000000000000001</v>
      </c>
      <c r="G590" s="20"/>
      <c r="H590" s="41" t="s">
        <v>16</v>
      </c>
      <c r="I590" s="19">
        <f t="shared" si="254"/>
        <v>0</v>
      </c>
      <c r="J590" s="21">
        <f t="shared" si="255"/>
        <v>0</v>
      </c>
    </row>
    <row r="591" spans="1:10" ht="38.25">
      <c r="A591" s="51" t="s">
        <v>1483</v>
      </c>
      <c r="B591" s="52" t="s">
        <v>37</v>
      </c>
      <c r="C591" s="53" t="s">
        <v>1484</v>
      </c>
      <c r="D591" s="54" t="s">
        <v>1485</v>
      </c>
      <c r="E591" s="55" t="s">
        <v>73</v>
      </c>
      <c r="F591" s="19">
        <v>3</v>
      </c>
      <c r="G591" s="20"/>
      <c r="H591" s="41" t="s">
        <v>16</v>
      </c>
      <c r="I591" s="19">
        <f t="shared" si="254"/>
        <v>0</v>
      </c>
      <c r="J591" s="21">
        <f t="shared" si="255"/>
        <v>0</v>
      </c>
    </row>
    <row r="592" spans="1:10" ht="25.5">
      <c r="A592" s="51" t="s">
        <v>1486</v>
      </c>
      <c r="B592" s="52" t="s">
        <v>57</v>
      </c>
      <c r="C592" s="53" t="s">
        <v>1487</v>
      </c>
      <c r="D592" s="54" t="s">
        <v>1488</v>
      </c>
      <c r="E592" s="55" t="s">
        <v>73</v>
      </c>
      <c r="F592" s="19">
        <v>59.7</v>
      </c>
      <c r="G592" s="20"/>
      <c r="H592" s="41" t="s">
        <v>16</v>
      </c>
      <c r="I592" s="19">
        <f t="shared" si="254"/>
        <v>0</v>
      </c>
      <c r="J592" s="21">
        <f t="shared" si="255"/>
        <v>0</v>
      </c>
    </row>
    <row r="593" spans="1:10" ht="25.5">
      <c r="A593" s="51" t="s">
        <v>1489</v>
      </c>
      <c r="B593" s="52" t="s">
        <v>57</v>
      </c>
      <c r="C593" s="53" t="s">
        <v>1490</v>
      </c>
      <c r="D593" s="54" t="s">
        <v>1491</v>
      </c>
      <c r="E593" s="55" t="s">
        <v>73</v>
      </c>
      <c r="F593" s="19">
        <v>52.4</v>
      </c>
      <c r="G593" s="20"/>
      <c r="H593" s="41" t="s">
        <v>16</v>
      </c>
      <c r="I593" s="19">
        <f t="shared" si="254"/>
        <v>0</v>
      </c>
      <c r="J593" s="21">
        <f t="shared" si="255"/>
        <v>0</v>
      </c>
    </row>
    <row r="594" spans="1:10" ht="25.5">
      <c r="A594" s="51" t="s">
        <v>1492</v>
      </c>
      <c r="B594" s="52" t="s">
        <v>57</v>
      </c>
      <c r="C594" s="53" t="s">
        <v>1493</v>
      </c>
      <c r="D594" s="54" t="s">
        <v>1494</v>
      </c>
      <c r="E594" s="55" t="s">
        <v>73</v>
      </c>
      <c r="F594" s="19">
        <v>147.1</v>
      </c>
      <c r="G594" s="20"/>
      <c r="H594" s="41" t="s">
        <v>16</v>
      </c>
      <c r="I594" s="19">
        <f t="shared" si="254"/>
        <v>0</v>
      </c>
      <c r="J594" s="21">
        <f t="shared" si="255"/>
        <v>0</v>
      </c>
    </row>
    <row r="595" spans="1:10" ht="25.5">
      <c r="A595" s="51" t="s">
        <v>1495</v>
      </c>
      <c r="B595" s="52" t="s">
        <v>57</v>
      </c>
      <c r="C595" s="53" t="s">
        <v>1496</v>
      </c>
      <c r="D595" s="54" t="s">
        <v>1497</v>
      </c>
      <c r="E595" s="55" t="s">
        <v>73</v>
      </c>
      <c r="F595" s="19">
        <v>55</v>
      </c>
      <c r="G595" s="20"/>
      <c r="H595" s="41" t="s">
        <v>16</v>
      </c>
      <c r="I595" s="19">
        <f t="shared" si="254"/>
        <v>0</v>
      </c>
      <c r="J595" s="21">
        <f t="shared" si="255"/>
        <v>0</v>
      </c>
    </row>
    <row r="596" spans="1:10" ht="25.5">
      <c r="A596" s="51" t="s">
        <v>1498</v>
      </c>
      <c r="B596" s="52" t="s">
        <v>57</v>
      </c>
      <c r="C596" s="53" t="s">
        <v>1354</v>
      </c>
      <c r="D596" s="54" t="s">
        <v>1355</v>
      </c>
      <c r="E596" s="55" t="s">
        <v>73</v>
      </c>
      <c r="F596" s="19">
        <v>962</v>
      </c>
      <c r="G596" s="20"/>
      <c r="H596" s="41" t="s">
        <v>16</v>
      </c>
      <c r="I596" s="19">
        <f t="shared" si="254"/>
        <v>0</v>
      </c>
      <c r="J596" s="21">
        <f t="shared" si="255"/>
        <v>0</v>
      </c>
    </row>
    <row r="597" spans="1:10" ht="25.5">
      <c r="A597" s="51" t="s">
        <v>1499</v>
      </c>
      <c r="B597" s="52" t="s">
        <v>57</v>
      </c>
      <c r="C597" s="53" t="s">
        <v>1500</v>
      </c>
      <c r="D597" s="54" t="s">
        <v>1501</v>
      </c>
      <c r="E597" s="55" t="s">
        <v>73</v>
      </c>
      <c r="F597" s="19">
        <v>122.7</v>
      </c>
      <c r="G597" s="20"/>
      <c r="H597" s="41" t="s">
        <v>16</v>
      </c>
      <c r="I597" s="19">
        <f t="shared" si="254"/>
        <v>0</v>
      </c>
      <c r="J597" s="21">
        <f t="shared" si="255"/>
        <v>0</v>
      </c>
    </row>
    <row r="598" spans="1:10" ht="38.25">
      <c r="A598" s="51" t="s">
        <v>1502</v>
      </c>
      <c r="B598" s="52" t="s">
        <v>37</v>
      </c>
      <c r="C598" s="53" t="s">
        <v>1503</v>
      </c>
      <c r="D598" s="54" t="s">
        <v>1504</v>
      </c>
      <c r="E598" s="55" t="s">
        <v>51</v>
      </c>
      <c r="F598" s="19">
        <v>6</v>
      </c>
      <c r="G598" s="20"/>
      <c r="H598" s="41" t="s">
        <v>16</v>
      </c>
      <c r="I598" s="19">
        <f t="shared" si="254"/>
        <v>0</v>
      </c>
      <c r="J598" s="21">
        <f t="shared" si="255"/>
        <v>0</v>
      </c>
    </row>
    <row r="599" spans="1:10" ht="38.25">
      <c r="A599" s="51" t="s">
        <v>1505</v>
      </c>
      <c r="B599" s="52" t="s">
        <v>37</v>
      </c>
      <c r="C599" s="53" t="s">
        <v>1506</v>
      </c>
      <c r="D599" s="54" t="s">
        <v>1507</v>
      </c>
      <c r="E599" s="55" t="s">
        <v>51</v>
      </c>
      <c r="F599" s="19">
        <v>14</v>
      </c>
      <c r="G599" s="20"/>
      <c r="H599" s="41" t="s">
        <v>16</v>
      </c>
      <c r="I599" s="19">
        <f t="shared" si="254"/>
        <v>0</v>
      </c>
      <c r="J599" s="21">
        <f t="shared" si="255"/>
        <v>0</v>
      </c>
    </row>
    <row r="600" spans="1:10" ht="25.5">
      <c r="A600" s="51" t="s">
        <v>1508</v>
      </c>
      <c r="B600" s="52" t="s">
        <v>37</v>
      </c>
      <c r="C600" s="53" t="s">
        <v>1509</v>
      </c>
      <c r="D600" s="54" t="s">
        <v>1510</v>
      </c>
      <c r="E600" s="55" t="s">
        <v>51</v>
      </c>
      <c r="F600" s="19">
        <v>82</v>
      </c>
      <c r="G600" s="20"/>
      <c r="H600" s="41" t="s">
        <v>16</v>
      </c>
      <c r="I600" s="19">
        <f t="shared" si="254"/>
        <v>0</v>
      </c>
      <c r="J600" s="21">
        <f t="shared" si="255"/>
        <v>0</v>
      </c>
    </row>
    <row r="601" spans="1:10" ht="38.25">
      <c r="A601" s="51" t="s">
        <v>1511</v>
      </c>
      <c r="B601" s="52" t="s">
        <v>37</v>
      </c>
      <c r="C601" s="53" t="s">
        <v>1512</v>
      </c>
      <c r="D601" s="54" t="s">
        <v>1513</v>
      </c>
      <c r="E601" s="55" t="s">
        <v>51</v>
      </c>
      <c r="F601" s="19">
        <v>28</v>
      </c>
      <c r="G601" s="20"/>
      <c r="H601" s="41" t="s">
        <v>16</v>
      </c>
      <c r="I601" s="19">
        <f t="shared" si="254"/>
        <v>0</v>
      </c>
      <c r="J601" s="21">
        <f t="shared" si="255"/>
        <v>0</v>
      </c>
    </row>
    <row r="602" spans="1:10" ht="38.25">
      <c r="A602" s="51" t="s">
        <v>1514</v>
      </c>
      <c r="B602" s="52" t="s">
        <v>37</v>
      </c>
      <c r="C602" s="53" t="s">
        <v>1515</v>
      </c>
      <c r="D602" s="54" t="s">
        <v>1516</v>
      </c>
      <c r="E602" s="55" t="s">
        <v>51</v>
      </c>
      <c r="F602" s="19">
        <v>16</v>
      </c>
      <c r="G602" s="20"/>
      <c r="H602" s="41" t="s">
        <v>16</v>
      </c>
      <c r="I602" s="19">
        <f t="shared" si="254"/>
        <v>0</v>
      </c>
      <c r="J602" s="21">
        <f t="shared" si="255"/>
        <v>0</v>
      </c>
    </row>
    <row r="603" spans="1:10" ht="38.25">
      <c r="A603" s="51" t="s">
        <v>1517</v>
      </c>
      <c r="B603" s="52" t="s">
        <v>57</v>
      </c>
      <c r="C603" s="53" t="s">
        <v>1518</v>
      </c>
      <c r="D603" s="54" t="s">
        <v>1519</v>
      </c>
      <c r="E603" s="55" t="s">
        <v>51</v>
      </c>
      <c r="F603" s="19">
        <v>1</v>
      </c>
      <c r="G603" s="20"/>
      <c r="H603" s="41" t="s">
        <v>16</v>
      </c>
      <c r="I603" s="19">
        <f t="shared" si="254"/>
        <v>0</v>
      </c>
      <c r="J603" s="21">
        <f t="shared" si="255"/>
        <v>0</v>
      </c>
    </row>
    <row r="604" spans="1:10" ht="38.25">
      <c r="A604" s="51" t="s">
        <v>1520</v>
      </c>
      <c r="B604" s="52" t="s">
        <v>57</v>
      </c>
      <c r="C604" s="53" t="s">
        <v>1521</v>
      </c>
      <c r="D604" s="54" t="s">
        <v>1522</v>
      </c>
      <c r="E604" s="55" t="s">
        <v>51</v>
      </c>
      <c r="F604" s="19">
        <v>1</v>
      </c>
      <c r="G604" s="20"/>
      <c r="H604" s="41" t="s">
        <v>16</v>
      </c>
      <c r="I604" s="19">
        <f t="shared" si="254"/>
        <v>0</v>
      </c>
      <c r="J604" s="21">
        <f t="shared" si="255"/>
        <v>0</v>
      </c>
    </row>
    <row r="605" spans="1:10">
      <c r="A605" s="51" t="s">
        <v>1523</v>
      </c>
      <c r="B605" s="52" t="s">
        <v>57</v>
      </c>
      <c r="C605" s="53" t="s">
        <v>1524</v>
      </c>
      <c r="D605" s="54" t="s">
        <v>1525</v>
      </c>
      <c r="E605" s="55" t="s">
        <v>51</v>
      </c>
      <c r="F605" s="19">
        <v>14</v>
      </c>
      <c r="G605" s="20"/>
      <c r="H605" s="41" t="s">
        <v>16</v>
      </c>
      <c r="I605" s="19">
        <f t="shared" si="254"/>
        <v>0</v>
      </c>
      <c r="J605" s="21">
        <f t="shared" si="255"/>
        <v>0</v>
      </c>
    </row>
    <row r="606" spans="1:10" ht="38.25">
      <c r="A606" s="51" t="s">
        <v>1526</v>
      </c>
      <c r="B606" s="52" t="s">
        <v>37</v>
      </c>
      <c r="C606" s="53" t="s">
        <v>1527</v>
      </c>
      <c r="D606" s="54" t="s">
        <v>1528</v>
      </c>
      <c r="E606" s="55" t="s">
        <v>51</v>
      </c>
      <c r="F606" s="19">
        <v>165</v>
      </c>
      <c r="G606" s="20"/>
      <c r="H606" s="41" t="s">
        <v>16</v>
      </c>
      <c r="I606" s="19">
        <f t="shared" si="254"/>
        <v>0</v>
      </c>
      <c r="J606" s="21">
        <f t="shared" si="255"/>
        <v>0</v>
      </c>
    </row>
    <row r="607" spans="1:10" ht="38.25">
      <c r="A607" s="51" t="s">
        <v>1529</v>
      </c>
      <c r="B607" s="52" t="s">
        <v>37</v>
      </c>
      <c r="C607" s="53" t="s">
        <v>1530</v>
      </c>
      <c r="D607" s="54" t="s">
        <v>1531</v>
      </c>
      <c r="E607" s="55" t="s">
        <v>51</v>
      </c>
      <c r="F607" s="19">
        <v>16</v>
      </c>
      <c r="G607" s="20"/>
      <c r="H607" s="41" t="s">
        <v>16</v>
      </c>
      <c r="I607" s="19">
        <f t="shared" si="254"/>
        <v>0</v>
      </c>
      <c r="J607" s="21">
        <f t="shared" si="255"/>
        <v>0</v>
      </c>
    </row>
    <row r="608" spans="1:10" ht="38.25">
      <c r="A608" s="51" t="s">
        <v>1532</v>
      </c>
      <c r="B608" s="52" t="s">
        <v>37</v>
      </c>
      <c r="C608" s="53" t="s">
        <v>1533</v>
      </c>
      <c r="D608" s="54" t="s">
        <v>1534</v>
      </c>
      <c r="E608" s="55" t="s">
        <v>51</v>
      </c>
      <c r="F608" s="19">
        <v>34</v>
      </c>
      <c r="G608" s="20"/>
      <c r="H608" s="41" t="s">
        <v>16</v>
      </c>
      <c r="I608" s="19">
        <f t="shared" si="254"/>
        <v>0</v>
      </c>
      <c r="J608" s="21">
        <f t="shared" si="255"/>
        <v>0</v>
      </c>
    </row>
    <row r="609" spans="1:10" ht="38.25">
      <c r="A609" s="51" t="s">
        <v>1535</v>
      </c>
      <c r="B609" s="52" t="s">
        <v>37</v>
      </c>
      <c r="C609" s="53" t="s">
        <v>1536</v>
      </c>
      <c r="D609" s="54" t="s">
        <v>1537</v>
      </c>
      <c r="E609" s="55" t="s">
        <v>51</v>
      </c>
      <c r="F609" s="19">
        <v>2</v>
      </c>
      <c r="G609" s="20"/>
      <c r="H609" s="41" t="s">
        <v>16</v>
      </c>
      <c r="I609" s="19">
        <f t="shared" si="254"/>
        <v>0</v>
      </c>
      <c r="J609" s="21">
        <f t="shared" si="255"/>
        <v>0</v>
      </c>
    </row>
    <row r="610" spans="1:10" ht="38.25">
      <c r="A610" s="51" t="s">
        <v>1538</v>
      </c>
      <c r="B610" s="52" t="s">
        <v>37</v>
      </c>
      <c r="C610" s="53" t="s">
        <v>1539</v>
      </c>
      <c r="D610" s="54" t="s">
        <v>1540</v>
      </c>
      <c r="E610" s="55" t="s">
        <v>51</v>
      </c>
      <c r="F610" s="19">
        <v>14</v>
      </c>
      <c r="G610" s="20"/>
      <c r="H610" s="41" t="s">
        <v>16</v>
      </c>
      <c r="I610" s="19">
        <f t="shared" si="254"/>
        <v>0</v>
      </c>
      <c r="J610" s="21">
        <f t="shared" si="255"/>
        <v>0</v>
      </c>
    </row>
    <row r="611" spans="1:10" ht="38.25">
      <c r="A611" s="51" t="s">
        <v>1541</v>
      </c>
      <c r="B611" s="52" t="s">
        <v>37</v>
      </c>
      <c r="C611" s="53" t="s">
        <v>1542</v>
      </c>
      <c r="D611" s="54" t="s">
        <v>1543</v>
      </c>
      <c r="E611" s="55" t="s">
        <v>51</v>
      </c>
      <c r="F611" s="19">
        <v>25</v>
      </c>
      <c r="G611" s="20"/>
      <c r="H611" s="41" t="s">
        <v>16</v>
      </c>
      <c r="I611" s="19">
        <f t="shared" si="254"/>
        <v>0</v>
      </c>
      <c r="J611" s="21">
        <f t="shared" si="255"/>
        <v>0</v>
      </c>
    </row>
    <row r="612" spans="1:10">
      <c r="A612" s="47" t="s">
        <v>1544</v>
      </c>
      <c r="B612" s="48" t="s">
        <v>37</v>
      </c>
      <c r="C612" s="49"/>
      <c r="D612" s="50" t="s">
        <v>1545</v>
      </c>
      <c r="E612" s="46" t="s">
        <v>38</v>
      </c>
      <c r="F612" s="30">
        <v>0</v>
      </c>
      <c r="G612" s="31"/>
      <c r="H612" s="40" t="s">
        <v>16</v>
      </c>
      <c r="I612" s="30">
        <v>0</v>
      </c>
      <c r="J612" s="32">
        <f>SUM(J613:J624)</f>
        <v>0</v>
      </c>
    </row>
    <row r="613" spans="1:10" ht="38.25">
      <c r="A613" s="51" t="s">
        <v>1546</v>
      </c>
      <c r="B613" s="52" t="s">
        <v>37</v>
      </c>
      <c r="C613" s="53" t="s">
        <v>1369</v>
      </c>
      <c r="D613" s="54" t="s">
        <v>1370</v>
      </c>
      <c r="E613" s="55" t="s">
        <v>73</v>
      </c>
      <c r="F613" s="19">
        <v>13741.1</v>
      </c>
      <c r="G613" s="20"/>
      <c r="H613" s="41" t="s">
        <v>16</v>
      </c>
      <c r="I613" s="19">
        <f t="shared" ref="I613" si="256">ROUND(G613*1.2469,2)</f>
        <v>0</v>
      </c>
      <c r="J613" s="21">
        <f t="shared" ref="J613" si="257">ROUND(F613*I613,2)</f>
        <v>0</v>
      </c>
    </row>
    <row r="614" spans="1:10" ht="38.25">
      <c r="A614" s="51" t="s">
        <v>1547</v>
      </c>
      <c r="B614" s="52" t="s">
        <v>37</v>
      </c>
      <c r="C614" s="53" t="s">
        <v>1548</v>
      </c>
      <c r="D614" s="54" t="s">
        <v>1549</v>
      </c>
      <c r="E614" s="55" t="s">
        <v>73</v>
      </c>
      <c r="F614" s="19">
        <v>3479.5</v>
      </c>
      <c r="G614" s="20"/>
      <c r="H614" s="41" t="s">
        <v>16</v>
      </c>
      <c r="I614" s="19">
        <f t="shared" ref="I614:I624" si="258">ROUND(G614*1.2469,2)</f>
        <v>0</v>
      </c>
      <c r="J614" s="21">
        <f t="shared" ref="J614:J624" si="259">ROUND(F614*I614,2)</f>
        <v>0</v>
      </c>
    </row>
    <row r="615" spans="1:10" ht="38.25">
      <c r="A615" s="51" t="s">
        <v>1550</v>
      </c>
      <c r="B615" s="52" t="s">
        <v>37</v>
      </c>
      <c r="C615" s="53" t="s">
        <v>1551</v>
      </c>
      <c r="D615" s="54" t="s">
        <v>1552</v>
      </c>
      <c r="E615" s="55" t="s">
        <v>73</v>
      </c>
      <c r="F615" s="19">
        <v>2893.9</v>
      </c>
      <c r="G615" s="20"/>
      <c r="H615" s="41" t="s">
        <v>16</v>
      </c>
      <c r="I615" s="19">
        <f t="shared" si="258"/>
        <v>0</v>
      </c>
      <c r="J615" s="21">
        <f t="shared" si="259"/>
        <v>0</v>
      </c>
    </row>
    <row r="616" spans="1:10" ht="38.25">
      <c r="A616" s="51" t="s">
        <v>1553</v>
      </c>
      <c r="B616" s="52" t="s">
        <v>37</v>
      </c>
      <c r="C616" s="53" t="s">
        <v>1554</v>
      </c>
      <c r="D616" s="54" t="s">
        <v>1555</v>
      </c>
      <c r="E616" s="55" t="s">
        <v>73</v>
      </c>
      <c r="F616" s="19">
        <v>573.6</v>
      </c>
      <c r="G616" s="20"/>
      <c r="H616" s="41" t="s">
        <v>16</v>
      </c>
      <c r="I616" s="19">
        <f t="shared" si="258"/>
        <v>0</v>
      </c>
      <c r="J616" s="21">
        <f t="shared" si="259"/>
        <v>0</v>
      </c>
    </row>
    <row r="617" spans="1:10" ht="38.25">
      <c r="A617" s="51" t="s">
        <v>1556</v>
      </c>
      <c r="B617" s="52" t="s">
        <v>37</v>
      </c>
      <c r="C617" s="53" t="s">
        <v>1557</v>
      </c>
      <c r="D617" s="54" t="s">
        <v>1558</v>
      </c>
      <c r="E617" s="55" t="s">
        <v>73</v>
      </c>
      <c r="F617" s="19">
        <v>623.79999999999995</v>
      </c>
      <c r="G617" s="20"/>
      <c r="H617" s="41" t="s">
        <v>16</v>
      </c>
      <c r="I617" s="19">
        <f t="shared" si="258"/>
        <v>0</v>
      </c>
      <c r="J617" s="21">
        <f t="shared" si="259"/>
        <v>0</v>
      </c>
    </row>
    <row r="618" spans="1:10" ht="38.25">
      <c r="A618" s="51" t="s">
        <v>1559</v>
      </c>
      <c r="B618" s="52" t="s">
        <v>37</v>
      </c>
      <c r="C618" s="53" t="s">
        <v>1560</v>
      </c>
      <c r="D618" s="54" t="s">
        <v>1561</v>
      </c>
      <c r="E618" s="55" t="s">
        <v>73</v>
      </c>
      <c r="F618" s="19">
        <v>604</v>
      </c>
      <c r="G618" s="20"/>
      <c r="H618" s="41" t="s">
        <v>16</v>
      </c>
      <c r="I618" s="19">
        <f t="shared" si="258"/>
        <v>0</v>
      </c>
      <c r="J618" s="21">
        <f t="shared" si="259"/>
        <v>0</v>
      </c>
    </row>
    <row r="619" spans="1:10" ht="38.25">
      <c r="A619" s="51" t="s">
        <v>1562</v>
      </c>
      <c r="B619" s="52" t="s">
        <v>37</v>
      </c>
      <c r="C619" s="53" t="s">
        <v>1563</v>
      </c>
      <c r="D619" s="54" t="s">
        <v>1564</v>
      </c>
      <c r="E619" s="55" t="s">
        <v>73</v>
      </c>
      <c r="F619" s="19">
        <v>434</v>
      </c>
      <c r="G619" s="20"/>
      <c r="H619" s="41" t="s">
        <v>16</v>
      </c>
      <c r="I619" s="19">
        <f t="shared" si="258"/>
        <v>0</v>
      </c>
      <c r="J619" s="21">
        <f t="shared" si="259"/>
        <v>0</v>
      </c>
    </row>
    <row r="620" spans="1:10" ht="38.25">
      <c r="A620" s="51" t="s">
        <v>1565</v>
      </c>
      <c r="B620" s="52" t="s">
        <v>37</v>
      </c>
      <c r="C620" s="53" t="s">
        <v>1566</v>
      </c>
      <c r="D620" s="54" t="s">
        <v>1567</v>
      </c>
      <c r="E620" s="55" t="s">
        <v>73</v>
      </c>
      <c r="F620" s="19">
        <v>375</v>
      </c>
      <c r="G620" s="20"/>
      <c r="H620" s="41" t="s">
        <v>16</v>
      </c>
      <c r="I620" s="19">
        <f t="shared" si="258"/>
        <v>0</v>
      </c>
      <c r="J620" s="21">
        <f t="shared" si="259"/>
        <v>0</v>
      </c>
    </row>
    <row r="621" spans="1:10" ht="38.25">
      <c r="A621" s="51" t="s">
        <v>1568</v>
      </c>
      <c r="B621" s="52" t="s">
        <v>37</v>
      </c>
      <c r="C621" s="53" t="s">
        <v>1569</v>
      </c>
      <c r="D621" s="54" t="s">
        <v>1570</v>
      </c>
      <c r="E621" s="55" t="s">
        <v>73</v>
      </c>
      <c r="F621" s="19">
        <v>52.8</v>
      </c>
      <c r="G621" s="20"/>
      <c r="H621" s="41" t="s">
        <v>16</v>
      </c>
      <c r="I621" s="19">
        <f t="shared" si="258"/>
        <v>0</v>
      </c>
      <c r="J621" s="21">
        <f t="shared" si="259"/>
        <v>0</v>
      </c>
    </row>
    <row r="622" spans="1:10" ht="38.25">
      <c r="A622" s="51" t="s">
        <v>1571</v>
      </c>
      <c r="B622" s="52" t="s">
        <v>37</v>
      </c>
      <c r="C622" s="53" t="s">
        <v>1572</v>
      </c>
      <c r="D622" s="54" t="s">
        <v>1573</v>
      </c>
      <c r="E622" s="55" t="s">
        <v>73</v>
      </c>
      <c r="F622" s="19">
        <v>211.2</v>
      </c>
      <c r="G622" s="20"/>
      <c r="H622" s="41" t="s">
        <v>16</v>
      </c>
      <c r="I622" s="19">
        <f t="shared" si="258"/>
        <v>0</v>
      </c>
      <c r="J622" s="21">
        <f t="shared" si="259"/>
        <v>0</v>
      </c>
    </row>
    <row r="623" spans="1:10" ht="38.25">
      <c r="A623" s="51" t="s">
        <v>1574</v>
      </c>
      <c r="B623" s="52" t="s">
        <v>37</v>
      </c>
      <c r="C623" s="53" t="s">
        <v>1575</v>
      </c>
      <c r="D623" s="54" t="s">
        <v>1576</v>
      </c>
      <c r="E623" s="55" t="s">
        <v>73</v>
      </c>
      <c r="F623" s="19">
        <v>68.400000000000006</v>
      </c>
      <c r="G623" s="20"/>
      <c r="H623" s="41" t="s">
        <v>16</v>
      </c>
      <c r="I623" s="19">
        <f t="shared" si="258"/>
        <v>0</v>
      </c>
      <c r="J623" s="21">
        <f t="shared" si="259"/>
        <v>0</v>
      </c>
    </row>
    <row r="624" spans="1:10" ht="38.25">
      <c r="A624" s="51" t="s">
        <v>1577</v>
      </c>
      <c r="B624" s="52" t="s">
        <v>37</v>
      </c>
      <c r="C624" s="53" t="s">
        <v>1578</v>
      </c>
      <c r="D624" s="54" t="s">
        <v>1579</v>
      </c>
      <c r="E624" s="55" t="s">
        <v>73</v>
      </c>
      <c r="F624" s="19">
        <v>273.60000000000002</v>
      </c>
      <c r="G624" s="20"/>
      <c r="H624" s="41" t="s">
        <v>16</v>
      </c>
      <c r="I624" s="19">
        <f t="shared" si="258"/>
        <v>0</v>
      </c>
      <c r="J624" s="21">
        <f t="shared" si="259"/>
        <v>0</v>
      </c>
    </row>
    <row r="625" spans="1:10">
      <c r="A625" s="47" t="s">
        <v>1580</v>
      </c>
      <c r="B625" s="48" t="s">
        <v>37</v>
      </c>
      <c r="C625" s="49"/>
      <c r="D625" s="50" t="s">
        <v>1581</v>
      </c>
      <c r="E625" s="46" t="s">
        <v>38</v>
      </c>
      <c r="F625" s="30">
        <v>0</v>
      </c>
      <c r="G625" s="31"/>
      <c r="H625" s="40" t="s">
        <v>16</v>
      </c>
      <c r="I625" s="30">
        <v>0</v>
      </c>
      <c r="J625" s="32">
        <f>SUM(J626:J631)</f>
        <v>0</v>
      </c>
    </row>
    <row r="626" spans="1:10" ht="38.25">
      <c r="A626" s="51" t="s">
        <v>1582</v>
      </c>
      <c r="B626" s="52" t="s">
        <v>57</v>
      </c>
      <c r="C626" s="53" t="s">
        <v>1583</v>
      </c>
      <c r="D626" s="54" t="s">
        <v>1584</v>
      </c>
      <c r="E626" s="55" t="s">
        <v>73</v>
      </c>
      <c r="F626" s="19">
        <v>211.6</v>
      </c>
      <c r="G626" s="20"/>
      <c r="H626" s="41" t="s">
        <v>16</v>
      </c>
      <c r="I626" s="19">
        <f t="shared" ref="I626" si="260">ROUND(G626*1.2469,2)</f>
        <v>0</v>
      </c>
      <c r="J626" s="21">
        <f t="shared" ref="J626" si="261">ROUND(F626*I626,2)</f>
        <v>0</v>
      </c>
    </row>
    <row r="627" spans="1:10" ht="38.25">
      <c r="A627" s="51" t="s">
        <v>1585</v>
      </c>
      <c r="B627" s="52" t="s">
        <v>57</v>
      </c>
      <c r="C627" s="53" t="s">
        <v>1583</v>
      </c>
      <c r="D627" s="54" t="s">
        <v>1584</v>
      </c>
      <c r="E627" s="55" t="s">
        <v>73</v>
      </c>
      <c r="F627" s="19">
        <v>19.8</v>
      </c>
      <c r="G627" s="20"/>
      <c r="H627" s="41" t="s">
        <v>16</v>
      </c>
      <c r="I627" s="19">
        <f t="shared" ref="I627:I631" si="262">ROUND(G627*1.2469,2)</f>
        <v>0</v>
      </c>
      <c r="J627" s="21">
        <f t="shared" ref="J627:J631" si="263">ROUND(F627*I627,2)</f>
        <v>0</v>
      </c>
    </row>
    <row r="628" spans="1:10" ht="38.25">
      <c r="A628" s="51" t="s">
        <v>1586</v>
      </c>
      <c r="B628" s="52" t="s">
        <v>37</v>
      </c>
      <c r="C628" s="53" t="s">
        <v>1587</v>
      </c>
      <c r="D628" s="54" t="s">
        <v>1588</v>
      </c>
      <c r="E628" s="55" t="s">
        <v>73</v>
      </c>
      <c r="F628" s="19">
        <v>160.1</v>
      </c>
      <c r="G628" s="20"/>
      <c r="H628" s="41" t="s">
        <v>16</v>
      </c>
      <c r="I628" s="19">
        <f t="shared" si="262"/>
        <v>0</v>
      </c>
      <c r="J628" s="21">
        <f t="shared" si="263"/>
        <v>0</v>
      </c>
    </row>
    <row r="629" spans="1:10" ht="38.25">
      <c r="A629" s="51" t="s">
        <v>1589</v>
      </c>
      <c r="B629" s="52" t="s">
        <v>57</v>
      </c>
      <c r="C629" s="53" t="s">
        <v>1590</v>
      </c>
      <c r="D629" s="54" t="s">
        <v>1591</v>
      </c>
      <c r="E629" s="55" t="s">
        <v>73</v>
      </c>
      <c r="F629" s="19">
        <v>2.9</v>
      </c>
      <c r="G629" s="20"/>
      <c r="H629" s="41" t="s">
        <v>16</v>
      </c>
      <c r="I629" s="19">
        <f t="shared" si="262"/>
        <v>0</v>
      </c>
      <c r="J629" s="21">
        <f t="shared" si="263"/>
        <v>0</v>
      </c>
    </row>
    <row r="630" spans="1:10" ht="38.25">
      <c r="A630" s="51" t="s">
        <v>1592</v>
      </c>
      <c r="B630" s="52" t="s">
        <v>57</v>
      </c>
      <c r="C630" s="53" t="s">
        <v>1593</v>
      </c>
      <c r="D630" s="54" t="s">
        <v>1594</v>
      </c>
      <c r="E630" s="55" t="s">
        <v>73</v>
      </c>
      <c r="F630" s="19">
        <v>3.4</v>
      </c>
      <c r="G630" s="20"/>
      <c r="H630" s="41" t="s">
        <v>16</v>
      </c>
      <c r="I630" s="19">
        <f t="shared" si="262"/>
        <v>0</v>
      </c>
      <c r="J630" s="21">
        <f t="shared" si="263"/>
        <v>0</v>
      </c>
    </row>
    <row r="631" spans="1:10" ht="38.25">
      <c r="A631" s="51" t="s">
        <v>1595</v>
      </c>
      <c r="B631" s="52" t="s">
        <v>57</v>
      </c>
      <c r="C631" s="53" t="s">
        <v>1596</v>
      </c>
      <c r="D631" s="54" t="s">
        <v>1597</v>
      </c>
      <c r="E631" s="55" t="s">
        <v>73</v>
      </c>
      <c r="F631" s="19">
        <v>45.7</v>
      </c>
      <c r="G631" s="20"/>
      <c r="H631" s="41" t="s">
        <v>16</v>
      </c>
      <c r="I631" s="19">
        <f t="shared" si="262"/>
        <v>0</v>
      </c>
      <c r="J631" s="21">
        <f t="shared" si="263"/>
        <v>0</v>
      </c>
    </row>
    <row r="632" spans="1:10">
      <c r="A632" s="47" t="s">
        <v>1598</v>
      </c>
      <c r="B632" s="48" t="s">
        <v>37</v>
      </c>
      <c r="C632" s="49"/>
      <c r="D632" s="50" t="s">
        <v>1599</v>
      </c>
      <c r="E632" s="46" t="s">
        <v>38</v>
      </c>
      <c r="F632" s="30">
        <v>0</v>
      </c>
      <c r="G632" s="31"/>
      <c r="H632" s="40" t="s">
        <v>16</v>
      </c>
      <c r="I632" s="30">
        <v>0</v>
      </c>
      <c r="J632" s="32">
        <f>SUM(J633:J649)</f>
        <v>0</v>
      </c>
    </row>
    <row r="633" spans="1:10" ht="25.5">
      <c r="A633" s="51" t="s">
        <v>1600</v>
      </c>
      <c r="B633" s="52" t="s">
        <v>37</v>
      </c>
      <c r="C633" s="53" t="s">
        <v>1601</v>
      </c>
      <c r="D633" s="54" t="s">
        <v>1602</v>
      </c>
      <c r="E633" s="55" t="s">
        <v>51</v>
      </c>
      <c r="F633" s="19">
        <v>238</v>
      </c>
      <c r="G633" s="20"/>
      <c r="H633" s="41" t="s">
        <v>16</v>
      </c>
      <c r="I633" s="19">
        <f t="shared" ref="I633" si="264">ROUND(G633*1.2469,2)</f>
        <v>0</v>
      </c>
      <c r="J633" s="21">
        <f t="shared" ref="J633" si="265">ROUND(F633*I633,2)</f>
        <v>0</v>
      </c>
    </row>
    <row r="634" spans="1:10" ht="25.5">
      <c r="A634" s="51" t="s">
        <v>1603</v>
      </c>
      <c r="B634" s="52" t="s">
        <v>37</v>
      </c>
      <c r="C634" s="53" t="s">
        <v>1604</v>
      </c>
      <c r="D634" s="54" t="s">
        <v>1605</v>
      </c>
      <c r="E634" s="55" t="s">
        <v>51</v>
      </c>
      <c r="F634" s="19">
        <v>44</v>
      </c>
      <c r="G634" s="20"/>
      <c r="H634" s="41" t="s">
        <v>16</v>
      </c>
      <c r="I634" s="19">
        <f t="shared" ref="I634:I649" si="266">ROUND(G634*1.2469,2)</f>
        <v>0</v>
      </c>
      <c r="J634" s="21">
        <f t="shared" ref="J634:J649" si="267">ROUND(F634*I634,2)</f>
        <v>0</v>
      </c>
    </row>
    <row r="635" spans="1:10" ht="25.5">
      <c r="A635" s="51" t="s">
        <v>1606</v>
      </c>
      <c r="B635" s="52" t="s">
        <v>37</v>
      </c>
      <c r="C635" s="53" t="s">
        <v>1607</v>
      </c>
      <c r="D635" s="54" t="s">
        <v>1608</v>
      </c>
      <c r="E635" s="55" t="s">
        <v>51</v>
      </c>
      <c r="F635" s="19">
        <v>1</v>
      </c>
      <c r="G635" s="20"/>
      <c r="H635" s="41" t="s">
        <v>16</v>
      </c>
      <c r="I635" s="19">
        <f t="shared" si="266"/>
        <v>0</v>
      </c>
      <c r="J635" s="21">
        <f t="shared" si="267"/>
        <v>0</v>
      </c>
    </row>
    <row r="636" spans="1:10" ht="38.25">
      <c r="A636" s="51" t="s">
        <v>1609</v>
      </c>
      <c r="B636" s="52" t="s">
        <v>37</v>
      </c>
      <c r="C636" s="53" t="s">
        <v>1610</v>
      </c>
      <c r="D636" s="54" t="s">
        <v>1611</v>
      </c>
      <c r="E636" s="55" t="s">
        <v>51</v>
      </c>
      <c r="F636" s="19">
        <v>8</v>
      </c>
      <c r="G636" s="20"/>
      <c r="H636" s="41" t="s">
        <v>16</v>
      </c>
      <c r="I636" s="19">
        <f t="shared" si="266"/>
        <v>0</v>
      </c>
      <c r="J636" s="21">
        <f t="shared" si="267"/>
        <v>0</v>
      </c>
    </row>
    <row r="637" spans="1:10" ht="25.5">
      <c r="A637" s="51" t="s">
        <v>1612</v>
      </c>
      <c r="B637" s="52" t="s">
        <v>37</v>
      </c>
      <c r="C637" s="53" t="s">
        <v>1613</v>
      </c>
      <c r="D637" s="54" t="s">
        <v>1614</v>
      </c>
      <c r="E637" s="55" t="s">
        <v>51</v>
      </c>
      <c r="F637" s="19">
        <v>32</v>
      </c>
      <c r="G637" s="20"/>
      <c r="H637" s="41" t="s">
        <v>16</v>
      </c>
      <c r="I637" s="19">
        <f t="shared" si="266"/>
        <v>0</v>
      </c>
      <c r="J637" s="21">
        <f t="shared" si="267"/>
        <v>0</v>
      </c>
    </row>
    <row r="638" spans="1:10" ht="25.5">
      <c r="A638" s="51" t="s">
        <v>1615</v>
      </c>
      <c r="B638" s="52" t="s">
        <v>37</v>
      </c>
      <c r="C638" s="53" t="s">
        <v>1616</v>
      </c>
      <c r="D638" s="54" t="s">
        <v>1617</v>
      </c>
      <c r="E638" s="55" t="s">
        <v>51</v>
      </c>
      <c r="F638" s="19">
        <v>21</v>
      </c>
      <c r="G638" s="20"/>
      <c r="H638" s="41" t="s">
        <v>16</v>
      </c>
      <c r="I638" s="19">
        <f t="shared" si="266"/>
        <v>0</v>
      </c>
      <c r="J638" s="21">
        <f t="shared" si="267"/>
        <v>0</v>
      </c>
    </row>
    <row r="639" spans="1:10" ht="25.5">
      <c r="A639" s="51" t="s">
        <v>1618</v>
      </c>
      <c r="B639" s="52" t="s">
        <v>37</v>
      </c>
      <c r="C639" s="53" t="s">
        <v>1619</v>
      </c>
      <c r="D639" s="54" t="s">
        <v>1620</v>
      </c>
      <c r="E639" s="55" t="s">
        <v>51</v>
      </c>
      <c r="F639" s="19">
        <v>2</v>
      </c>
      <c r="G639" s="20"/>
      <c r="H639" s="41" t="s">
        <v>16</v>
      </c>
      <c r="I639" s="19">
        <f t="shared" si="266"/>
        <v>0</v>
      </c>
      <c r="J639" s="21">
        <f t="shared" si="267"/>
        <v>0</v>
      </c>
    </row>
    <row r="640" spans="1:10" ht="25.5">
      <c r="A640" s="51" t="s">
        <v>1621</v>
      </c>
      <c r="B640" s="52" t="s">
        <v>37</v>
      </c>
      <c r="C640" s="53" t="s">
        <v>1622</v>
      </c>
      <c r="D640" s="54" t="s">
        <v>1623</v>
      </c>
      <c r="E640" s="55" t="s">
        <v>51</v>
      </c>
      <c r="F640" s="19">
        <v>2</v>
      </c>
      <c r="G640" s="20"/>
      <c r="H640" s="41" t="s">
        <v>16</v>
      </c>
      <c r="I640" s="19">
        <f t="shared" si="266"/>
        <v>0</v>
      </c>
      <c r="J640" s="21">
        <f t="shared" si="267"/>
        <v>0</v>
      </c>
    </row>
    <row r="641" spans="1:10">
      <c r="A641" s="51" t="s">
        <v>1624</v>
      </c>
      <c r="B641" s="52" t="s">
        <v>57</v>
      </c>
      <c r="C641" s="53" t="s">
        <v>1625</v>
      </c>
      <c r="D641" s="54" t="s">
        <v>1626</v>
      </c>
      <c r="E641" s="55" t="s">
        <v>51</v>
      </c>
      <c r="F641" s="19">
        <v>37</v>
      </c>
      <c r="G641" s="20"/>
      <c r="H641" s="41" t="s">
        <v>16</v>
      </c>
      <c r="I641" s="19">
        <f t="shared" si="266"/>
        <v>0</v>
      </c>
      <c r="J641" s="21">
        <f t="shared" si="267"/>
        <v>0</v>
      </c>
    </row>
    <row r="642" spans="1:10">
      <c r="A642" s="51" t="s">
        <v>1627</v>
      </c>
      <c r="B642" s="52" t="s">
        <v>57</v>
      </c>
      <c r="C642" s="53" t="s">
        <v>1628</v>
      </c>
      <c r="D642" s="54" t="s">
        <v>1629</v>
      </c>
      <c r="E642" s="55" t="s">
        <v>51</v>
      </c>
      <c r="F642" s="19">
        <v>27</v>
      </c>
      <c r="G642" s="20"/>
      <c r="H642" s="41" t="s">
        <v>16</v>
      </c>
      <c r="I642" s="19">
        <f t="shared" si="266"/>
        <v>0</v>
      </c>
      <c r="J642" s="21">
        <f t="shared" si="267"/>
        <v>0</v>
      </c>
    </row>
    <row r="643" spans="1:10" ht="25.5">
      <c r="A643" s="51" t="s">
        <v>1630</v>
      </c>
      <c r="B643" s="52" t="s">
        <v>37</v>
      </c>
      <c r="C643" s="53" t="s">
        <v>1631</v>
      </c>
      <c r="D643" s="54" t="s">
        <v>1632</v>
      </c>
      <c r="E643" s="55" t="s">
        <v>51</v>
      </c>
      <c r="F643" s="19">
        <v>109</v>
      </c>
      <c r="G643" s="20"/>
      <c r="H643" s="41" t="s">
        <v>16</v>
      </c>
      <c r="I643" s="19">
        <f t="shared" si="266"/>
        <v>0</v>
      </c>
      <c r="J643" s="21">
        <f t="shared" si="267"/>
        <v>0</v>
      </c>
    </row>
    <row r="644" spans="1:10" ht="25.5">
      <c r="A644" s="51" t="s">
        <v>1633</v>
      </c>
      <c r="B644" s="52" t="s">
        <v>57</v>
      </c>
      <c r="C644" s="53" t="s">
        <v>1634</v>
      </c>
      <c r="D644" s="54" t="s">
        <v>1635</v>
      </c>
      <c r="E644" s="55" t="s">
        <v>51</v>
      </c>
      <c r="F644" s="19">
        <v>25</v>
      </c>
      <c r="G644" s="20"/>
      <c r="H644" s="41" t="s">
        <v>16</v>
      </c>
      <c r="I644" s="19">
        <f t="shared" si="266"/>
        <v>0</v>
      </c>
      <c r="J644" s="21">
        <f t="shared" si="267"/>
        <v>0</v>
      </c>
    </row>
    <row r="645" spans="1:10" ht="38.25">
      <c r="A645" s="51" t="s">
        <v>1636</v>
      </c>
      <c r="B645" s="52" t="s">
        <v>37</v>
      </c>
      <c r="C645" s="53" t="s">
        <v>1637</v>
      </c>
      <c r="D645" s="54" t="s">
        <v>1638</v>
      </c>
      <c r="E645" s="55" t="s">
        <v>51</v>
      </c>
      <c r="F645" s="19">
        <v>76</v>
      </c>
      <c r="G645" s="20"/>
      <c r="H645" s="41" t="s">
        <v>16</v>
      </c>
      <c r="I645" s="19">
        <f t="shared" si="266"/>
        <v>0</v>
      </c>
      <c r="J645" s="21">
        <f t="shared" si="267"/>
        <v>0</v>
      </c>
    </row>
    <row r="646" spans="1:10">
      <c r="A646" s="51" t="s">
        <v>1639</v>
      </c>
      <c r="B646" s="52" t="s">
        <v>57</v>
      </c>
      <c r="C646" s="53" t="s">
        <v>1640</v>
      </c>
      <c r="D646" s="54" t="s">
        <v>1641</v>
      </c>
      <c r="E646" s="55" t="s">
        <v>51</v>
      </c>
      <c r="F646" s="19">
        <v>25</v>
      </c>
      <c r="G646" s="20"/>
      <c r="H646" s="41" t="s">
        <v>16</v>
      </c>
      <c r="I646" s="19">
        <f t="shared" si="266"/>
        <v>0</v>
      </c>
      <c r="J646" s="21">
        <f t="shared" si="267"/>
        <v>0</v>
      </c>
    </row>
    <row r="647" spans="1:10" ht="25.5">
      <c r="A647" s="51" t="s">
        <v>1642</v>
      </c>
      <c r="B647" s="52" t="s">
        <v>37</v>
      </c>
      <c r="C647" s="53" t="s">
        <v>1643</v>
      </c>
      <c r="D647" s="54" t="s">
        <v>1644</v>
      </c>
      <c r="E647" s="55" t="s">
        <v>51</v>
      </c>
      <c r="F647" s="19">
        <v>4</v>
      </c>
      <c r="G647" s="20"/>
      <c r="H647" s="41" t="s">
        <v>16</v>
      </c>
      <c r="I647" s="19">
        <f t="shared" si="266"/>
        <v>0</v>
      </c>
      <c r="J647" s="21">
        <f t="shared" si="267"/>
        <v>0</v>
      </c>
    </row>
    <row r="648" spans="1:10">
      <c r="A648" s="51" t="s">
        <v>1645</v>
      </c>
      <c r="B648" s="52" t="s">
        <v>57</v>
      </c>
      <c r="C648" s="53" t="s">
        <v>1646</v>
      </c>
      <c r="D648" s="54" t="s">
        <v>1647</v>
      </c>
      <c r="E648" s="55" t="s">
        <v>51</v>
      </c>
      <c r="F648" s="19">
        <v>177</v>
      </c>
      <c r="G648" s="20"/>
      <c r="H648" s="41" t="s">
        <v>16</v>
      </c>
      <c r="I648" s="19">
        <f t="shared" si="266"/>
        <v>0</v>
      </c>
      <c r="J648" s="21">
        <f t="shared" si="267"/>
        <v>0</v>
      </c>
    </row>
    <row r="649" spans="1:10" ht="25.5">
      <c r="A649" s="51" t="s">
        <v>1648</v>
      </c>
      <c r="B649" s="52" t="s">
        <v>57</v>
      </c>
      <c r="C649" s="53" t="s">
        <v>1649</v>
      </c>
      <c r="D649" s="54" t="s">
        <v>1650</v>
      </c>
      <c r="E649" s="55" t="s">
        <v>51</v>
      </c>
      <c r="F649" s="19">
        <v>18</v>
      </c>
      <c r="G649" s="20"/>
      <c r="H649" s="41" t="s">
        <v>16</v>
      </c>
      <c r="I649" s="19">
        <f t="shared" si="266"/>
        <v>0</v>
      </c>
      <c r="J649" s="21">
        <f t="shared" si="267"/>
        <v>0</v>
      </c>
    </row>
    <row r="650" spans="1:10">
      <c r="A650" s="47" t="s">
        <v>1651</v>
      </c>
      <c r="B650" s="48" t="s">
        <v>37</v>
      </c>
      <c r="C650" s="49"/>
      <c r="D650" s="50" t="s">
        <v>1652</v>
      </c>
      <c r="E650" s="46" t="s">
        <v>38</v>
      </c>
      <c r="F650" s="30">
        <v>0</v>
      </c>
      <c r="G650" s="31"/>
      <c r="H650" s="40" t="s">
        <v>16</v>
      </c>
      <c r="I650" s="30">
        <v>0</v>
      </c>
      <c r="J650" s="32">
        <f>J651+J658</f>
        <v>0</v>
      </c>
    </row>
    <row r="651" spans="1:10">
      <c r="A651" s="47" t="s">
        <v>1653</v>
      </c>
      <c r="B651" s="48" t="s">
        <v>37</v>
      </c>
      <c r="C651" s="49"/>
      <c r="D651" s="50" t="s">
        <v>1387</v>
      </c>
      <c r="E651" s="46" t="s">
        <v>38</v>
      </c>
      <c r="F651" s="30">
        <v>0</v>
      </c>
      <c r="G651" s="31"/>
      <c r="H651" s="40" t="s">
        <v>16</v>
      </c>
      <c r="I651" s="30">
        <v>0</v>
      </c>
      <c r="J651" s="32">
        <f>SUM(J652:J657)</f>
        <v>0</v>
      </c>
    </row>
    <row r="652" spans="1:10" ht="38.25">
      <c r="A652" s="51" t="s">
        <v>1654</v>
      </c>
      <c r="B652" s="52" t="s">
        <v>37</v>
      </c>
      <c r="C652" s="53" t="s">
        <v>1655</v>
      </c>
      <c r="D652" s="54" t="s">
        <v>1656</v>
      </c>
      <c r="E652" s="55" t="s">
        <v>73</v>
      </c>
      <c r="F652" s="19">
        <v>282</v>
      </c>
      <c r="G652" s="20"/>
      <c r="H652" s="41" t="s">
        <v>16</v>
      </c>
      <c r="I652" s="19">
        <f t="shared" ref="I652" si="268">ROUND(G652*1.2469,2)</f>
        <v>0</v>
      </c>
      <c r="J652" s="21">
        <f t="shared" ref="J652" si="269">ROUND(F652*I652,2)</f>
        <v>0</v>
      </c>
    </row>
    <row r="653" spans="1:10" ht="38.25">
      <c r="A653" s="51" t="s">
        <v>1657</v>
      </c>
      <c r="B653" s="52" t="s">
        <v>37</v>
      </c>
      <c r="C653" s="53" t="s">
        <v>1658</v>
      </c>
      <c r="D653" s="54" t="s">
        <v>1659</v>
      </c>
      <c r="E653" s="55" t="s">
        <v>73</v>
      </c>
      <c r="F653" s="19">
        <v>43</v>
      </c>
      <c r="G653" s="20"/>
      <c r="H653" s="41" t="s">
        <v>16</v>
      </c>
      <c r="I653" s="19">
        <f t="shared" ref="I653:I657" si="270">ROUND(G653*1.2469,2)</f>
        <v>0</v>
      </c>
      <c r="J653" s="21">
        <f t="shared" ref="J653:J657" si="271">ROUND(F653*I653,2)</f>
        <v>0</v>
      </c>
    </row>
    <row r="654" spans="1:10" ht="38.25">
      <c r="A654" s="51" t="s">
        <v>1660</v>
      </c>
      <c r="B654" s="52" t="s">
        <v>37</v>
      </c>
      <c r="C654" s="53" t="s">
        <v>1661</v>
      </c>
      <c r="D654" s="54" t="s">
        <v>1662</v>
      </c>
      <c r="E654" s="55" t="s">
        <v>73</v>
      </c>
      <c r="F654" s="19">
        <v>11</v>
      </c>
      <c r="G654" s="20"/>
      <c r="H654" s="41" t="s">
        <v>16</v>
      </c>
      <c r="I654" s="19">
        <f t="shared" si="270"/>
        <v>0</v>
      </c>
      <c r="J654" s="21">
        <f t="shared" si="271"/>
        <v>0</v>
      </c>
    </row>
    <row r="655" spans="1:10">
      <c r="A655" s="51" t="s">
        <v>1663</v>
      </c>
      <c r="B655" s="52" t="s">
        <v>129</v>
      </c>
      <c r="C655" s="53" t="s">
        <v>1664</v>
      </c>
      <c r="D655" s="54" t="s">
        <v>1665</v>
      </c>
      <c r="E655" s="55" t="s">
        <v>73</v>
      </c>
      <c r="F655" s="19">
        <v>43</v>
      </c>
      <c r="G655" s="20"/>
      <c r="H655" s="41" t="s">
        <v>16</v>
      </c>
      <c r="I655" s="19">
        <f t="shared" si="270"/>
        <v>0</v>
      </c>
      <c r="J655" s="21">
        <f t="shared" si="271"/>
        <v>0</v>
      </c>
    </row>
    <row r="656" spans="1:10">
      <c r="A656" s="51" t="s">
        <v>1666</v>
      </c>
      <c r="B656" s="52" t="s">
        <v>53</v>
      </c>
      <c r="C656" s="53" t="s">
        <v>1667</v>
      </c>
      <c r="D656" s="54" t="s">
        <v>1668</v>
      </c>
      <c r="E656" s="55" t="s">
        <v>149</v>
      </c>
      <c r="F656" s="19">
        <v>569.79999999999995</v>
      </c>
      <c r="G656" s="20"/>
      <c r="H656" s="41" t="s">
        <v>16</v>
      </c>
      <c r="I656" s="19">
        <f t="shared" si="270"/>
        <v>0</v>
      </c>
      <c r="J656" s="21">
        <f t="shared" si="271"/>
        <v>0</v>
      </c>
    </row>
    <row r="657" spans="1:10">
      <c r="A657" s="51" t="s">
        <v>1669</v>
      </c>
      <c r="B657" s="52" t="s">
        <v>57</v>
      </c>
      <c r="C657" s="53" t="s">
        <v>744</v>
      </c>
      <c r="D657" s="54" t="s">
        <v>745</v>
      </c>
      <c r="E657" s="55" t="s">
        <v>87</v>
      </c>
      <c r="F657" s="19">
        <v>271</v>
      </c>
      <c r="G657" s="20"/>
      <c r="H657" s="41" t="s">
        <v>16</v>
      </c>
      <c r="I657" s="19">
        <f t="shared" si="270"/>
        <v>0</v>
      </c>
      <c r="J657" s="21">
        <f t="shared" si="271"/>
        <v>0</v>
      </c>
    </row>
    <row r="658" spans="1:10">
      <c r="A658" s="47" t="s">
        <v>1670</v>
      </c>
      <c r="B658" s="48" t="s">
        <v>37</v>
      </c>
      <c r="C658" s="49"/>
      <c r="D658" s="50" t="s">
        <v>1671</v>
      </c>
      <c r="E658" s="46" t="s">
        <v>38</v>
      </c>
      <c r="F658" s="30">
        <v>0</v>
      </c>
      <c r="G658" s="31"/>
      <c r="H658" s="40" t="s">
        <v>16</v>
      </c>
      <c r="I658" s="30">
        <v>0</v>
      </c>
      <c r="J658" s="32">
        <f>SUM(J659:J665)</f>
        <v>0</v>
      </c>
    </row>
    <row r="659" spans="1:10" ht="25.5">
      <c r="A659" s="51" t="s">
        <v>1672</v>
      </c>
      <c r="B659" s="52" t="s">
        <v>37</v>
      </c>
      <c r="C659" s="53" t="s">
        <v>1673</v>
      </c>
      <c r="D659" s="54" t="s">
        <v>1674</v>
      </c>
      <c r="E659" s="55" t="s">
        <v>73</v>
      </c>
      <c r="F659" s="19">
        <v>150.69999999999999</v>
      </c>
      <c r="G659" s="20"/>
      <c r="H659" s="41" t="s">
        <v>16</v>
      </c>
      <c r="I659" s="19">
        <f t="shared" ref="I659" si="272">ROUND(G659*1.2469,2)</f>
        <v>0</v>
      </c>
      <c r="J659" s="21">
        <f t="shared" ref="J659" si="273">ROUND(F659*I659,2)</f>
        <v>0</v>
      </c>
    </row>
    <row r="660" spans="1:10" ht="38.25">
      <c r="A660" s="51" t="s">
        <v>1675</v>
      </c>
      <c r="B660" s="52" t="s">
        <v>37</v>
      </c>
      <c r="C660" s="53" t="s">
        <v>1676</v>
      </c>
      <c r="D660" s="54" t="s">
        <v>1677</v>
      </c>
      <c r="E660" s="55" t="s">
        <v>51</v>
      </c>
      <c r="F660" s="19">
        <v>270</v>
      </c>
      <c r="G660" s="20"/>
      <c r="H660" s="41" t="s">
        <v>16</v>
      </c>
      <c r="I660" s="19">
        <f t="shared" ref="I660:I665" si="274">ROUND(G660*1.2469,2)</f>
        <v>0</v>
      </c>
      <c r="J660" s="21">
        <f t="shared" ref="J660:J665" si="275">ROUND(F660*I660,2)</f>
        <v>0</v>
      </c>
    </row>
    <row r="661" spans="1:10" ht="25.5">
      <c r="A661" s="51" t="s">
        <v>1678</v>
      </c>
      <c r="B661" s="52" t="s">
        <v>37</v>
      </c>
      <c r="C661" s="53" t="s">
        <v>1679</v>
      </c>
      <c r="D661" s="54" t="s">
        <v>1680</v>
      </c>
      <c r="E661" s="55" t="s">
        <v>73</v>
      </c>
      <c r="F661" s="19">
        <v>276.3</v>
      </c>
      <c r="G661" s="20"/>
      <c r="H661" s="41" t="s">
        <v>16</v>
      </c>
      <c r="I661" s="19">
        <f t="shared" si="274"/>
        <v>0</v>
      </c>
      <c r="J661" s="21">
        <f t="shared" si="275"/>
        <v>0</v>
      </c>
    </row>
    <row r="662" spans="1:10" ht="25.5">
      <c r="A662" s="51" t="s">
        <v>1681</v>
      </c>
      <c r="B662" s="52" t="s">
        <v>37</v>
      </c>
      <c r="C662" s="53" t="s">
        <v>1682</v>
      </c>
      <c r="D662" s="54" t="s">
        <v>1683</v>
      </c>
      <c r="E662" s="55" t="s">
        <v>51</v>
      </c>
      <c r="F662" s="19">
        <v>5</v>
      </c>
      <c r="G662" s="20"/>
      <c r="H662" s="41" t="s">
        <v>16</v>
      </c>
      <c r="I662" s="19">
        <f t="shared" si="274"/>
        <v>0</v>
      </c>
      <c r="J662" s="21">
        <f t="shared" si="275"/>
        <v>0</v>
      </c>
    </row>
    <row r="663" spans="1:10" ht="25.5">
      <c r="A663" s="51" t="s">
        <v>1684</v>
      </c>
      <c r="B663" s="52" t="s">
        <v>37</v>
      </c>
      <c r="C663" s="53" t="s">
        <v>1685</v>
      </c>
      <c r="D663" s="54" t="s">
        <v>1686</v>
      </c>
      <c r="E663" s="55" t="s">
        <v>51</v>
      </c>
      <c r="F663" s="19">
        <v>67</v>
      </c>
      <c r="G663" s="20"/>
      <c r="H663" s="41" t="s">
        <v>16</v>
      </c>
      <c r="I663" s="19">
        <f t="shared" si="274"/>
        <v>0</v>
      </c>
      <c r="J663" s="21">
        <f t="shared" si="275"/>
        <v>0</v>
      </c>
    </row>
    <row r="664" spans="1:10" ht="25.5">
      <c r="A664" s="51" t="s">
        <v>1687</v>
      </c>
      <c r="B664" s="52" t="s">
        <v>37</v>
      </c>
      <c r="C664" s="53" t="s">
        <v>1688</v>
      </c>
      <c r="D664" s="54" t="s">
        <v>1689</v>
      </c>
      <c r="E664" s="55" t="s">
        <v>51</v>
      </c>
      <c r="F664" s="19">
        <v>21</v>
      </c>
      <c r="G664" s="20"/>
      <c r="H664" s="41" t="s">
        <v>16</v>
      </c>
      <c r="I664" s="19">
        <f t="shared" si="274"/>
        <v>0</v>
      </c>
      <c r="J664" s="21">
        <f t="shared" si="275"/>
        <v>0</v>
      </c>
    </row>
    <row r="665" spans="1:10" ht="38.25">
      <c r="A665" s="51" t="s">
        <v>1690</v>
      </c>
      <c r="B665" s="52" t="s">
        <v>37</v>
      </c>
      <c r="C665" s="53" t="s">
        <v>1691</v>
      </c>
      <c r="D665" s="54" t="s">
        <v>1692</v>
      </c>
      <c r="E665" s="55" t="s">
        <v>51</v>
      </c>
      <c r="F665" s="19">
        <v>77</v>
      </c>
      <c r="G665" s="20"/>
      <c r="H665" s="41" t="s">
        <v>16</v>
      </c>
      <c r="I665" s="19">
        <f t="shared" si="274"/>
        <v>0</v>
      </c>
      <c r="J665" s="21">
        <f t="shared" si="275"/>
        <v>0</v>
      </c>
    </row>
    <row r="666" spans="1:10">
      <c r="A666" s="47" t="s">
        <v>1693</v>
      </c>
      <c r="B666" s="48" t="s">
        <v>37</v>
      </c>
      <c r="C666" s="49"/>
      <c r="D666" s="50" t="s">
        <v>1694</v>
      </c>
      <c r="E666" s="46" t="s">
        <v>38</v>
      </c>
      <c r="F666" s="30">
        <v>0</v>
      </c>
      <c r="G666" s="31"/>
      <c r="H666" s="40" t="s">
        <v>16</v>
      </c>
      <c r="I666" s="30">
        <v>0</v>
      </c>
      <c r="J666" s="32">
        <f>J667+J673+J676+J689+J694</f>
        <v>0</v>
      </c>
    </row>
    <row r="667" spans="1:10">
      <c r="A667" s="47" t="s">
        <v>1695</v>
      </c>
      <c r="B667" s="48" t="s">
        <v>37</v>
      </c>
      <c r="C667" s="49"/>
      <c r="D667" s="50" t="s">
        <v>1696</v>
      </c>
      <c r="E667" s="46" t="s">
        <v>38</v>
      </c>
      <c r="F667" s="30">
        <v>0</v>
      </c>
      <c r="G667" s="31"/>
      <c r="H667" s="40" t="s">
        <v>16</v>
      </c>
      <c r="I667" s="30">
        <v>0</v>
      </c>
      <c r="J667" s="32">
        <f>SUM(J668:J672)</f>
        <v>0</v>
      </c>
    </row>
    <row r="668" spans="1:10" ht="25.5">
      <c r="A668" s="51" t="s">
        <v>1697</v>
      </c>
      <c r="B668" s="52" t="s">
        <v>37</v>
      </c>
      <c r="C668" s="53" t="s">
        <v>1698</v>
      </c>
      <c r="D668" s="54" t="s">
        <v>1699</v>
      </c>
      <c r="E668" s="55" t="s">
        <v>51</v>
      </c>
      <c r="F668" s="19">
        <v>15</v>
      </c>
      <c r="G668" s="20"/>
      <c r="H668" s="41" t="s">
        <v>16</v>
      </c>
      <c r="I668" s="19">
        <f t="shared" ref="I668" si="276">ROUND(G668*1.2469,2)</f>
        <v>0</v>
      </c>
      <c r="J668" s="21">
        <f t="shared" ref="J668" si="277">ROUND(F668*I668,2)</f>
        <v>0</v>
      </c>
    </row>
    <row r="669" spans="1:10" ht="25.5">
      <c r="A669" s="51" t="s">
        <v>1700</v>
      </c>
      <c r="B669" s="52" t="s">
        <v>37</v>
      </c>
      <c r="C669" s="53" t="s">
        <v>1701</v>
      </c>
      <c r="D669" s="54" t="s">
        <v>1702</v>
      </c>
      <c r="E669" s="55" t="s">
        <v>51</v>
      </c>
      <c r="F669" s="19">
        <v>2</v>
      </c>
      <c r="G669" s="20"/>
      <c r="H669" s="41" t="s">
        <v>16</v>
      </c>
      <c r="I669" s="19">
        <f t="shared" ref="I669:I672" si="278">ROUND(G669*1.2469,2)</f>
        <v>0</v>
      </c>
      <c r="J669" s="21">
        <f t="shared" ref="J669:J672" si="279">ROUND(F669*I669,2)</f>
        <v>0</v>
      </c>
    </row>
    <row r="670" spans="1:10">
      <c r="A670" s="51" t="s">
        <v>1703</v>
      </c>
      <c r="B670" s="52" t="s">
        <v>57</v>
      </c>
      <c r="C670" s="53" t="s">
        <v>1704</v>
      </c>
      <c r="D670" s="54" t="s">
        <v>1705</v>
      </c>
      <c r="E670" s="55" t="s">
        <v>51</v>
      </c>
      <c r="F670" s="19">
        <v>8</v>
      </c>
      <c r="G670" s="20"/>
      <c r="H670" s="41" t="s">
        <v>16</v>
      </c>
      <c r="I670" s="19">
        <f t="shared" si="278"/>
        <v>0</v>
      </c>
      <c r="J670" s="21">
        <f t="shared" si="279"/>
        <v>0</v>
      </c>
    </row>
    <row r="671" spans="1:10">
      <c r="A671" s="51" t="s">
        <v>1706</v>
      </c>
      <c r="B671" s="52" t="s">
        <v>57</v>
      </c>
      <c r="C671" s="53" t="s">
        <v>1707</v>
      </c>
      <c r="D671" s="54" t="s">
        <v>1708</v>
      </c>
      <c r="E671" s="55" t="s">
        <v>51</v>
      </c>
      <c r="F671" s="19">
        <v>2</v>
      </c>
      <c r="G671" s="20"/>
      <c r="H671" s="41" t="s">
        <v>16</v>
      </c>
      <c r="I671" s="19">
        <f t="shared" si="278"/>
        <v>0</v>
      </c>
      <c r="J671" s="21">
        <f t="shared" si="279"/>
        <v>0</v>
      </c>
    </row>
    <row r="672" spans="1:10">
      <c r="A672" s="51" t="s">
        <v>1709</v>
      </c>
      <c r="B672" s="52" t="s">
        <v>57</v>
      </c>
      <c r="C672" s="53" t="s">
        <v>1710</v>
      </c>
      <c r="D672" s="54" t="s">
        <v>1711</v>
      </c>
      <c r="E672" s="55" t="s">
        <v>51</v>
      </c>
      <c r="F672" s="19">
        <v>4</v>
      </c>
      <c r="G672" s="20"/>
      <c r="H672" s="41" t="s">
        <v>16</v>
      </c>
      <c r="I672" s="19">
        <f t="shared" si="278"/>
        <v>0</v>
      </c>
      <c r="J672" s="21">
        <f t="shared" si="279"/>
        <v>0</v>
      </c>
    </row>
    <row r="673" spans="1:10">
      <c r="A673" s="47" t="s">
        <v>1712</v>
      </c>
      <c r="B673" s="48" t="s">
        <v>37</v>
      </c>
      <c r="C673" s="49"/>
      <c r="D673" s="50" t="s">
        <v>1713</v>
      </c>
      <c r="E673" s="46" t="s">
        <v>38</v>
      </c>
      <c r="F673" s="30">
        <v>0</v>
      </c>
      <c r="G673" s="31"/>
      <c r="H673" s="40" t="s">
        <v>16</v>
      </c>
      <c r="I673" s="30">
        <v>0</v>
      </c>
      <c r="J673" s="32">
        <f>SUM(J674:J675)</f>
        <v>0</v>
      </c>
    </row>
    <row r="674" spans="1:10" ht="25.5">
      <c r="A674" s="51" t="s">
        <v>1714</v>
      </c>
      <c r="B674" s="52" t="s">
        <v>37</v>
      </c>
      <c r="C674" s="53" t="s">
        <v>1715</v>
      </c>
      <c r="D674" s="54" t="s">
        <v>1716</v>
      </c>
      <c r="E674" s="55" t="s">
        <v>73</v>
      </c>
      <c r="F674" s="19">
        <v>6625.3</v>
      </c>
      <c r="G674" s="20"/>
      <c r="H674" s="41" t="s">
        <v>16</v>
      </c>
      <c r="I674" s="19">
        <f t="shared" ref="I674" si="280">ROUND(G674*1.2469,2)</f>
        <v>0</v>
      </c>
      <c r="J674" s="21">
        <f t="shared" ref="J674" si="281">ROUND(F674*I674,2)</f>
        <v>0</v>
      </c>
    </row>
    <row r="675" spans="1:10">
      <c r="A675" s="51" t="s">
        <v>1717</v>
      </c>
      <c r="B675" s="52" t="s">
        <v>57</v>
      </c>
      <c r="C675" s="53" t="s">
        <v>1718</v>
      </c>
      <c r="D675" s="54" t="s">
        <v>1719</v>
      </c>
      <c r="E675" s="55" t="s">
        <v>73</v>
      </c>
      <c r="F675" s="19">
        <v>110</v>
      </c>
      <c r="G675" s="20"/>
      <c r="H675" s="41" t="s">
        <v>16</v>
      </c>
      <c r="I675" s="19">
        <f t="shared" ref="I675" si="282">ROUND(G675*1.2469,2)</f>
        <v>0</v>
      </c>
      <c r="J675" s="21">
        <f t="shared" ref="J675" si="283">ROUND(F675*I675,2)</f>
        <v>0</v>
      </c>
    </row>
    <row r="676" spans="1:10">
      <c r="A676" s="47" t="s">
        <v>1720</v>
      </c>
      <c r="B676" s="48" t="s">
        <v>37</v>
      </c>
      <c r="C676" s="49"/>
      <c r="D676" s="50" t="s">
        <v>1043</v>
      </c>
      <c r="E676" s="46" t="s">
        <v>38</v>
      </c>
      <c r="F676" s="30">
        <v>0</v>
      </c>
      <c r="G676" s="31"/>
      <c r="H676" s="40" t="s">
        <v>16</v>
      </c>
      <c r="I676" s="30">
        <v>0</v>
      </c>
      <c r="J676" s="32">
        <f>SUM(J677:J688)</f>
        <v>0</v>
      </c>
    </row>
    <row r="677" spans="1:10">
      <c r="A677" s="51" t="s">
        <v>1721</v>
      </c>
      <c r="B677" s="52" t="s">
        <v>37</v>
      </c>
      <c r="C677" s="53" t="s">
        <v>1722</v>
      </c>
      <c r="D677" s="54" t="s">
        <v>1723</v>
      </c>
      <c r="E677" s="55" t="s">
        <v>51</v>
      </c>
      <c r="F677" s="19">
        <v>179</v>
      </c>
      <c r="G677" s="20"/>
      <c r="H677" s="41" t="s">
        <v>16</v>
      </c>
      <c r="I677" s="19">
        <f t="shared" ref="I677" si="284">ROUND(G677*1.2469,2)</f>
        <v>0</v>
      </c>
      <c r="J677" s="21">
        <f t="shared" ref="J677" si="285">ROUND(F677*I677,2)</f>
        <v>0</v>
      </c>
    </row>
    <row r="678" spans="1:10" ht="38.25">
      <c r="A678" s="51" t="s">
        <v>1724</v>
      </c>
      <c r="B678" s="52" t="s">
        <v>37</v>
      </c>
      <c r="C678" s="53" t="s">
        <v>1512</v>
      </c>
      <c r="D678" s="54" t="s">
        <v>1513</v>
      </c>
      <c r="E678" s="55" t="s">
        <v>51</v>
      </c>
      <c r="F678" s="19">
        <v>34</v>
      </c>
      <c r="G678" s="20"/>
      <c r="H678" s="41" t="s">
        <v>16</v>
      </c>
      <c r="I678" s="19">
        <f t="shared" ref="I678:I688" si="286">ROUND(G678*1.2469,2)</f>
        <v>0</v>
      </c>
      <c r="J678" s="21">
        <f t="shared" ref="J678:J688" si="287">ROUND(F678*I678,2)</f>
        <v>0</v>
      </c>
    </row>
    <row r="679" spans="1:10" ht="38.25">
      <c r="A679" s="51" t="s">
        <v>1725</v>
      </c>
      <c r="B679" s="52" t="s">
        <v>37</v>
      </c>
      <c r="C679" s="53" t="s">
        <v>1726</v>
      </c>
      <c r="D679" s="54" t="s">
        <v>1727</v>
      </c>
      <c r="E679" s="55" t="s">
        <v>51</v>
      </c>
      <c r="F679" s="19">
        <v>54</v>
      </c>
      <c r="G679" s="20"/>
      <c r="H679" s="41" t="s">
        <v>16</v>
      </c>
      <c r="I679" s="19">
        <f t="shared" si="286"/>
        <v>0</v>
      </c>
      <c r="J679" s="21">
        <f t="shared" si="287"/>
        <v>0</v>
      </c>
    </row>
    <row r="680" spans="1:10" ht="25.5">
      <c r="A680" s="51" t="s">
        <v>1728</v>
      </c>
      <c r="B680" s="52" t="s">
        <v>37</v>
      </c>
      <c r="C680" s="53" t="s">
        <v>1360</v>
      </c>
      <c r="D680" s="54" t="s">
        <v>1361</v>
      </c>
      <c r="E680" s="55" t="s">
        <v>51</v>
      </c>
      <c r="F680" s="19">
        <v>104</v>
      </c>
      <c r="G680" s="20"/>
      <c r="H680" s="41" t="s">
        <v>16</v>
      </c>
      <c r="I680" s="19">
        <f t="shared" si="286"/>
        <v>0</v>
      </c>
      <c r="J680" s="21">
        <f t="shared" si="287"/>
        <v>0</v>
      </c>
    </row>
    <row r="681" spans="1:10" ht="25.5">
      <c r="A681" s="51" t="s">
        <v>1729</v>
      </c>
      <c r="B681" s="52" t="s">
        <v>37</v>
      </c>
      <c r="C681" s="53" t="s">
        <v>1363</v>
      </c>
      <c r="D681" s="54" t="s">
        <v>1364</v>
      </c>
      <c r="E681" s="55" t="s">
        <v>51</v>
      </c>
      <c r="F681" s="19">
        <v>1</v>
      </c>
      <c r="G681" s="20"/>
      <c r="H681" s="41" t="s">
        <v>16</v>
      </c>
      <c r="I681" s="19">
        <f t="shared" si="286"/>
        <v>0</v>
      </c>
      <c r="J681" s="21">
        <f t="shared" si="287"/>
        <v>0</v>
      </c>
    </row>
    <row r="682" spans="1:10" ht="38.25">
      <c r="A682" s="51" t="s">
        <v>1730</v>
      </c>
      <c r="B682" s="52" t="s">
        <v>37</v>
      </c>
      <c r="C682" s="53" t="s">
        <v>1731</v>
      </c>
      <c r="D682" s="54" t="s">
        <v>1732</v>
      </c>
      <c r="E682" s="55" t="s">
        <v>51</v>
      </c>
      <c r="F682" s="19">
        <v>14</v>
      </c>
      <c r="G682" s="20"/>
      <c r="H682" s="41" t="s">
        <v>16</v>
      </c>
      <c r="I682" s="19">
        <f t="shared" si="286"/>
        <v>0</v>
      </c>
      <c r="J682" s="21">
        <f t="shared" si="287"/>
        <v>0</v>
      </c>
    </row>
    <row r="683" spans="1:10" ht="38.25">
      <c r="A683" s="51" t="s">
        <v>1733</v>
      </c>
      <c r="B683" s="52" t="s">
        <v>37</v>
      </c>
      <c r="C683" s="53" t="s">
        <v>1734</v>
      </c>
      <c r="D683" s="54" t="s">
        <v>1735</v>
      </c>
      <c r="E683" s="55" t="s">
        <v>51</v>
      </c>
      <c r="F683" s="19">
        <v>6</v>
      </c>
      <c r="G683" s="20"/>
      <c r="H683" s="41" t="s">
        <v>16</v>
      </c>
      <c r="I683" s="19">
        <f t="shared" si="286"/>
        <v>0</v>
      </c>
      <c r="J683" s="21">
        <f t="shared" si="287"/>
        <v>0</v>
      </c>
    </row>
    <row r="684" spans="1:10" ht="38.25">
      <c r="A684" s="51" t="s">
        <v>1736</v>
      </c>
      <c r="B684" s="52" t="s">
        <v>37</v>
      </c>
      <c r="C684" s="53" t="s">
        <v>1530</v>
      </c>
      <c r="D684" s="54" t="s">
        <v>1531</v>
      </c>
      <c r="E684" s="55" t="s">
        <v>51</v>
      </c>
      <c r="F684" s="19">
        <v>39</v>
      </c>
      <c r="G684" s="20"/>
      <c r="H684" s="41" t="s">
        <v>16</v>
      </c>
      <c r="I684" s="19">
        <f t="shared" si="286"/>
        <v>0</v>
      </c>
      <c r="J684" s="21">
        <f t="shared" si="287"/>
        <v>0</v>
      </c>
    </row>
    <row r="685" spans="1:10" ht="38.25">
      <c r="A685" s="51" t="s">
        <v>1737</v>
      </c>
      <c r="B685" s="52" t="s">
        <v>37</v>
      </c>
      <c r="C685" s="53" t="s">
        <v>1533</v>
      </c>
      <c r="D685" s="54" t="s">
        <v>1534</v>
      </c>
      <c r="E685" s="55" t="s">
        <v>51</v>
      </c>
      <c r="F685" s="19">
        <v>8</v>
      </c>
      <c r="G685" s="20"/>
      <c r="H685" s="41" t="s">
        <v>16</v>
      </c>
      <c r="I685" s="19">
        <f t="shared" si="286"/>
        <v>0</v>
      </c>
      <c r="J685" s="21">
        <f t="shared" si="287"/>
        <v>0</v>
      </c>
    </row>
    <row r="686" spans="1:10" ht="38.25">
      <c r="A686" s="51" t="s">
        <v>1738</v>
      </c>
      <c r="B686" s="52" t="s">
        <v>37</v>
      </c>
      <c r="C686" s="53" t="s">
        <v>1739</v>
      </c>
      <c r="D686" s="54" t="s">
        <v>1740</v>
      </c>
      <c r="E686" s="55" t="s">
        <v>51</v>
      </c>
      <c r="F686" s="19">
        <v>3</v>
      </c>
      <c r="G686" s="20"/>
      <c r="H686" s="41" t="s">
        <v>16</v>
      </c>
      <c r="I686" s="19">
        <f t="shared" si="286"/>
        <v>0</v>
      </c>
      <c r="J686" s="21">
        <f t="shared" si="287"/>
        <v>0</v>
      </c>
    </row>
    <row r="687" spans="1:10" ht="38.25">
      <c r="A687" s="51" t="s">
        <v>1741</v>
      </c>
      <c r="B687" s="52" t="s">
        <v>37</v>
      </c>
      <c r="C687" s="53" t="s">
        <v>1742</v>
      </c>
      <c r="D687" s="54" t="s">
        <v>1743</v>
      </c>
      <c r="E687" s="55" t="s">
        <v>51</v>
      </c>
      <c r="F687" s="19">
        <v>2</v>
      </c>
      <c r="G687" s="20"/>
      <c r="H687" s="41" t="s">
        <v>16</v>
      </c>
      <c r="I687" s="19">
        <f t="shared" si="286"/>
        <v>0</v>
      </c>
      <c r="J687" s="21">
        <f t="shared" si="287"/>
        <v>0</v>
      </c>
    </row>
    <row r="688" spans="1:10">
      <c r="A688" s="51" t="s">
        <v>1744</v>
      </c>
      <c r="B688" s="52" t="s">
        <v>57</v>
      </c>
      <c r="C688" s="53" t="s">
        <v>1745</v>
      </c>
      <c r="D688" s="54" t="s">
        <v>1746</v>
      </c>
      <c r="E688" s="55" t="s">
        <v>51</v>
      </c>
      <c r="F688" s="19">
        <v>2</v>
      </c>
      <c r="G688" s="20"/>
      <c r="H688" s="41" t="s">
        <v>16</v>
      </c>
      <c r="I688" s="19">
        <f t="shared" si="286"/>
        <v>0</v>
      </c>
      <c r="J688" s="21">
        <f t="shared" si="287"/>
        <v>0</v>
      </c>
    </row>
    <row r="689" spans="1:10">
      <c r="A689" s="47" t="s">
        <v>1747</v>
      </c>
      <c r="B689" s="48"/>
      <c r="C689" s="49"/>
      <c r="D689" s="50" t="s">
        <v>1748</v>
      </c>
      <c r="E689" s="46" t="s">
        <v>51</v>
      </c>
      <c r="F689" s="30">
        <v>0</v>
      </c>
      <c r="G689" s="31"/>
      <c r="H689" s="40" t="s">
        <v>16</v>
      </c>
      <c r="I689" s="30">
        <v>0</v>
      </c>
      <c r="J689" s="32">
        <f>SUM(J690:J693)</f>
        <v>0</v>
      </c>
    </row>
    <row r="690" spans="1:10" ht="25.5">
      <c r="A690" s="51" t="s">
        <v>1749</v>
      </c>
      <c r="B690" s="52" t="s">
        <v>57</v>
      </c>
      <c r="C690" s="53" t="s">
        <v>1750</v>
      </c>
      <c r="D690" s="54" t="s">
        <v>1751</v>
      </c>
      <c r="E690" s="55" t="s">
        <v>51</v>
      </c>
      <c r="F690" s="19">
        <v>8</v>
      </c>
      <c r="G690" s="20"/>
      <c r="H690" s="41" t="s">
        <v>16</v>
      </c>
      <c r="I690" s="19">
        <f t="shared" ref="I690" si="288">ROUND(G690*1.2469,2)</f>
        <v>0</v>
      </c>
      <c r="J690" s="21">
        <f t="shared" ref="J690" si="289">ROUND(F690*I690,2)</f>
        <v>0</v>
      </c>
    </row>
    <row r="691" spans="1:10" ht="38.25">
      <c r="A691" s="51" t="s">
        <v>1752</v>
      </c>
      <c r="B691" s="52" t="s">
        <v>37</v>
      </c>
      <c r="C691" s="53" t="s">
        <v>1753</v>
      </c>
      <c r="D691" s="54" t="s">
        <v>1754</v>
      </c>
      <c r="E691" s="55" t="s">
        <v>51</v>
      </c>
      <c r="F691" s="19">
        <v>1</v>
      </c>
      <c r="G691" s="20"/>
      <c r="H691" s="41" t="s">
        <v>16</v>
      </c>
      <c r="I691" s="19">
        <f t="shared" ref="I691:I693" si="290">ROUND(G691*1.2469,2)</f>
        <v>0</v>
      </c>
      <c r="J691" s="21">
        <f t="shared" ref="J691:J693" si="291">ROUND(F691*I691,2)</f>
        <v>0</v>
      </c>
    </row>
    <row r="692" spans="1:10" ht="25.5">
      <c r="A692" s="51" t="s">
        <v>1755</v>
      </c>
      <c r="B692" s="52" t="s">
        <v>37</v>
      </c>
      <c r="C692" s="53" t="s">
        <v>1756</v>
      </c>
      <c r="D692" s="54" t="s">
        <v>1757</v>
      </c>
      <c r="E692" s="55" t="s">
        <v>51</v>
      </c>
      <c r="F692" s="19">
        <v>1</v>
      </c>
      <c r="G692" s="20"/>
      <c r="H692" s="41" t="s">
        <v>16</v>
      </c>
      <c r="I692" s="19">
        <f t="shared" si="290"/>
        <v>0</v>
      </c>
      <c r="J692" s="21">
        <f t="shared" si="291"/>
        <v>0</v>
      </c>
    </row>
    <row r="693" spans="1:10" ht="25.5">
      <c r="A693" s="51" t="s">
        <v>1758</v>
      </c>
      <c r="B693" s="52" t="s">
        <v>37</v>
      </c>
      <c r="C693" s="53" t="s">
        <v>1759</v>
      </c>
      <c r="D693" s="54" t="s">
        <v>1760</v>
      </c>
      <c r="E693" s="55" t="s">
        <v>51</v>
      </c>
      <c r="F693" s="19">
        <v>6</v>
      </c>
      <c r="G693" s="20"/>
      <c r="H693" s="41" t="s">
        <v>16</v>
      </c>
      <c r="I693" s="19">
        <f t="shared" si="290"/>
        <v>0</v>
      </c>
      <c r="J693" s="21">
        <f t="shared" si="291"/>
        <v>0</v>
      </c>
    </row>
    <row r="694" spans="1:10">
      <c r="A694" s="47" t="s">
        <v>1761</v>
      </c>
      <c r="B694" s="48"/>
      <c r="C694" s="49"/>
      <c r="D694" s="50" t="s">
        <v>1762</v>
      </c>
      <c r="E694" s="46" t="s">
        <v>38</v>
      </c>
      <c r="F694" s="30">
        <v>0</v>
      </c>
      <c r="G694" s="31"/>
      <c r="H694" s="40" t="s">
        <v>16</v>
      </c>
      <c r="I694" s="30">
        <v>0</v>
      </c>
      <c r="J694" s="32">
        <f>SUM(J695:J703)</f>
        <v>0</v>
      </c>
    </row>
    <row r="695" spans="1:10" ht="38.25">
      <c r="A695" s="51" t="s">
        <v>1763</v>
      </c>
      <c r="B695" s="52" t="s">
        <v>37</v>
      </c>
      <c r="C695" s="53" t="s">
        <v>1475</v>
      </c>
      <c r="D695" s="54" t="s">
        <v>1476</v>
      </c>
      <c r="E695" s="55" t="s">
        <v>73</v>
      </c>
      <c r="F695" s="19">
        <v>218</v>
      </c>
      <c r="G695" s="20"/>
      <c r="H695" s="41" t="s">
        <v>16</v>
      </c>
      <c r="I695" s="19">
        <f t="shared" ref="I695" si="292">ROUND(G695*1.2469,2)</f>
        <v>0</v>
      </c>
      <c r="J695" s="21">
        <f t="shared" ref="J695" si="293">ROUND(F695*I695,2)</f>
        <v>0</v>
      </c>
    </row>
    <row r="696" spans="1:10" ht="38.25">
      <c r="A696" s="51" t="s">
        <v>1764</v>
      </c>
      <c r="B696" s="52" t="s">
        <v>37</v>
      </c>
      <c r="C696" s="53" t="s">
        <v>1475</v>
      </c>
      <c r="D696" s="54" t="s">
        <v>1476</v>
      </c>
      <c r="E696" s="55" t="s">
        <v>73</v>
      </c>
      <c r="F696" s="19">
        <v>286.39999999999998</v>
      </c>
      <c r="G696" s="20"/>
      <c r="H696" s="41" t="s">
        <v>16</v>
      </c>
      <c r="I696" s="19">
        <f t="shared" ref="I696:I703" si="294">ROUND(G696*1.2469,2)</f>
        <v>0</v>
      </c>
      <c r="J696" s="21">
        <f t="shared" ref="J696:J703" si="295">ROUND(F696*I696,2)</f>
        <v>0</v>
      </c>
    </row>
    <row r="697" spans="1:10" ht="38.25">
      <c r="A697" s="51" t="s">
        <v>1765</v>
      </c>
      <c r="B697" s="52" t="s">
        <v>37</v>
      </c>
      <c r="C697" s="53" t="s">
        <v>1478</v>
      </c>
      <c r="D697" s="54" t="s">
        <v>1479</v>
      </c>
      <c r="E697" s="55" t="s">
        <v>73</v>
      </c>
      <c r="F697" s="19">
        <v>9.9</v>
      </c>
      <c r="G697" s="20"/>
      <c r="H697" s="41" t="s">
        <v>16</v>
      </c>
      <c r="I697" s="19">
        <f t="shared" si="294"/>
        <v>0</v>
      </c>
      <c r="J697" s="21">
        <f t="shared" si="295"/>
        <v>0</v>
      </c>
    </row>
    <row r="698" spans="1:10" ht="38.25">
      <c r="A698" s="51" t="s">
        <v>1766</v>
      </c>
      <c r="B698" s="52" t="s">
        <v>57</v>
      </c>
      <c r="C698" s="53" t="s">
        <v>1583</v>
      </c>
      <c r="D698" s="54" t="s">
        <v>1584</v>
      </c>
      <c r="E698" s="55" t="s">
        <v>73</v>
      </c>
      <c r="F698" s="19">
        <v>29.8</v>
      </c>
      <c r="G698" s="20"/>
      <c r="H698" s="41" t="s">
        <v>16</v>
      </c>
      <c r="I698" s="19">
        <f t="shared" si="294"/>
        <v>0</v>
      </c>
      <c r="J698" s="21">
        <f t="shared" si="295"/>
        <v>0</v>
      </c>
    </row>
    <row r="699" spans="1:10" ht="25.5">
      <c r="A699" s="51" t="s">
        <v>1767</v>
      </c>
      <c r="B699" s="52" t="s">
        <v>57</v>
      </c>
      <c r="C699" s="53" t="s">
        <v>1487</v>
      </c>
      <c r="D699" s="54" t="s">
        <v>1488</v>
      </c>
      <c r="E699" s="55" t="s">
        <v>73</v>
      </c>
      <c r="F699" s="19">
        <v>23.6</v>
      </c>
      <c r="G699" s="20"/>
      <c r="H699" s="41" t="s">
        <v>16</v>
      </c>
      <c r="I699" s="19">
        <f t="shared" si="294"/>
        <v>0</v>
      </c>
      <c r="J699" s="21">
        <f t="shared" si="295"/>
        <v>0</v>
      </c>
    </row>
    <row r="700" spans="1:10" ht="25.5">
      <c r="A700" s="51" t="s">
        <v>1768</v>
      </c>
      <c r="B700" s="52" t="s">
        <v>57</v>
      </c>
      <c r="C700" s="53" t="s">
        <v>1490</v>
      </c>
      <c r="D700" s="54" t="s">
        <v>1491</v>
      </c>
      <c r="E700" s="55" t="s">
        <v>73</v>
      </c>
      <c r="F700" s="19">
        <v>141.80000000000001</v>
      </c>
      <c r="G700" s="20"/>
      <c r="H700" s="41" t="s">
        <v>16</v>
      </c>
      <c r="I700" s="19">
        <f t="shared" si="294"/>
        <v>0</v>
      </c>
      <c r="J700" s="21">
        <f t="shared" si="295"/>
        <v>0</v>
      </c>
    </row>
    <row r="701" spans="1:10" ht="25.5">
      <c r="A701" s="51" t="s">
        <v>1769</v>
      </c>
      <c r="B701" s="52" t="s">
        <v>57</v>
      </c>
      <c r="C701" s="53" t="s">
        <v>1493</v>
      </c>
      <c r="D701" s="54" t="s">
        <v>1494</v>
      </c>
      <c r="E701" s="55" t="s">
        <v>73</v>
      </c>
      <c r="F701" s="19">
        <v>34</v>
      </c>
      <c r="G701" s="20"/>
      <c r="H701" s="41" t="s">
        <v>16</v>
      </c>
      <c r="I701" s="19">
        <f t="shared" si="294"/>
        <v>0</v>
      </c>
      <c r="J701" s="21">
        <f t="shared" si="295"/>
        <v>0</v>
      </c>
    </row>
    <row r="702" spans="1:10" ht="25.5">
      <c r="A702" s="51" t="s">
        <v>1770</v>
      </c>
      <c r="B702" s="52" t="s">
        <v>57</v>
      </c>
      <c r="C702" s="53" t="s">
        <v>1496</v>
      </c>
      <c r="D702" s="54" t="s">
        <v>1497</v>
      </c>
      <c r="E702" s="55" t="s">
        <v>73</v>
      </c>
      <c r="F702" s="19">
        <v>36.299999999999997</v>
      </c>
      <c r="G702" s="20"/>
      <c r="H702" s="41" t="s">
        <v>16</v>
      </c>
      <c r="I702" s="19">
        <f t="shared" si="294"/>
        <v>0</v>
      </c>
      <c r="J702" s="21">
        <f t="shared" si="295"/>
        <v>0</v>
      </c>
    </row>
    <row r="703" spans="1:10" ht="38.25">
      <c r="A703" s="51" t="s">
        <v>1771</v>
      </c>
      <c r="B703" s="52" t="s">
        <v>57</v>
      </c>
      <c r="C703" s="53" t="s">
        <v>1590</v>
      </c>
      <c r="D703" s="54" t="s">
        <v>1591</v>
      </c>
      <c r="E703" s="55" t="s">
        <v>73</v>
      </c>
      <c r="F703" s="19">
        <v>223.3</v>
      </c>
      <c r="G703" s="20"/>
      <c r="H703" s="41" t="s">
        <v>16</v>
      </c>
      <c r="I703" s="19">
        <f t="shared" si="294"/>
        <v>0</v>
      </c>
      <c r="J703" s="21">
        <f t="shared" si="295"/>
        <v>0</v>
      </c>
    </row>
    <row r="704" spans="1:10">
      <c r="A704" s="47" t="s">
        <v>1772</v>
      </c>
      <c r="B704" s="48"/>
      <c r="C704" s="49"/>
      <c r="D704" s="50" t="s">
        <v>1773</v>
      </c>
      <c r="E704" s="46" t="s">
        <v>38</v>
      </c>
      <c r="F704" s="30">
        <v>0</v>
      </c>
      <c r="G704" s="31"/>
      <c r="H704" s="40" t="s">
        <v>16</v>
      </c>
      <c r="I704" s="30">
        <v>0</v>
      </c>
      <c r="J704" s="32">
        <f>SUM(J705:J706)</f>
        <v>0</v>
      </c>
    </row>
    <row r="705" spans="1:10">
      <c r="A705" s="51" t="s">
        <v>1774</v>
      </c>
      <c r="B705" s="52" t="s">
        <v>57</v>
      </c>
      <c r="C705" s="53" t="s">
        <v>1775</v>
      </c>
      <c r="D705" s="54" t="s">
        <v>1776</v>
      </c>
      <c r="E705" s="55" t="s">
        <v>73</v>
      </c>
      <c r="F705" s="19">
        <v>6</v>
      </c>
      <c r="G705" s="20"/>
      <c r="H705" s="41" t="s">
        <v>16</v>
      </c>
      <c r="I705" s="19">
        <f t="shared" ref="I705" si="296">ROUND(G705*1.2469,2)</f>
        <v>0</v>
      </c>
      <c r="J705" s="21">
        <f t="shared" ref="J705" si="297">ROUND(F705*I705,2)</f>
        <v>0</v>
      </c>
    </row>
    <row r="706" spans="1:10">
      <c r="A706" s="51" t="s">
        <v>1777</v>
      </c>
      <c r="B706" s="52" t="s">
        <v>57</v>
      </c>
      <c r="C706" s="53" t="s">
        <v>1778</v>
      </c>
      <c r="D706" s="54" t="s">
        <v>1779</v>
      </c>
      <c r="E706" s="55" t="s">
        <v>51</v>
      </c>
      <c r="F706" s="19">
        <v>1</v>
      </c>
      <c r="G706" s="20"/>
      <c r="H706" s="41" t="s">
        <v>16</v>
      </c>
      <c r="I706" s="19">
        <f t="shared" ref="I706" si="298">ROUND(G706*1.2469,2)</f>
        <v>0</v>
      </c>
      <c r="J706" s="21">
        <f t="shared" ref="J706" si="299">ROUND(F706*I706,2)</f>
        <v>0</v>
      </c>
    </row>
    <row r="707" spans="1:10">
      <c r="A707" s="47" t="s">
        <v>1780</v>
      </c>
      <c r="B707" s="48"/>
      <c r="C707" s="49"/>
      <c r="D707" s="50" t="s">
        <v>1781</v>
      </c>
      <c r="E707" s="46" t="s">
        <v>38</v>
      </c>
      <c r="F707" s="30">
        <v>0</v>
      </c>
      <c r="G707" s="31"/>
      <c r="H707" s="40" t="s">
        <v>16</v>
      </c>
      <c r="I707" s="30">
        <v>0</v>
      </c>
      <c r="J707" s="32">
        <f>SUM(J708:J722)</f>
        <v>0</v>
      </c>
    </row>
    <row r="708" spans="1:10" ht="25.5">
      <c r="A708" s="51" t="s">
        <v>1782</v>
      </c>
      <c r="B708" s="52" t="s">
        <v>37</v>
      </c>
      <c r="C708" s="53" t="s">
        <v>1783</v>
      </c>
      <c r="D708" s="54" t="s">
        <v>1784</v>
      </c>
      <c r="E708" s="55" t="s">
        <v>51</v>
      </c>
      <c r="F708" s="19">
        <v>1</v>
      </c>
      <c r="G708" s="20"/>
      <c r="H708" s="41" t="s">
        <v>16</v>
      </c>
      <c r="I708" s="19">
        <f t="shared" ref="I708" si="300">ROUND(G708*1.2469,2)</f>
        <v>0</v>
      </c>
      <c r="J708" s="21">
        <f t="shared" ref="J708" si="301">ROUND(F708*I708,2)</f>
        <v>0</v>
      </c>
    </row>
    <row r="709" spans="1:10" ht="25.5">
      <c r="A709" s="51" t="s">
        <v>1785</v>
      </c>
      <c r="B709" s="52" t="s">
        <v>37</v>
      </c>
      <c r="C709" s="53" t="s">
        <v>1786</v>
      </c>
      <c r="D709" s="54" t="s">
        <v>1787</v>
      </c>
      <c r="E709" s="55" t="s">
        <v>51</v>
      </c>
      <c r="F709" s="19">
        <v>37</v>
      </c>
      <c r="G709" s="20"/>
      <c r="H709" s="41" t="s">
        <v>16</v>
      </c>
      <c r="I709" s="19">
        <f t="shared" ref="I709:I722" si="302">ROUND(G709*1.2469,2)</f>
        <v>0</v>
      </c>
      <c r="J709" s="21">
        <f t="shared" ref="J709:J722" si="303">ROUND(F709*I709,2)</f>
        <v>0</v>
      </c>
    </row>
    <row r="710" spans="1:10" ht="25.5">
      <c r="A710" s="51" t="s">
        <v>1788</v>
      </c>
      <c r="B710" s="52" t="s">
        <v>37</v>
      </c>
      <c r="C710" s="53" t="s">
        <v>1789</v>
      </c>
      <c r="D710" s="54" t="s">
        <v>1790</v>
      </c>
      <c r="E710" s="55" t="s">
        <v>51</v>
      </c>
      <c r="F710" s="19">
        <v>6</v>
      </c>
      <c r="G710" s="20"/>
      <c r="H710" s="41" t="s">
        <v>16</v>
      </c>
      <c r="I710" s="19">
        <f t="shared" si="302"/>
        <v>0</v>
      </c>
      <c r="J710" s="21">
        <f t="shared" si="303"/>
        <v>0</v>
      </c>
    </row>
    <row r="711" spans="1:10">
      <c r="A711" s="51" t="s">
        <v>1791</v>
      </c>
      <c r="B711" s="52" t="s">
        <v>57</v>
      </c>
      <c r="C711" s="53" t="s">
        <v>1792</v>
      </c>
      <c r="D711" s="54" t="s">
        <v>1793</v>
      </c>
      <c r="E711" s="55" t="s">
        <v>51</v>
      </c>
      <c r="F711" s="19">
        <v>1</v>
      </c>
      <c r="G711" s="20"/>
      <c r="H711" s="41" t="s">
        <v>16</v>
      </c>
      <c r="I711" s="19">
        <f t="shared" si="302"/>
        <v>0</v>
      </c>
      <c r="J711" s="21">
        <f t="shared" si="303"/>
        <v>0</v>
      </c>
    </row>
    <row r="712" spans="1:10">
      <c r="A712" s="51" t="s">
        <v>1794</v>
      </c>
      <c r="B712" s="52" t="s">
        <v>57</v>
      </c>
      <c r="C712" s="53" t="s">
        <v>1795</v>
      </c>
      <c r="D712" s="54" t="s">
        <v>1796</v>
      </c>
      <c r="E712" s="55" t="s">
        <v>51</v>
      </c>
      <c r="F712" s="19">
        <v>2</v>
      </c>
      <c r="G712" s="20"/>
      <c r="H712" s="41" t="s">
        <v>16</v>
      </c>
      <c r="I712" s="19">
        <f t="shared" si="302"/>
        <v>0</v>
      </c>
      <c r="J712" s="21">
        <f t="shared" si="303"/>
        <v>0</v>
      </c>
    </row>
    <row r="713" spans="1:10">
      <c r="A713" s="51" t="s">
        <v>1797</v>
      </c>
      <c r="B713" s="52" t="s">
        <v>37</v>
      </c>
      <c r="C713" s="53" t="s">
        <v>1798</v>
      </c>
      <c r="D713" s="54" t="s">
        <v>1799</v>
      </c>
      <c r="E713" s="55" t="s">
        <v>87</v>
      </c>
      <c r="F713" s="19">
        <v>1.25</v>
      </c>
      <c r="G713" s="20"/>
      <c r="H713" s="41" t="s">
        <v>16</v>
      </c>
      <c r="I713" s="19">
        <f t="shared" si="302"/>
        <v>0</v>
      </c>
      <c r="J713" s="21">
        <f t="shared" si="303"/>
        <v>0</v>
      </c>
    </row>
    <row r="714" spans="1:10" ht="25.5">
      <c r="A714" s="51" t="s">
        <v>1800</v>
      </c>
      <c r="B714" s="52" t="s">
        <v>37</v>
      </c>
      <c r="C714" s="53" t="s">
        <v>1801</v>
      </c>
      <c r="D714" s="54" t="s">
        <v>1802</v>
      </c>
      <c r="E714" s="55" t="s">
        <v>87</v>
      </c>
      <c r="F714" s="19">
        <v>0.1</v>
      </c>
      <c r="G714" s="20"/>
      <c r="H714" s="41" t="s">
        <v>16</v>
      </c>
      <c r="I714" s="19">
        <f t="shared" si="302"/>
        <v>0</v>
      </c>
      <c r="J714" s="21">
        <f t="shared" si="303"/>
        <v>0</v>
      </c>
    </row>
    <row r="715" spans="1:10" ht="25.5">
      <c r="A715" s="51" t="s">
        <v>1803</v>
      </c>
      <c r="B715" s="52" t="s">
        <v>37</v>
      </c>
      <c r="C715" s="53" t="s">
        <v>1804</v>
      </c>
      <c r="D715" s="54" t="s">
        <v>1805</v>
      </c>
      <c r="E715" s="55" t="s">
        <v>51</v>
      </c>
      <c r="F715" s="19">
        <v>26</v>
      </c>
      <c r="G715" s="20"/>
      <c r="H715" s="41" t="s">
        <v>16</v>
      </c>
      <c r="I715" s="19">
        <f t="shared" si="302"/>
        <v>0</v>
      </c>
      <c r="J715" s="21">
        <f t="shared" si="303"/>
        <v>0</v>
      </c>
    </row>
    <row r="716" spans="1:10" ht="25.5">
      <c r="A716" s="51" t="s">
        <v>1806</v>
      </c>
      <c r="B716" s="52" t="s">
        <v>37</v>
      </c>
      <c r="C716" s="53" t="s">
        <v>1807</v>
      </c>
      <c r="D716" s="54" t="s">
        <v>1808</v>
      </c>
      <c r="E716" s="55" t="s">
        <v>73</v>
      </c>
      <c r="F716" s="19">
        <v>70</v>
      </c>
      <c r="G716" s="20"/>
      <c r="H716" s="41" t="s">
        <v>16</v>
      </c>
      <c r="I716" s="19">
        <f t="shared" si="302"/>
        <v>0</v>
      </c>
      <c r="J716" s="21">
        <f t="shared" si="303"/>
        <v>0</v>
      </c>
    </row>
    <row r="717" spans="1:10" ht="25.5">
      <c r="A717" s="51" t="s">
        <v>1809</v>
      </c>
      <c r="B717" s="52" t="s">
        <v>37</v>
      </c>
      <c r="C717" s="53" t="s">
        <v>1810</v>
      </c>
      <c r="D717" s="54" t="s">
        <v>1811</v>
      </c>
      <c r="E717" s="55" t="s">
        <v>73</v>
      </c>
      <c r="F717" s="19">
        <v>616</v>
      </c>
      <c r="G717" s="20"/>
      <c r="H717" s="41" t="s">
        <v>16</v>
      </c>
      <c r="I717" s="19">
        <f t="shared" si="302"/>
        <v>0</v>
      </c>
      <c r="J717" s="21">
        <f t="shared" si="303"/>
        <v>0</v>
      </c>
    </row>
    <row r="718" spans="1:10" ht="25.5">
      <c r="A718" s="51" t="s">
        <v>1812</v>
      </c>
      <c r="B718" s="52" t="s">
        <v>37</v>
      </c>
      <c r="C718" s="53" t="s">
        <v>1813</v>
      </c>
      <c r="D718" s="54" t="s">
        <v>1814</v>
      </c>
      <c r="E718" s="55" t="s">
        <v>51</v>
      </c>
      <c r="F718" s="19">
        <v>1</v>
      </c>
      <c r="G718" s="20"/>
      <c r="H718" s="41" t="s">
        <v>16</v>
      </c>
      <c r="I718" s="19">
        <f t="shared" si="302"/>
        <v>0</v>
      </c>
      <c r="J718" s="21">
        <f t="shared" si="303"/>
        <v>0</v>
      </c>
    </row>
    <row r="719" spans="1:10">
      <c r="A719" s="51" t="s">
        <v>1815</v>
      </c>
      <c r="B719" s="52" t="s">
        <v>57</v>
      </c>
      <c r="C719" s="53" t="s">
        <v>1816</v>
      </c>
      <c r="D719" s="54" t="s">
        <v>1817</v>
      </c>
      <c r="E719" s="55" t="s">
        <v>51</v>
      </c>
      <c r="F719" s="19">
        <v>37</v>
      </c>
      <c r="G719" s="20"/>
      <c r="H719" s="41" t="s">
        <v>16</v>
      </c>
      <c r="I719" s="19">
        <f t="shared" si="302"/>
        <v>0</v>
      </c>
      <c r="J719" s="21">
        <f t="shared" si="303"/>
        <v>0</v>
      </c>
    </row>
    <row r="720" spans="1:10">
      <c r="A720" s="51" t="s">
        <v>1818</v>
      </c>
      <c r="B720" s="52" t="s">
        <v>57</v>
      </c>
      <c r="C720" s="53" t="s">
        <v>1819</v>
      </c>
      <c r="D720" s="54" t="s">
        <v>1820</v>
      </c>
      <c r="E720" s="55" t="s">
        <v>51</v>
      </c>
      <c r="F720" s="19">
        <v>26</v>
      </c>
      <c r="G720" s="20"/>
      <c r="H720" s="41" t="s">
        <v>16</v>
      </c>
      <c r="I720" s="19">
        <f t="shared" si="302"/>
        <v>0</v>
      </c>
      <c r="J720" s="21">
        <f t="shared" si="303"/>
        <v>0</v>
      </c>
    </row>
    <row r="721" spans="1:10">
      <c r="A721" s="51" t="s">
        <v>1821</v>
      </c>
      <c r="B721" s="52" t="s">
        <v>37</v>
      </c>
      <c r="C721" s="53" t="s">
        <v>1822</v>
      </c>
      <c r="D721" s="54" t="s">
        <v>1473</v>
      </c>
      <c r="E721" s="55" t="s">
        <v>149</v>
      </c>
      <c r="F721" s="19">
        <v>33.32</v>
      </c>
      <c r="G721" s="20"/>
      <c r="H721" s="41" t="s">
        <v>16</v>
      </c>
      <c r="I721" s="19">
        <f t="shared" si="302"/>
        <v>0</v>
      </c>
      <c r="J721" s="21">
        <f t="shared" si="303"/>
        <v>0</v>
      </c>
    </row>
    <row r="722" spans="1:10" ht="38.25">
      <c r="A722" s="51" t="s">
        <v>1823</v>
      </c>
      <c r="B722" s="52" t="s">
        <v>37</v>
      </c>
      <c r="C722" s="53" t="s">
        <v>1824</v>
      </c>
      <c r="D722" s="54" t="s">
        <v>1825</v>
      </c>
      <c r="E722" s="55" t="s">
        <v>51</v>
      </c>
      <c r="F722" s="19">
        <v>180</v>
      </c>
      <c r="G722" s="20"/>
      <c r="H722" s="41" t="s">
        <v>16</v>
      </c>
      <c r="I722" s="19">
        <f t="shared" si="302"/>
        <v>0</v>
      </c>
      <c r="J722" s="21">
        <f t="shared" si="303"/>
        <v>0</v>
      </c>
    </row>
    <row r="723" spans="1:10">
      <c r="A723" s="47" t="s">
        <v>1826</v>
      </c>
      <c r="B723" s="48"/>
      <c r="C723" s="49"/>
      <c r="D723" s="50" t="s">
        <v>1827</v>
      </c>
      <c r="E723" s="46" t="s">
        <v>38</v>
      </c>
      <c r="F723" s="30">
        <v>0</v>
      </c>
      <c r="G723" s="31"/>
      <c r="H723" s="40" t="s">
        <v>16</v>
      </c>
      <c r="I723" s="30">
        <v>0</v>
      </c>
      <c r="J723" s="32">
        <f>SUM(J724:J736)</f>
        <v>0</v>
      </c>
    </row>
    <row r="724" spans="1:10">
      <c r="A724" s="51" t="s">
        <v>1828</v>
      </c>
      <c r="B724" s="52" t="s">
        <v>57</v>
      </c>
      <c r="C724" s="53" t="s">
        <v>1829</v>
      </c>
      <c r="D724" s="54" t="s">
        <v>1830</v>
      </c>
      <c r="E724" s="55" t="s">
        <v>51</v>
      </c>
      <c r="F724" s="19">
        <v>1</v>
      </c>
      <c r="G724" s="20"/>
      <c r="H724" s="41" t="s">
        <v>16</v>
      </c>
      <c r="I724" s="19">
        <f t="shared" ref="I724" si="304">ROUND(G724*1.2469,2)</f>
        <v>0</v>
      </c>
      <c r="J724" s="21">
        <f t="shared" ref="J724" si="305">ROUND(F724*I724,2)</f>
        <v>0</v>
      </c>
    </row>
    <row r="725" spans="1:10" ht="25.5">
      <c r="A725" s="51" t="s">
        <v>1831</v>
      </c>
      <c r="B725" s="52" t="s">
        <v>57</v>
      </c>
      <c r="C725" s="53" t="s">
        <v>1832</v>
      </c>
      <c r="D725" s="54" t="s">
        <v>1833</v>
      </c>
      <c r="E725" s="55" t="s">
        <v>44</v>
      </c>
      <c r="F725" s="19">
        <v>89.08</v>
      </c>
      <c r="G725" s="20"/>
      <c r="H725" s="41" t="s">
        <v>16</v>
      </c>
      <c r="I725" s="19">
        <f t="shared" ref="I725:I736" si="306">ROUND(G725*1.2469,2)</f>
        <v>0</v>
      </c>
      <c r="J725" s="21">
        <f t="shared" ref="J725:J736" si="307">ROUND(F725*I725,2)</f>
        <v>0</v>
      </c>
    </row>
    <row r="726" spans="1:10" ht="25.5">
      <c r="A726" s="51" t="s">
        <v>1834</v>
      </c>
      <c r="B726" s="52" t="s">
        <v>57</v>
      </c>
      <c r="C726" s="53" t="s">
        <v>1835</v>
      </c>
      <c r="D726" s="54" t="s">
        <v>1836</v>
      </c>
      <c r="E726" s="55" t="s">
        <v>44</v>
      </c>
      <c r="F726" s="19">
        <v>29.16</v>
      </c>
      <c r="G726" s="20"/>
      <c r="H726" s="41" t="s">
        <v>16</v>
      </c>
      <c r="I726" s="19">
        <f t="shared" si="306"/>
        <v>0</v>
      </c>
      <c r="J726" s="21">
        <f t="shared" si="307"/>
        <v>0</v>
      </c>
    </row>
    <row r="727" spans="1:10">
      <c r="A727" s="51" t="s">
        <v>1837</v>
      </c>
      <c r="B727" s="52" t="s">
        <v>57</v>
      </c>
      <c r="C727" s="53" t="s">
        <v>1838</v>
      </c>
      <c r="D727" s="54" t="s">
        <v>1839</v>
      </c>
      <c r="E727" s="55" t="s">
        <v>44</v>
      </c>
      <c r="F727" s="19">
        <v>341.25</v>
      </c>
      <c r="G727" s="20"/>
      <c r="H727" s="41" t="s">
        <v>16</v>
      </c>
      <c r="I727" s="19">
        <f t="shared" si="306"/>
        <v>0</v>
      </c>
      <c r="J727" s="21">
        <f t="shared" si="307"/>
        <v>0</v>
      </c>
    </row>
    <row r="728" spans="1:10" ht="51">
      <c r="A728" s="51" t="s">
        <v>1840</v>
      </c>
      <c r="B728" s="52" t="s">
        <v>57</v>
      </c>
      <c r="C728" s="53" t="s">
        <v>1841</v>
      </c>
      <c r="D728" s="54" t="s">
        <v>1842</v>
      </c>
      <c r="E728" s="55" t="s">
        <v>51</v>
      </c>
      <c r="F728" s="19">
        <v>6</v>
      </c>
      <c r="G728" s="20"/>
      <c r="H728" s="41" t="s">
        <v>16</v>
      </c>
      <c r="I728" s="19">
        <f t="shared" si="306"/>
        <v>0</v>
      </c>
      <c r="J728" s="21">
        <f t="shared" si="307"/>
        <v>0</v>
      </c>
    </row>
    <row r="729" spans="1:10" ht="25.5">
      <c r="A729" s="51" t="s">
        <v>1843</v>
      </c>
      <c r="B729" s="52" t="s">
        <v>57</v>
      </c>
      <c r="C729" s="53" t="s">
        <v>1844</v>
      </c>
      <c r="D729" s="54" t="s">
        <v>1845</v>
      </c>
      <c r="E729" s="55" t="s">
        <v>73</v>
      </c>
      <c r="F729" s="19">
        <v>63.5</v>
      </c>
      <c r="G729" s="20"/>
      <c r="H729" s="41" t="s">
        <v>16</v>
      </c>
      <c r="I729" s="19">
        <f t="shared" si="306"/>
        <v>0</v>
      </c>
      <c r="J729" s="21">
        <f t="shared" si="307"/>
        <v>0</v>
      </c>
    </row>
    <row r="730" spans="1:10" ht="25.5">
      <c r="A730" s="51" t="s">
        <v>1846</v>
      </c>
      <c r="B730" s="52" t="s">
        <v>57</v>
      </c>
      <c r="C730" s="53" t="s">
        <v>1847</v>
      </c>
      <c r="D730" s="54" t="s">
        <v>1848</v>
      </c>
      <c r="E730" s="55" t="s">
        <v>44</v>
      </c>
      <c r="F730" s="19">
        <v>1.8</v>
      </c>
      <c r="G730" s="20"/>
      <c r="H730" s="41" t="s">
        <v>16</v>
      </c>
      <c r="I730" s="19">
        <f t="shared" si="306"/>
        <v>0</v>
      </c>
      <c r="J730" s="21">
        <f t="shared" si="307"/>
        <v>0</v>
      </c>
    </row>
    <row r="731" spans="1:10">
      <c r="A731" s="51" t="s">
        <v>1849</v>
      </c>
      <c r="B731" s="52" t="s">
        <v>57</v>
      </c>
      <c r="C731" s="53" t="s">
        <v>1850</v>
      </c>
      <c r="D731" s="54" t="s">
        <v>1851</v>
      </c>
      <c r="E731" s="55" t="s">
        <v>73</v>
      </c>
      <c r="F731" s="19">
        <v>7.7</v>
      </c>
      <c r="G731" s="20"/>
      <c r="H731" s="41" t="s">
        <v>16</v>
      </c>
      <c r="I731" s="19">
        <f t="shared" si="306"/>
        <v>0</v>
      </c>
      <c r="J731" s="21">
        <f t="shared" si="307"/>
        <v>0</v>
      </c>
    </row>
    <row r="732" spans="1:10" ht="38.25">
      <c r="A732" s="51" t="s">
        <v>1852</v>
      </c>
      <c r="B732" s="52" t="s">
        <v>57</v>
      </c>
      <c r="C732" s="53" t="s">
        <v>1853</v>
      </c>
      <c r="D732" s="54" t="s">
        <v>1854</v>
      </c>
      <c r="E732" s="55" t="s">
        <v>73</v>
      </c>
      <c r="F732" s="19">
        <v>237.12</v>
      </c>
      <c r="G732" s="20"/>
      <c r="H732" s="41" t="s">
        <v>16</v>
      </c>
      <c r="I732" s="19">
        <f t="shared" si="306"/>
        <v>0</v>
      </c>
      <c r="J732" s="21">
        <f t="shared" si="307"/>
        <v>0</v>
      </c>
    </row>
    <row r="733" spans="1:10" ht="38.25">
      <c r="A733" s="51" t="s">
        <v>1855</v>
      </c>
      <c r="B733" s="52" t="s">
        <v>37</v>
      </c>
      <c r="C733" s="53" t="s">
        <v>1856</v>
      </c>
      <c r="D733" s="54" t="s">
        <v>1857</v>
      </c>
      <c r="E733" s="55" t="s">
        <v>51</v>
      </c>
      <c r="F733" s="19">
        <v>118</v>
      </c>
      <c r="G733" s="20"/>
      <c r="H733" s="41" t="s">
        <v>16</v>
      </c>
      <c r="I733" s="19">
        <f t="shared" si="306"/>
        <v>0</v>
      </c>
      <c r="J733" s="21">
        <f t="shared" si="307"/>
        <v>0</v>
      </c>
    </row>
    <row r="734" spans="1:10">
      <c r="A734" s="51" t="s">
        <v>1858</v>
      </c>
      <c r="B734" s="52" t="s">
        <v>57</v>
      </c>
      <c r="C734" s="53" t="s">
        <v>1859</v>
      </c>
      <c r="D734" s="54" t="s">
        <v>1860</v>
      </c>
      <c r="E734" s="55" t="s">
        <v>1861</v>
      </c>
      <c r="F734" s="19">
        <v>1</v>
      </c>
      <c r="G734" s="20"/>
      <c r="H734" s="41" t="s">
        <v>16</v>
      </c>
      <c r="I734" s="19">
        <f t="shared" si="306"/>
        <v>0</v>
      </c>
      <c r="J734" s="21">
        <f t="shared" si="307"/>
        <v>0</v>
      </c>
    </row>
    <row r="735" spans="1:10">
      <c r="A735" s="51" t="s">
        <v>1862</v>
      </c>
      <c r="B735" s="52" t="s">
        <v>57</v>
      </c>
      <c r="C735" s="53" t="s">
        <v>1863</v>
      </c>
      <c r="D735" s="54" t="s">
        <v>1864</v>
      </c>
      <c r="E735" s="55" t="s">
        <v>1861</v>
      </c>
      <c r="F735" s="19">
        <v>1</v>
      </c>
      <c r="G735" s="20"/>
      <c r="H735" s="41" t="s">
        <v>16</v>
      </c>
      <c r="I735" s="19">
        <f t="shared" si="306"/>
        <v>0</v>
      </c>
      <c r="J735" s="21">
        <f t="shared" si="307"/>
        <v>0</v>
      </c>
    </row>
    <row r="736" spans="1:10">
      <c r="A736" s="51" t="s">
        <v>1865</v>
      </c>
      <c r="B736" s="52" t="s">
        <v>57</v>
      </c>
      <c r="C736" s="53" t="s">
        <v>1866</v>
      </c>
      <c r="D736" s="54" t="s">
        <v>1867</v>
      </c>
      <c r="E736" s="55" t="s">
        <v>1861</v>
      </c>
      <c r="F736" s="19">
        <v>1</v>
      </c>
      <c r="G736" s="20"/>
      <c r="H736" s="41" t="s">
        <v>16</v>
      </c>
      <c r="I736" s="19">
        <f t="shared" si="306"/>
        <v>0</v>
      </c>
      <c r="J736" s="21">
        <f t="shared" si="307"/>
        <v>0</v>
      </c>
    </row>
    <row r="737" spans="1:10">
      <c r="A737" s="47" t="s">
        <v>1868</v>
      </c>
      <c r="B737" s="48"/>
      <c r="C737" s="49"/>
      <c r="D737" s="50" t="s">
        <v>1869</v>
      </c>
      <c r="E737" s="46" t="s">
        <v>38</v>
      </c>
      <c r="F737" s="30">
        <v>0</v>
      </c>
      <c r="G737" s="31"/>
      <c r="H737" s="40" t="s">
        <v>16</v>
      </c>
      <c r="I737" s="30">
        <v>0</v>
      </c>
      <c r="J737" s="32">
        <f>SUM(J738)</f>
        <v>0</v>
      </c>
    </row>
    <row r="738" spans="1:10" ht="25.5">
      <c r="A738" s="51" t="s">
        <v>1870</v>
      </c>
      <c r="B738" s="52" t="s">
        <v>37</v>
      </c>
      <c r="C738" s="53" t="s">
        <v>1871</v>
      </c>
      <c r="D738" s="54" t="s">
        <v>1872</v>
      </c>
      <c r="E738" s="55" t="s">
        <v>44</v>
      </c>
      <c r="F738" s="19">
        <v>4112.5</v>
      </c>
      <c r="G738" s="20"/>
      <c r="H738" s="41" t="s">
        <v>16</v>
      </c>
      <c r="I738" s="19">
        <f t="shared" ref="I738" si="308">ROUND(G738*1.2469,2)</f>
        <v>0</v>
      </c>
      <c r="J738" s="21">
        <f t="shared" ref="J738" si="309">ROUND(F738*I738,2)</f>
        <v>0</v>
      </c>
    </row>
    <row r="739" spans="1:10">
      <c r="A739" s="47" t="s">
        <v>1873</v>
      </c>
      <c r="B739" s="48"/>
      <c r="C739" s="49"/>
      <c r="D739" s="50" t="s">
        <v>1874</v>
      </c>
      <c r="E739" s="46" t="s">
        <v>38</v>
      </c>
      <c r="F739" s="30">
        <v>0</v>
      </c>
      <c r="G739" s="31"/>
      <c r="H739" s="40" t="s">
        <v>16</v>
      </c>
      <c r="I739" s="30">
        <v>0</v>
      </c>
      <c r="J739" s="32">
        <f>J740+J744+J753+J757+J768+J778</f>
        <v>0</v>
      </c>
    </row>
    <row r="740" spans="1:10">
      <c r="A740" s="47" t="s">
        <v>1875</v>
      </c>
      <c r="B740" s="48"/>
      <c r="C740" s="49"/>
      <c r="D740" s="50" t="s">
        <v>1876</v>
      </c>
      <c r="E740" s="46" t="s">
        <v>38</v>
      </c>
      <c r="F740" s="30">
        <v>0</v>
      </c>
      <c r="G740" s="31"/>
      <c r="H740" s="40" t="s">
        <v>16</v>
      </c>
      <c r="I740" s="30">
        <v>0</v>
      </c>
      <c r="J740" s="32">
        <f>SUM(J741:J743)</f>
        <v>0</v>
      </c>
    </row>
    <row r="741" spans="1:10" ht="63.75">
      <c r="A741" s="51" t="s">
        <v>1877</v>
      </c>
      <c r="B741" s="52" t="s">
        <v>37</v>
      </c>
      <c r="C741" s="53" t="s">
        <v>1878</v>
      </c>
      <c r="D741" s="54" t="s">
        <v>1879</v>
      </c>
      <c r="E741" s="55" t="s">
        <v>87</v>
      </c>
      <c r="F741" s="19">
        <v>48859.61</v>
      </c>
      <c r="G741" s="20"/>
      <c r="H741" s="41" t="s">
        <v>16</v>
      </c>
      <c r="I741" s="19">
        <f t="shared" ref="I741" si="310">ROUND(G741*1.2469,2)</f>
        <v>0</v>
      </c>
      <c r="J741" s="21">
        <f t="shared" ref="J741" si="311">ROUND(F741*I741,2)</f>
        <v>0</v>
      </c>
    </row>
    <row r="742" spans="1:10" ht="25.5">
      <c r="A742" s="51" t="s">
        <v>1880</v>
      </c>
      <c r="B742" s="52" t="s">
        <v>129</v>
      </c>
      <c r="C742" s="53" t="s">
        <v>1881</v>
      </c>
      <c r="D742" s="54" t="s">
        <v>1882</v>
      </c>
      <c r="E742" s="55" t="s">
        <v>87</v>
      </c>
      <c r="F742" s="19">
        <v>48859.61</v>
      </c>
      <c r="G742" s="20"/>
      <c r="H742" s="41" t="s">
        <v>16</v>
      </c>
      <c r="I742" s="19">
        <f t="shared" ref="I742:I743" si="312">ROUND(G742*1.2469,2)</f>
        <v>0</v>
      </c>
      <c r="J742" s="21">
        <f t="shared" ref="J742:J743" si="313">ROUND(F742*I742,2)</f>
        <v>0</v>
      </c>
    </row>
    <row r="743" spans="1:10">
      <c r="A743" s="51" t="s">
        <v>1883</v>
      </c>
      <c r="B743" s="52" t="s">
        <v>129</v>
      </c>
      <c r="C743" s="53" t="s">
        <v>1884</v>
      </c>
      <c r="D743" s="54" t="s">
        <v>1885</v>
      </c>
      <c r="E743" s="55" t="s">
        <v>44</v>
      </c>
      <c r="F743" s="19">
        <v>11354.51</v>
      </c>
      <c r="G743" s="20"/>
      <c r="H743" s="41" t="s">
        <v>16</v>
      </c>
      <c r="I743" s="19">
        <f t="shared" si="312"/>
        <v>0</v>
      </c>
      <c r="J743" s="21">
        <f t="shared" si="313"/>
        <v>0</v>
      </c>
    </row>
    <row r="744" spans="1:10">
      <c r="A744" s="47" t="s">
        <v>1886</v>
      </c>
      <c r="B744" s="48"/>
      <c r="C744" s="49"/>
      <c r="D744" s="50" t="s">
        <v>1887</v>
      </c>
      <c r="E744" s="46" t="s">
        <v>38</v>
      </c>
      <c r="F744" s="30">
        <v>0</v>
      </c>
      <c r="G744" s="31"/>
      <c r="H744" s="40" t="s">
        <v>16</v>
      </c>
      <c r="I744" s="30">
        <v>0</v>
      </c>
      <c r="J744" s="32">
        <f>SUM(J745:J752)</f>
        <v>0</v>
      </c>
    </row>
    <row r="745" spans="1:10" ht="25.5">
      <c r="A745" s="51" t="s">
        <v>1888</v>
      </c>
      <c r="B745" s="52" t="s">
        <v>129</v>
      </c>
      <c r="C745" s="53" t="s">
        <v>1889</v>
      </c>
      <c r="D745" s="54" t="s">
        <v>1890</v>
      </c>
      <c r="E745" s="55" t="s">
        <v>44</v>
      </c>
      <c r="F745" s="19">
        <v>2474.61</v>
      </c>
      <c r="G745" s="20"/>
      <c r="H745" s="41" t="s">
        <v>16</v>
      </c>
      <c r="I745" s="19">
        <f t="shared" ref="I745" si="314">ROUND(G745*1.2469,2)</f>
        <v>0</v>
      </c>
      <c r="J745" s="21">
        <f t="shared" ref="J745" si="315">ROUND(F745*I745,2)</f>
        <v>0</v>
      </c>
    </row>
    <row r="746" spans="1:10">
      <c r="A746" s="51" t="s">
        <v>1891</v>
      </c>
      <c r="B746" s="52" t="s">
        <v>129</v>
      </c>
      <c r="C746" s="53" t="s">
        <v>1892</v>
      </c>
      <c r="D746" s="54" t="s">
        <v>1893</v>
      </c>
      <c r="E746" s="55" t="s">
        <v>87</v>
      </c>
      <c r="F746" s="19">
        <v>371.19</v>
      </c>
      <c r="G746" s="20"/>
      <c r="H746" s="41" t="s">
        <v>16</v>
      </c>
      <c r="I746" s="19">
        <f t="shared" ref="I746:I752" si="316">ROUND(G746*1.2469,2)</f>
        <v>0</v>
      </c>
      <c r="J746" s="21">
        <f t="shared" ref="J746:J752" si="317">ROUND(F746*I746,2)</f>
        <v>0</v>
      </c>
    </row>
    <row r="747" spans="1:10">
      <c r="A747" s="51" t="s">
        <v>1894</v>
      </c>
      <c r="B747" s="52" t="s">
        <v>129</v>
      </c>
      <c r="C747" s="53" t="s">
        <v>1895</v>
      </c>
      <c r="D747" s="54" t="s">
        <v>1896</v>
      </c>
      <c r="E747" s="55" t="s">
        <v>44</v>
      </c>
      <c r="F747" s="19">
        <v>2474.61</v>
      </c>
      <c r="G747" s="20"/>
      <c r="H747" s="41" t="s">
        <v>16</v>
      </c>
      <c r="I747" s="19">
        <f t="shared" si="316"/>
        <v>0</v>
      </c>
      <c r="J747" s="21">
        <f t="shared" si="317"/>
        <v>0</v>
      </c>
    </row>
    <row r="748" spans="1:10">
      <c r="A748" s="51" t="s">
        <v>1897</v>
      </c>
      <c r="B748" s="52" t="s">
        <v>129</v>
      </c>
      <c r="C748" s="53" t="s">
        <v>1898</v>
      </c>
      <c r="D748" s="54" t="s">
        <v>1899</v>
      </c>
      <c r="E748" s="55" t="s">
        <v>44</v>
      </c>
      <c r="F748" s="19">
        <v>2474.61</v>
      </c>
      <c r="G748" s="20"/>
      <c r="H748" s="41" t="s">
        <v>16</v>
      </c>
      <c r="I748" s="19">
        <f t="shared" si="316"/>
        <v>0</v>
      </c>
      <c r="J748" s="21">
        <f t="shared" si="317"/>
        <v>0</v>
      </c>
    </row>
    <row r="749" spans="1:10">
      <c r="A749" s="51" t="s">
        <v>1900</v>
      </c>
      <c r="B749" s="52" t="s">
        <v>129</v>
      </c>
      <c r="C749" s="53" t="s">
        <v>1901</v>
      </c>
      <c r="D749" s="54" t="s">
        <v>1902</v>
      </c>
      <c r="E749" s="55" t="s">
        <v>87</v>
      </c>
      <c r="F749" s="19">
        <v>74.239999999999995</v>
      </c>
      <c r="G749" s="20"/>
      <c r="H749" s="41" t="s">
        <v>16</v>
      </c>
      <c r="I749" s="19">
        <f t="shared" si="316"/>
        <v>0</v>
      </c>
      <c r="J749" s="21">
        <f t="shared" si="317"/>
        <v>0</v>
      </c>
    </row>
    <row r="750" spans="1:10" ht="38.25">
      <c r="A750" s="51" t="s">
        <v>1903</v>
      </c>
      <c r="B750" s="52" t="s">
        <v>37</v>
      </c>
      <c r="C750" s="53" t="s">
        <v>1904</v>
      </c>
      <c r="D750" s="54" t="s">
        <v>1905</v>
      </c>
      <c r="E750" s="55" t="s">
        <v>87</v>
      </c>
      <c r="F750" s="19">
        <v>97.93</v>
      </c>
      <c r="G750" s="20"/>
      <c r="H750" s="41" t="s">
        <v>16</v>
      </c>
      <c r="I750" s="19">
        <f t="shared" si="316"/>
        <v>0</v>
      </c>
      <c r="J750" s="21">
        <f t="shared" si="317"/>
        <v>0</v>
      </c>
    </row>
    <row r="751" spans="1:10" ht="25.5">
      <c r="A751" s="51" t="s">
        <v>1906</v>
      </c>
      <c r="B751" s="52" t="s">
        <v>37</v>
      </c>
      <c r="C751" s="53" t="s">
        <v>378</v>
      </c>
      <c r="D751" s="54" t="s">
        <v>379</v>
      </c>
      <c r="E751" s="55" t="s">
        <v>87</v>
      </c>
      <c r="F751" s="19">
        <v>40.81</v>
      </c>
      <c r="G751" s="20"/>
      <c r="H751" s="41" t="s">
        <v>16</v>
      </c>
      <c r="I751" s="19">
        <f t="shared" si="316"/>
        <v>0</v>
      </c>
      <c r="J751" s="21">
        <f t="shared" si="317"/>
        <v>0</v>
      </c>
    </row>
    <row r="752" spans="1:10" ht="38.25">
      <c r="A752" s="51" t="s">
        <v>1907</v>
      </c>
      <c r="B752" s="52" t="s">
        <v>37</v>
      </c>
      <c r="C752" s="53" t="s">
        <v>1908</v>
      </c>
      <c r="D752" s="54" t="s">
        <v>1909</v>
      </c>
      <c r="E752" s="55" t="s">
        <v>44</v>
      </c>
      <c r="F752" s="19">
        <v>816.1</v>
      </c>
      <c r="G752" s="20"/>
      <c r="H752" s="41" t="s">
        <v>16</v>
      </c>
      <c r="I752" s="19">
        <f t="shared" si="316"/>
        <v>0</v>
      </c>
      <c r="J752" s="21">
        <f t="shared" si="317"/>
        <v>0</v>
      </c>
    </row>
    <row r="753" spans="1:10" ht="25.5">
      <c r="A753" s="47" t="s">
        <v>1910</v>
      </c>
      <c r="B753" s="48"/>
      <c r="C753" s="49"/>
      <c r="D753" s="50" t="s">
        <v>1911</v>
      </c>
      <c r="E753" s="46" t="s">
        <v>38</v>
      </c>
      <c r="F753" s="30">
        <v>0</v>
      </c>
      <c r="G753" s="31"/>
      <c r="H753" s="40" t="s">
        <v>16</v>
      </c>
      <c r="I753" s="30">
        <v>0</v>
      </c>
      <c r="J753" s="32">
        <f>SUM(J754:J756)</f>
        <v>0</v>
      </c>
    </row>
    <row r="754" spans="1:10">
      <c r="A754" s="51" t="s">
        <v>1912</v>
      </c>
      <c r="B754" s="52" t="s">
        <v>129</v>
      </c>
      <c r="C754" s="53" t="s">
        <v>1913</v>
      </c>
      <c r="D754" s="54" t="s">
        <v>1914</v>
      </c>
      <c r="E754" s="55" t="s">
        <v>51</v>
      </c>
      <c r="F754" s="19">
        <v>1</v>
      </c>
      <c r="G754" s="20"/>
      <c r="H754" s="41" t="s">
        <v>16</v>
      </c>
      <c r="I754" s="19">
        <f t="shared" ref="I754" si="318">ROUND(G754*1.2469,2)</f>
        <v>0</v>
      </c>
      <c r="J754" s="21">
        <f t="shared" ref="J754" si="319">ROUND(F754*I754,2)</f>
        <v>0</v>
      </c>
    </row>
    <row r="755" spans="1:10">
      <c r="A755" s="51" t="s">
        <v>1915</v>
      </c>
      <c r="B755" s="52" t="s">
        <v>129</v>
      </c>
      <c r="C755" s="53" t="s">
        <v>1913</v>
      </c>
      <c r="D755" s="54" t="s">
        <v>1914</v>
      </c>
      <c r="E755" s="55" t="s">
        <v>51</v>
      </c>
      <c r="F755" s="19">
        <v>2</v>
      </c>
      <c r="G755" s="20"/>
      <c r="H755" s="41" t="s">
        <v>16</v>
      </c>
      <c r="I755" s="19">
        <f t="shared" ref="I755:I756" si="320">ROUND(G755*1.2469,2)</f>
        <v>0</v>
      </c>
      <c r="J755" s="21">
        <f t="shared" ref="J755:J756" si="321">ROUND(F755*I755,2)</f>
        <v>0</v>
      </c>
    </row>
    <row r="756" spans="1:10">
      <c r="A756" s="51" t="s">
        <v>1916</v>
      </c>
      <c r="B756" s="52" t="s">
        <v>129</v>
      </c>
      <c r="C756" s="53" t="s">
        <v>1917</v>
      </c>
      <c r="D756" s="54" t="s">
        <v>1918</v>
      </c>
      <c r="E756" s="55" t="s">
        <v>51</v>
      </c>
      <c r="F756" s="19">
        <v>1</v>
      </c>
      <c r="G756" s="20"/>
      <c r="H756" s="41" t="s">
        <v>16</v>
      </c>
      <c r="I756" s="19">
        <f t="shared" si="320"/>
        <v>0</v>
      </c>
      <c r="J756" s="21">
        <f t="shared" si="321"/>
        <v>0</v>
      </c>
    </row>
    <row r="757" spans="1:10">
      <c r="A757" s="47" t="s">
        <v>1919</v>
      </c>
      <c r="B757" s="48"/>
      <c r="C757" s="49"/>
      <c r="D757" s="50" t="s">
        <v>1920</v>
      </c>
      <c r="E757" s="46" t="s">
        <v>38</v>
      </c>
      <c r="F757" s="30">
        <v>0</v>
      </c>
      <c r="G757" s="31"/>
      <c r="H757" s="40" t="s">
        <v>16</v>
      </c>
      <c r="I757" s="30">
        <v>0</v>
      </c>
      <c r="J757" s="32">
        <f>SUM(J758:J767)</f>
        <v>0</v>
      </c>
    </row>
    <row r="758" spans="1:10" ht="63.75">
      <c r="A758" s="51" t="s">
        <v>1921</v>
      </c>
      <c r="B758" s="52" t="s">
        <v>37</v>
      </c>
      <c r="C758" s="53" t="s">
        <v>1922</v>
      </c>
      <c r="D758" s="54" t="s">
        <v>1923</v>
      </c>
      <c r="E758" s="55" t="s">
        <v>87</v>
      </c>
      <c r="F758" s="19">
        <v>632.39</v>
      </c>
      <c r="G758" s="20"/>
      <c r="H758" s="41" t="s">
        <v>16</v>
      </c>
      <c r="I758" s="19">
        <f t="shared" ref="I758" si="322">ROUND(G758*1.2469,2)</f>
        <v>0</v>
      </c>
      <c r="J758" s="21">
        <f t="shared" ref="J758" si="323">ROUND(F758*I758,2)</f>
        <v>0</v>
      </c>
    </row>
    <row r="759" spans="1:10">
      <c r="A759" s="51" t="s">
        <v>1924</v>
      </c>
      <c r="B759" s="52" t="s">
        <v>37</v>
      </c>
      <c r="C759" s="53" t="s">
        <v>1925</v>
      </c>
      <c r="D759" s="54" t="s">
        <v>1926</v>
      </c>
      <c r="E759" s="55" t="s">
        <v>44</v>
      </c>
      <c r="F759" s="19">
        <v>421.59</v>
      </c>
      <c r="G759" s="20"/>
      <c r="H759" s="41" t="s">
        <v>16</v>
      </c>
      <c r="I759" s="19">
        <f t="shared" ref="I759:I767" si="324">ROUND(G759*1.2469,2)</f>
        <v>0</v>
      </c>
      <c r="J759" s="21">
        <f t="shared" ref="J759:J767" si="325">ROUND(F759*I759,2)</f>
        <v>0</v>
      </c>
    </row>
    <row r="760" spans="1:10" ht="25.5">
      <c r="A760" s="51" t="s">
        <v>1927</v>
      </c>
      <c r="B760" s="52" t="s">
        <v>37</v>
      </c>
      <c r="C760" s="53" t="s">
        <v>378</v>
      </c>
      <c r="D760" s="54" t="s">
        <v>379</v>
      </c>
      <c r="E760" s="55" t="s">
        <v>87</v>
      </c>
      <c r="F760" s="19">
        <v>63.24</v>
      </c>
      <c r="G760" s="20"/>
      <c r="H760" s="41" t="s">
        <v>16</v>
      </c>
      <c r="I760" s="19">
        <f t="shared" si="324"/>
        <v>0</v>
      </c>
      <c r="J760" s="21">
        <f t="shared" si="325"/>
        <v>0</v>
      </c>
    </row>
    <row r="761" spans="1:10" ht="51">
      <c r="A761" s="51" t="s">
        <v>1928</v>
      </c>
      <c r="B761" s="52" t="s">
        <v>37</v>
      </c>
      <c r="C761" s="53" t="s">
        <v>1929</v>
      </c>
      <c r="D761" s="54" t="s">
        <v>1930</v>
      </c>
      <c r="E761" s="55" t="s">
        <v>73</v>
      </c>
      <c r="F761" s="19">
        <v>113</v>
      </c>
      <c r="G761" s="20"/>
      <c r="H761" s="41" t="s">
        <v>16</v>
      </c>
      <c r="I761" s="19">
        <f t="shared" si="324"/>
        <v>0</v>
      </c>
      <c r="J761" s="21">
        <f t="shared" si="325"/>
        <v>0</v>
      </c>
    </row>
    <row r="762" spans="1:10" ht="51">
      <c r="A762" s="51" t="s">
        <v>1931</v>
      </c>
      <c r="B762" s="52" t="s">
        <v>37</v>
      </c>
      <c r="C762" s="53" t="s">
        <v>1932</v>
      </c>
      <c r="D762" s="54" t="s">
        <v>1933</v>
      </c>
      <c r="E762" s="55" t="s">
        <v>73</v>
      </c>
      <c r="F762" s="19">
        <v>281</v>
      </c>
      <c r="G762" s="20"/>
      <c r="H762" s="41" t="s">
        <v>16</v>
      </c>
      <c r="I762" s="19">
        <f t="shared" si="324"/>
        <v>0</v>
      </c>
      <c r="J762" s="21">
        <f t="shared" si="325"/>
        <v>0</v>
      </c>
    </row>
    <row r="763" spans="1:10" ht="38.25">
      <c r="A763" s="51" t="s">
        <v>1934</v>
      </c>
      <c r="B763" s="52" t="s">
        <v>37</v>
      </c>
      <c r="C763" s="53" t="s">
        <v>1935</v>
      </c>
      <c r="D763" s="54" t="s">
        <v>1936</v>
      </c>
      <c r="E763" s="55" t="s">
        <v>51</v>
      </c>
      <c r="F763" s="19">
        <v>13</v>
      </c>
      <c r="G763" s="20"/>
      <c r="H763" s="41" t="s">
        <v>16</v>
      </c>
      <c r="I763" s="19">
        <f t="shared" si="324"/>
        <v>0</v>
      </c>
      <c r="J763" s="21">
        <f t="shared" si="325"/>
        <v>0</v>
      </c>
    </row>
    <row r="764" spans="1:10" ht="38.25">
      <c r="A764" s="51" t="s">
        <v>1937</v>
      </c>
      <c r="B764" s="52" t="s">
        <v>37</v>
      </c>
      <c r="C764" s="53" t="s">
        <v>1938</v>
      </c>
      <c r="D764" s="54" t="s">
        <v>1939</v>
      </c>
      <c r="E764" s="55" t="s">
        <v>51</v>
      </c>
      <c r="F764" s="19">
        <v>5</v>
      </c>
      <c r="G764" s="20"/>
      <c r="H764" s="41" t="s">
        <v>16</v>
      </c>
      <c r="I764" s="19">
        <f t="shared" si="324"/>
        <v>0</v>
      </c>
      <c r="J764" s="21">
        <f t="shared" si="325"/>
        <v>0</v>
      </c>
    </row>
    <row r="765" spans="1:10" ht="38.25">
      <c r="A765" s="51" t="s">
        <v>1940</v>
      </c>
      <c r="B765" s="52" t="s">
        <v>37</v>
      </c>
      <c r="C765" s="53" t="s">
        <v>1941</v>
      </c>
      <c r="D765" s="54" t="s">
        <v>1942</v>
      </c>
      <c r="E765" s="55" t="s">
        <v>73</v>
      </c>
      <c r="F765" s="19">
        <v>9.42</v>
      </c>
      <c r="G765" s="20"/>
      <c r="H765" s="41" t="s">
        <v>16</v>
      </c>
      <c r="I765" s="19">
        <f t="shared" si="324"/>
        <v>0</v>
      </c>
      <c r="J765" s="21">
        <f t="shared" si="325"/>
        <v>0</v>
      </c>
    </row>
    <row r="766" spans="1:10" ht="25.5">
      <c r="A766" s="51" t="s">
        <v>1943</v>
      </c>
      <c r="B766" s="52" t="s">
        <v>37</v>
      </c>
      <c r="C766" s="53" t="s">
        <v>1944</v>
      </c>
      <c r="D766" s="54" t="s">
        <v>1945</v>
      </c>
      <c r="E766" s="55" t="s">
        <v>51</v>
      </c>
      <c r="F766" s="19">
        <v>5</v>
      </c>
      <c r="G766" s="20"/>
      <c r="H766" s="41" t="s">
        <v>16</v>
      </c>
      <c r="I766" s="19">
        <f t="shared" si="324"/>
        <v>0</v>
      </c>
      <c r="J766" s="21">
        <f t="shared" si="325"/>
        <v>0</v>
      </c>
    </row>
    <row r="767" spans="1:10" ht="25.5">
      <c r="A767" s="51" t="s">
        <v>1946</v>
      </c>
      <c r="B767" s="52" t="s">
        <v>37</v>
      </c>
      <c r="C767" s="53" t="s">
        <v>1947</v>
      </c>
      <c r="D767" s="54" t="s">
        <v>1948</v>
      </c>
      <c r="E767" s="55" t="s">
        <v>73</v>
      </c>
      <c r="F767" s="19">
        <v>164.44</v>
      </c>
      <c r="G767" s="20"/>
      <c r="H767" s="41" t="s">
        <v>16</v>
      </c>
      <c r="I767" s="19">
        <f t="shared" si="324"/>
        <v>0</v>
      </c>
      <c r="J767" s="21">
        <f t="shared" si="325"/>
        <v>0</v>
      </c>
    </row>
    <row r="768" spans="1:10">
      <c r="A768" s="47" t="s">
        <v>1949</v>
      </c>
      <c r="B768" s="48" t="s">
        <v>37</v>
      </c>
      <c r="C768" s="49"/>
      <c r="D768" s="50" t="s">
        <v>1950</v>
      </c>
      <c r="E768" s="46" t="s">
        <v>38</v>
      </c>
      <c r="F768" s="30">
        <v>0</v>
      </c>
      <c r="G768" s="31"/>
      <c r="H768" s="40" t="s">
        <v>16</v>
      </c>
      <c r="I768" s="30">
        <v>0</v>
      </c>
      <c r="J768" s="32">
        <f>SUM(J769:J777)</f>
        <v>0</v>
      </c>
    </row>
    <row r="769" spans="1:10" ht="63.75">
      <c r="A769" s="51" t="s">
        <v>1951</v>
      </c>
      <c r="B769" s="52" t="s">
        <v>37</v>
      </c>
      <c r="C769" s="53" t="s">
        <v>1922</v>
      </c>
      <c r="D769" s="54" t="s">
        <v>1923</v>
      </c>
      <c r="E769" s="55" t="s">
        <v>87</v>
      </c>
      <c r="F769" s="19">
        <v>3.38</v>
      </c>
      <c r="G769" s="20"/>
      <c r="H769" s="41" t="s">
        <v>16</v>
      </c>
      <c r="I769" s="19">
        <f t="shared" ref="I769" si="326">ROUND(G769*1.2469,2)</f>
        <v>0</v>
      </c>
      <c r="J769" s="21">
        <f t="shared" ref="J769" si="327">ROUND(F769*I769,2)</f>
        <v>0</v>
      </c>
    </row>
    <row r="770" spans="1:10">
      <c r="A770" s="51" t="s">
        <v>1952</v>
      </c>
      <c r="B770" s="52" t="s">
        <v>37</v>
      </c>
      <c r="C770" s="53" t="s">
        <v>1925</v>
      </c>
      <c r="D770" s="54" t="s">
        <v>1926</v>
      </c>
      <c r="E770" s="55" t="s">
        <v>44</v>
      </c>
      <c r="F770" s="19">
        <v>2.25</v>
      </c>
      <c r="G770" s="20"/>
      <c r="H770" s="41" t="s">
        <v>16</v>
      </c>
      <c r="I770" s="19">
        <f t="shared" ref="I770:I777" si="328">ROUND(G770*1.2469,2)</f>
        <v>0</v>
      </c>
      <c r="J770" s="21">
        <f t="shared" ref="J770:J777" si="329">ROUND(F770*I770,2)</f>
        <v>0</v>
      </c>
    </row>
    <row r="771" spans="1:10" ht="25.5">
      <c r="A771" s="51" t="s">
        <v>1953</v>
      </c>
      <c r="B771" s="52" t="s">
        <v>37</v>
      </c>
      <c r="C771" s="53" t="s">
        <v>378</v>
      </c>
      <c r="D771" s="54" t="s">
        <v>379</v>
      </c>
      <c r="E771" s="55" t="s">
        <v>87</v>
      </c>
      <c r="F771" s="19">
        <v>0.23</v>
      </c>
      <c r="G771" s="20"/>
      <c r="H771" s="41" t="s">
        <v>16</v>
      </c>
      <c r="I771" s="19">
        <f t="shared" si="328"/>
        <v>0</v>
      </c>
      <c r="J771" s="21">
        <f t="shared" si="329"/>
        <v>0</v>
      </c>
    </row>
    <row r="772" spans="1:10" ht="38.25">
      <c r="A772" s="51" t="s">
        <v>1954</v>
      </c>
      <c r="B772" s="52" t="s">
        <v>37</v>
      </c>
      <c r="C772" s="53" t="s">
        <v>1955</v>
      </c>
      <c r="D772" s="54" t="s">
        <v>1956</v>
      </c>
      <c r="E772" s="55" t="s">
        <v>51</v>
      </c>
      <c r="F772" s="19">
        <v>1</v>
      </c>
      <c r="G772" s="20"/>
      <c r="H772" s="41" t="s">
        <v>16</v>
      </c>
      <c r="I772" s="19">
        <f t="shared" si="328"/>
        <v>0</v>
      </c>
      <c r="J772" s="21">
        <f t="shared" si="329"/>
        <v>0</v>
      </c>
    </row>
    <row r="773" spans="1:10" ht="25.5">
      <c r="A773" s="51" t="s">
        <v>1957</v>
      </c>
      <c r="B773" s="52" t="s">
        <v>37</v>
      </c>
      <c r="C773" s="53" t="s">
        <v>1944</v>
      </c>
      <c r="D773" s="54" t="s">
        <v>1945</v>
      </c>
      <c r="E773" s="55" t="s">
        <v>51</v>
      </c>
      <c r="F773" s="19">
        <v>1</v>
      </c>
      <c r="G773" s="20"/>
      <c r="H773" s="41" t="s">
        <v>16</v>
      </c>
      <c r="I773" s="19">
        <f t="shared" si="328"/>
        <v>0</v>
      </c>
      <c r="J773" s="21">
        <f t="shared" si="329"/>
        <v>0</v>
      </c>
    </row>
    <row r="774" spans="1:10" ht="25.5">
      <c r="A774" s="51" t="s">
        <v>1958</v>
      </c>
      <c r="B774" s="52" t="s">
        <v>129</v>
      </c>
      <c r="C774" s="53" t="s">
        <v>1959</v>
      </c>
      <c r="D774" s="54" t="s">
        <v>1960</v>
      </c>
      <c r="E774" s="55" t="s">
        <v>51</v>
      </c>
      <c r="F774" s="19">
        <v>2</v>
      </c>
      <c r="G774" s="20"/>
      <c r="H774" s="41" t="s">
        <v>16</v>
      </c>
      <c r="I774" s="19">
        <f t="shared" si="328"/>
        <v>0</v>
      </c>
      <c r="J774" s="21">
        <f t="shared" si="329"/>
        <v>0</v>
      </c>
    </row>
    <row r="775" spans="1:10" ht="25.5">
      <c r="A775" s="51" t="s">
        <v>1961</v>
      </c>
      <c r="B775" s="52" t="s">
        <v>129</v>
      </c>
      <c r="C775" s="53" t="s">
        <v>1962</v>
      </c>
      <c r="D775" s="54" t="s">
        <v>1963</v>
      </c>
      <c r="E775" s="55" t="s">
        <v>73</v>
      </c>
      <c r="F775" s="19">
        <v>20</v>
      </c>
      <c r="G775" s="20"/>
      <c r="H775" s="41" t="s">
        <v>16</v>
      </c>
      <c r="I775" s="19">
        <f t="shared" si="328"/>
        <v>0</v>
      </c>
      <c r="J775" s="21">
        <f t="shared" si="329"/>
        <v>0</v>
      </c>
    </row>
    <row r="776" spans="1:10" ht="25.5">
      <c r="A776" s="51" t="s">
        <v>1964</v>
      </c>
      <c r="B776" s="52" t="s">
        <v>37</v>
      </c>
      <c r="C776" s="53" t="s">
        <v>1965</v>
      </c>
      <c r="D776" s="54" t="s">
        <v>1966</v>
      </c>
      <c r="E776" s="55" t="s">
        <v>51</v>
      </c>
      <c r="F776" s="19">
        <v>1</v>
      </c>
      <c r="G776" s="20"/>
      <c r="H776" s="41" t="s">
        <v>16</v>
      </c>
      <c r="I776" s="19">
        <f t="shared" si="328"/>
        <v>0</v>
      </c>
      <c r="J776" s="21">
        <f t="shared" si="329"/>
        <v>0</v>
      </c>
    </row>
    <row r="777" spans="1:10" ht="25.5">
      <c r="A777" s="51" t="s">
        <v>1967</v>
      </c>
      <c r="B777" s="52" t="s">
        <v>129</v>
      </c>
      <c r="C777" s="53" t="s">
        <v>1968</v>
      </c>
      <c r="D777" s="54" t="s">
        <v>1969</v>
      </c>
      <c r="E777" s="55" t="s">
        <v>51</v>
      </c>
      <c r="F777" s="19">
        <v>1</v>
      </c>
      <c r="G777" s="20"/>
      <c r="H777" s="41" t="s">
        <v>16</v>
      </c>
      <c r="I777" s="19">
        <f t="shared" si="328"/>
        <v>0</v>
      </c>
      <c r="J777" s="21">
        <f t="shared" si="329"/>
        <v>0</v>
      </c>
    </row>
    <row r="778" spans="1:10">
      <c r="A778" s="47" t="s">
        <v>1970</v>
      </c>
      <c r="B778" s="48" t="s">
        <v>37</v>
      </c>
      <c r="C778" s="49"/>
      <c r="D778" s="50" t="s">
        <v>1971</v>
      </c>
      <c r="E778" s="46" t="s">
        <v>38</v>
      </c>
      <c r="F778" s="30">
        <v>0</v>
      </c>
      <c r="G778" s="31"/>
      <c r="H778" s="40" t="s">
        <v>16</v>
      </c>
      <c r="I778" s="30">
        <v>0</v>
      </c>
      <c r="J778" s="32">
        <f>SUM(J779:J781)</f>
        <v>0</v>
      </c>
    </row>
    <row r="779" spans="1:10">
      <c r="A779" s="51" t="s">
        <v>1972</v>
      </c>
      <c r="B779" s="52" t="s">
        <v>129</v>
      </c>
      <c r="C779" s="53" t="s">
        <v>1973</v>
      </c>
      <c r="D779" s="54" t="s">
        <v>1974</v>
      </c>
      <c r="E779" s="55" t="s">
        <v>51</v>
      </c>
      <c r="F779" s="19">
        <v>1</v>
      </c>
      <c r="G779" s="20"/>
      <c r="H779" s="41" t="s">
        <v>16</v>
      </c>
      <c r="I779" s="19">
        <f t="shared" ref="I779" si="330">ROUND(G779*1.2469,2)</f>
        <v>0</v>
      </c>
      <c r="J779" s="21">
        <f t="shared" ref="J779" si="331">ROUND(F779*I779,2)</f>
        <v>0</v>
      </c>
    </row>
    <row r="780" spans="1:10" ht="25.5">
      <c r="A780" s="51" t="s">
        <v>1975</v>
      </c>
      <c r="B780" s="52" t="s">
        <v>129</v>
      </c>
      <c r="C780" s="53" t="s">
        <v>1976</v>
      </c>
      <c r="D780" s="54" t="s">
        <v>1977</v>
      </c>
      <c r="E780" s="55" t="s">
        <v>73</v>
      </c>
      <c r="F780" s="19">
        <v>90</v>
      </c>
      <c r="G780" s="20"/>
      <c r="H780" s="41" t="s">
        <v>16</v>
      </c>
      <c r="I780" s="19">
        <f t="shared" ref="I780:I781" si="332">ROUND(G780*1.2469,2)</f>
        <v>0</v>
      </c>
      <c r="J780" s="21">
        <f t="shared" ref="J780:J781" si="333">ROUND(F780*I780,2)</f>
        <v>0</v>
      </c>
    </row>
    <row r="781" spans="1:10" ht="25.5">
      <c r="A781" s="51" t="s">
        <v>1978</v>
      </c>
      <c r="B781" s="52" t="s">
        <v>129</v>
      </c>
      <c r="C781" s="53" t="s">
        <v>1979</v>
      </c>
      <c r="D781" s="54" t="s">
        <v>1980</v>
      </c>
      <c r="E781" s="55" t="s">
        <v>51</v>
      </c>
      <c r="F781" s="19">
        <v>1</v>
      </c>
      <c r="G781" s="20"/>
      <c r="H781" s="41" t="s">
        <v>16</v>
      </c>
      <c r="I781" s="19">
        <f t="shared" si="332"/>
        <v>0</v>
      </c>
      <c r="J781" s="21">
        <f t="shared" si="333"/>
        <v>0</v>
      </c>
    </row>
    <row r="782" spans="1:10">
      <c r="A782" s="25"/>
      <c r="B782" s="26"/>
      <c r="C782" s="26"/>
      <c r="D782" s="26"/>
      <c r="E782" s="26"/>
      <c r="F782" s="26"/>
      <c r="G782" s="26"/>
      <c r="H782" s="26"/>
      <c r="I782" s="26"/>
      <c r="J782" s="23"/>
    </row>
    <row r="783" spans="1:10">
      <c r="A783" s="56"/>
      <c r="B783" s="56"/>
      <c r="C783" s="56"/>
      <c r="D783" s="56"/>
      <c r="E783" s="56"/>
      <c r="F783" s="56"/>
      <c r="G783" s="56"/>
      <c r="H783" s="56"/>
      <c r="I783" s="56"/>
      <c r="J783" s="56"/>
    </row>
    <row r="784" spans="1:10">
      <c r="A784" s="56"/>
      <c r="B784" s="56"/>
      <c r="C784" s="56"/>
      <c r="D784" s="56"/>
      <c r="E784" s="56"/>
      <c r="F784" s="56"/>
      <c r="G784" s="56"/>
      <c r="H784" s="56"/>
      <c r="I784" s="56"/>
      <c r="J784" s="56"/>
    </row>
    <row r="785" spans="1:10">
      <c r="A785" s="57" t="s">
        <v>1981</v>
      </c>
      <c r="B785" s="56"/>
      <c r="C785" s="27" t="s">
        <v>1982</v>
      </c>
      <c r="D785" s="27"/>
      <c r="E785" s="27"/>
      <c r="F785" s="27"/>
      <c r="G785" s="27"/>
      <c r="H785" s="27"/>
      <c r="I785" s="27"/>
      <c r="J785" s="27"/>
    </row>
    <row r="786" spans="1:10">
      <c r="A786" s="56"/>
      <c r="B786" s="56"/>
      <c r="C786" s="56"/>
      <c r="D786" s="56"/>
      <c r="E786" s="56"/>
      <c r="F786" s="56"/>
      <c r="G786" s="56"/>
      <c r="H786" s="56"/>
      <c r="I786" s="56"/>
      <c r="J786" s="56"/>
    </row>
    <row r="787" spans="1:10">
      <c r="A787" s="58" t="s">
        <v>1983</v>
      </c>
      <c r="B787" s="56"/>
      <c r="C787" s="56"/>
      <c r="D787" s="56"/>
      <c r="E787" s="56"/>
      <c r="F787" s="56"/>
      <c r="G787" s="56"/>
      <c r="H787" s="56"/>
      <c r="I787" s="56"/>
      <c r="J787" s="59"/>
    </row>
    <row r="788" spans="1:10">
      <c r="A788" s="28"/>
      <c r="B788" s="28"/>
      <c r="C788" s="28"/>
      <c r="D788" s="28"/>
      <c r="E788" s="28"/>
      <c r="F788" s="28"/>
      <c r="G788" s="28"/>
      <c r="H788" s="28"/>
      <c r="I788" s="28"/>
      <c r="J788" s="28"/>
    </row>
    <row r="789" spans="1:10">
      <c r="A789" s="28"/>
      <c r="B789" s="28"/>
      <c r="C789" s="28"/>
      <c r="D789" s="28"/>
      <c r="E789" s="28"/>
      <c r="F789" s="28"/>
      <c r="G789" s="28"/>
      <c r="H789" s="28"/>
      <c r="I789" s="28"/>
      <c r="J789" s="28"/>
    </row>
    <row r="790" spans="1:10">
      <c r="A790" s="28"/>
      <c r="B790" s="28"/>
      <c r="C790" s="28"/>
      <c r="D790" s="28"/>
      <c r="E790" s="28"/>
      <c r="F790" s="28"/>
      <c r="G790" s="28"/>
      <c r="H790" s="28"/>
      <c r="I790" s="28"/>
      <c r="J790" s="28"/>
    </row>
    <row r="791" spans="1:10">
      <c r="A791" s="60"/>
      <c r="B791" s="60"/>
      <c r="C791" s="60"/>
      <c r="D791" s="60"/>
      <c r="E791" s="60"/>
      <c r="F791" s="60"/>
      <c r="G791" s="60"/>
      <c r="H791" s="60"/>
      <c r="I791" s="60"/>
      <c r="J791" s="60"/>
    </row>
    <row r="792" spans="1:10">
      <c r="A792" s="61" t="s">
        <v>1984</v>
      </c>
      <c r="B792" s="62"/>
      <c r="C792" s="62"/>
      <c r="D792" s="62"/>
      <c r="E792" s="62"/>
      <c r="F792" s="62"/>
      <c r="G792" s="62"/>
      <c r="H792" s="62"/>
      <c r="I792" s="62"/>
      <c r="J792" s="63"/>
    </row>
    <row r="793" spans="1:10">
      <c r="A793" s="64" t="s">
        <v>1985</v>
      </c>
      <c r="B793" s="65"/>
      <c r="C793" s="65"/>
      <c r="D793" s="65"/>
      <c r="E793" s="65"/>
      <c r="F793" s="65"/>
      <c r="G793" s="65"/>
      <c r="H793" s="65"/>
      <c r="I793" s="65"/>
      <c r="J793" s="66"/>
    </row>
    <row r="794" spans="1:10">
      <c r="A794" s="56"/>
      <c r="B794" s="56"/>
      <c r="C794" s="56"/>
      <c r="D794" s="56"/>
      <c r="E794" s="56"/>
      <c r="F794" s="56"/>
      <c r="G794" s="56"/>
      <c r="H794" s="56"/>
      <c r="I794" s="56"/>
      <c r="J794" s="56"/>
    </row>
    <row r="795" spans="1:10">
      <c r="A795" s="67"/>
      <c r="B795" s="67"/>
      <c r="C795" s="67"/>
      <c r="D795" s="56"/>
      <c r="E795" s="68"/>
      <c r="F795" s="68"/>
      <c r="G795" s="68"/>
      <c r="H795" s="68"/>
      <c r="I795" s="69"/>
      <c r="J795" s="56"/>
    </row>
    <row r="796" spans="1:10">
      <c r="A796" s="70" t="s">
        <v>1986</v>
      </c>
      <c r="B796" s="56"/>
      <c r="C796" s="56"/>
      <c r="D796" s="56"/>
      <c r="E796" s="71" t="s">
        <v>1987</v>
      </c>
      <c r="F796" s="71"/>
      <c r="G796" s="71"/>
      <c r="H796" s="71"/>
      <c r="I796" s="56"/>
      <c r="J796" s="56"/>
    </row>
    <row r="797" spans="1:10">
      <c r="A797" s="56"/>
      <c r="B797" s="56"/>
      <c r="C797" s="56"/>
      <c r="D797" s="56"/>
      <c r="E797" s="72" t="s">
        <v>1988</v>
      </c>
      <c r="F797" s="73"/>
      <c r="G797" s="56"/>
      <c r="H797" s="74"/>
      <c r="I797" s="56"/>
      <c r="J797" s="56"/>
    </row>
    <row r="798" spans="1:10">
      <c r="A798" s="75"/>
      <c r="B798" s="75"/>
      <c r="C798" s="75"/>
      <c r="D798" s="56"/>
      <c r="E798" s="72" t="s">
        <v>1989</v>
      </c>
      <c r="F798" s="73"/>
      <c r="G798" s="74"/>
      <c r="H798" s="74"/>
      <c r="I798" s="56"/>
      <c r="J798" s="56"/>
    </row>
    <row r="799" spans="1:10">
      <c r="A799" s="76" t="s">
        <v>1990</v>
      </c>
      <c r="B799" s="77"/>
      <c r="C799" s="77"/>
      <c r="D799" s="56"/>
      <c r="E799" s="72" t="s">
        <v>1991</v>
      </c>
      <c r="F799" s="73"/>
      <c r="G799" s="74"/>
      <c r="H799" s="74"/>
      <c r="I799" s="56"/>
      <c r="J799" s="56"/>
    </row>
    <row r="800" spans="1:10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spans="1:10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spans="1:10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spans="1:10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spans="1:10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spans="1:10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spans="1:10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spans="1:10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spans="1:10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spans="1:10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spans="1:10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spans="1:10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spans="1:10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spans="1:10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spans="1:10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spans="1:10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spans="1:10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spans="1:10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spans="1:10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spans="1:10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spans="1:10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spans="1:10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spans="1:10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spans="1:10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spans="1:10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spans="1:10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spans="1:10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spans="1:10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spans="1:10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spans="1:10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spans="1:10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spans="1:10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spans="1:10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spans="1:10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>
      <c r="A855" s="1"/>
      <c r="B855" s="1"/>
      <c r="C855" s="39"/>
      <c r="D855" s="39"/>
      <c r="E855" s="39"/>
      <c r="F855" s="39"/>
      <c r="G855" s="39"/>
      <c r="H855" s="39"/>
      <c r="I855" s="39"/>
      <c r="J855" s="39"/>
    </row>
    <row r="856" spans="1:10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>
      <c r="A858" s="39"/>
      <c r="B858" s="39"/>
      <c r="C858" s="39"/>
      <c r="D858" s="39"/>
      <c r="E858" s="39"/>
      <c r="F858" s="39"/>
      <c r="G858" s="39"/>
      <c r="H858" s="39"/>
      <c r="I858" s="39"/>
      <c r="J858" s="39"/>
    </row>
    <row r="859" spans="1:10">
      <c r="A859" s="39"/>
      <c r="B859" s="39"/>
      <c r="C859" s="39"/>
      <c r="D859" s="39"/>
      <c r="E859" s="39"/>
      <c r="F859" s="39"/>
      <c r="G859" s="39"/>
      <c r="H859" s="39"/>
      <c r="I859" s="39"/>
      <c r="J859" s="39"/>
    </row>
    <row r="860" spans="1:10">
      <c r="A860" s="39"/>
      <c r="B860" s="39"/>
      <c r="C860" s="39"/>
      <c r="D860" s="39"/>
      <c r="E860" s="39"/>
      <c r="F860" s="39"/>
      <c r="G860" s="39"/>
      <c r="H860" s="39"/>
      <c r="I860" s="39"/>
      <c r="J860" s="39"/>
    </row>
    <row r="861" spans="1:10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>
      <c r="A862" s="39"/>
      <c r="B862" s="39"/>
      <c r="C862" s="39"/>
      <c r="D862" s="39"/>
      <c r="E862" s="39"/>
      <c r="F862" s="39"/>
      <c r="G862" s="39"/>
      <c r="H862" s="39"/>
      <c r="I862" s="39"/>
      <c r="J862" s="39"/>
    </row>
    <row r="863" spans="1:10">
      <c r="A863" s="39"/>
      <c r="B863" s="39"/>
      <c r="C863" s="39"/>
      <c r="D863" s="39"/>
      <c r="E863" s="39"/>
      <c r="F863" s="39"/>
      <c r="G863" s="39"/>
      <c r="H863" s="39"/>
      <c r="I863" s="39"/>
      <c r="J863" s="39"/>
    </row>
    <row r="864" spans="1:10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>
      <c r="A865" s="39"/>
      <c r="B865" s="39"/>
      <c r="C865" s="39"/>
      <c r="D865" s="1"/>
      <c r="E865" s="1"/>
      <c r="F865" s="1"/>
      <c r="G865" s="1"/>
      <c r="H865" s="1"/>
      <c r="I865" s="1"/>
      <c r="J865" s="1"/>
    </row>
    <row r="866" spans="1:10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>
      <c r="A868" s="39"/>
      <c r="B868" s="39"/>
      <c r="C868" s="39"/>
      <c r="D868" s="1"/>
      <c r="E868" s="1"/>
      <c r="F868" s="1"/>
      <c r="G868" s="1"/>
      <c r="H868" s="1"/>
      <c r="I868" s="1"/>
      <c r="J868" s="1"/>
    </row>
    <row r="869" spans="1:10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spans="1:10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spans="1:10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spans="1:10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spans="1:10">
      <c r="A877" s="1"/>
      <c r="B877" s="1"/>
      <c r="C877" s="1"/>
      <c r="D877" s="1"/>
      <c r="E877" s="1"/>
      <c r="F877" s="1"/>
      <c r="G877" s="1"/>
      <c r="H877" s="1"/>
      <c r="I877" s="1"/>
      <c r="J877" s="1"/>
    </row>
  </sheetData>
  <sheetProtection password="A480" sheet="1" objects="1" scenarios="1"/>
  <mergeCells count="18">
    <mergeCell ref="A792:J792"/>
    <mergeCell ref="A793:J793"/>
    <mergeCell ref="A798:C798"/>
    <mergeCell ref="A868:C868"/>
    <mergeCell ref="C855:J855"/>
    <mergeCell ref="A858:J860"/>
    <mergeCell ref="A862:J862"/>
    <mergeCell ref="A865:C865"/>
    <mergeCell ref="A863:J863"/>
    <mergeCell ref="A11:I11"/>
    <mergeCell ref="A7:B7"/>
    <mergeCell ref="E7:G7"/>
    <mergeCell ref="A4:B4"/>
    <mergeCell ref="E4:J4"/>
    <mergeCell ref="A5:B5"/>
    <mergeCell ref="E5:J5"/>
    <mergeCell ref="A8:B8"/>
    <mergeCell ref="E8:G8"/>
  </mergeCells>
  <pageMargins left="0.511811024" right="0.511811024" top="0.78740157499999996" bottom="0.78740157499999996" header="0.31496062000000002" footer="0.31496062000000002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2025-12-15T19:33:24Z</dcterms:created>
  <dcterms:modified xsi:type="dcterms:W3CDTF">2025-12-16T12:19:11Z</dcterms:modified>
</cp:coreProperties>
</file>