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/>
  <xr:revisionPtr revIDLastSave="0" documentId="13_ncr:1_{5865E7E1-3B23-455A-A9E2-D7A05D1200BC}" xr6:coauthVersionLast="47" xr6:coauthVersionMax="47" xr10:uidLastSave="{00000000-0000-0000-0000-000000000000}"/>
  <bookViews>
    <workbookView xWindow="-120" yWindow="-120" windowWidth="20730" windowHeight="11160" tabRatio="783" activeTab="1" xr2:uid="{ADC1DAD4-F019-4DA2-BEF9-4C573E91BA59}"/>
  </bookViews>
  <sheets>
    <sheet name="PLANILHA ORÇAMENTARIA(EM BRANCO" sheetId="1" r:id="rId1"/>
    <sheet name="CRONOGRAMA DE EXECUÇÃO" sheetId="4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4" l="1"/>
  <c r="B3" i="4"/>
  <c r="Q3" i="4"/>
  <c r="A4" i="4"/>
  <c r="B4" i="4"/>
  <c r="C4" i="4"/>
  <c r="D4" i="4"/>
  <c r="E4" i="4"/>
  <c r="Q4" i="4"/>
  <c r="A5" i="4"/>
  <c r="B5" i="4"/>
  <c r="C5" i="4"/>
  <c r="D5" i="4"/>
  <c r="E5" i="4"/>
  <c r="Q5" i="4"/>
  <c r="A6" i="4"/>
  <c r="B6" i="4"/>
  <c r="Q6" i="4"/>
  <c r="A7" i="4"/>
  <c r="B7" i="4"/>
  <c r="C7" i="4"/>
  <c r="D7" i="4"/>
  <c r="F7" i="4"/>
  <c r="Q7" i="4"/>
  <c r="A8" i="4"/>
  <c r="B8" i="4"/>
  <c r="C8" i="4"/>
  <c r="D8" i="4"/>
  <c r="F8" i="4"/>
  <c r="Q8" i="4"/>
  <c r="A9" i="4"/>
  <c r="B9" i="4"/>
  <c r="C9" i="4"/>
  <c r="D9" i="4"/>
  <c r="F9" i="4"/>
  <c r="Q9" i="4"/>
  <c r="A10" i="4"/>
  <c r="B10" i="4"/>
  <c r="C10" i="4"/>
  <c r="D10" i="4"/>
  <c r="G10" i="4"/>
  <c r="Q10" i="4"/>
  <c r="A11" i="4"/>
  <c r="B11" i="4"/>
  <c r="C11" i="4"/>
  <c r="D11" i="4"/>
  <c r="G11" i="4"/>
  <c r="Q11" i="4"/>
  <c r="A12" i="4"/>
  <c r="B12" i="4"/>
  <c r="C12" i="4"/>
  <c r="D12" i="4"/>
  <c r="G12" i="4"/>
  <c r="H12" i="4"/>
  <c r="Q12" i="4"/>
  <c r="A13" i="4"/>
  <c r="B13" i="4"/>
  <c r="C13" i="4"/>
  <c r="D13" i="4"/>
  <c r="G13" i="4"/>
  <c r="H13" i="4"/>
  <c r="Q13" i="4"/>
  <c r="A14" i="4"/>
  <c r="B14" i="4"/>
  <c r="Q14" i="4"/>
  <c r="A15" i="4"/>
  <c r="B15" i="4"/>
  <c r="C15" i="4"/>
  <c r="D15" i="4"/>
  <c r="F15" i="4"/>
  <c r="G15" i="4"/>
  <c r="Q15" i="4"/>
  <c r="A16" i="4"/>
  <c r="B16" i="4"/>
  <c r="C16" i="4"/>
  <c r="D16" i="4"/>
  <c r="G16" i="4"/>
  <c r="Q16" i="4"/>
  <c r="A17" i="4"/>
  <c r="B17" i="4"/>
  <c r="C17" i="4"/>
  <c r="D17" i="4"/>
  <c r="F17" i="4"/>
  <c r="G17" i="4"/>
  <c r="H17" i="4"/>
  <c r="I17" i="4"/>
  <c r="Q17" i="4"/>
  <c r="A18" i="4"/>
  <c r="B18" i="4"/>
  <c r="C18" i="4"/>
  <c r="D18" i="4"/>
  <c r="I18" i="4"/>
  <c r="I31" i="4" s="1"/>
  <c r="J18" i="4"/>
  <c r="Q18" i="4"/>
  <c r="A19" i="4"/>
  <c r="B19" i="4"/>
  <c r="Q19" i="4"/>
  <c r="A20" i="4"/>
  <c r="B20" i="4"/>
  <c r="C20" i="4"/>
  <c r="D20" i="4"/>
  <c r="E20" i="4"/>
  <c r="F20" i="4"/>
  <c r="G20" i="4"/>
  <c r="Q20" i="4"/>
  <c r="A21" i="4"/>
  <c r="B21" i="4"/>
  <c r="C21" i="4"/>
  <c r="D21" i="4"/>
  <c r="E21" i="4"/>
  <c r="F21" i="4"/>
  <c r="G21" i="4"/>
  <c r="H21" i="4"/>
  <c r="I21" i="4"/>
  <c r="J21" i="4"/>
  <c r="K21" i="4"/>
  <c r="L21" i="4"/>
  <c r="L31" i="4" s="1"/>
  <c r="M21" i="4"/>
  <c r="N21" i="4"/>
  <c r="O21" i="4"/>
  <c r="O31" i="4" s="1"/>
  <c r="P21" i="4"/>
  <c r="P31" i="4" s="1"/>
  <c r="Q21" i="4"/>
  <c r="A22" i="4"/>
  <c r="B22" i="4"/>
  <c r="C22" i="4"/>
  <c r="D22" i="4"/>
  <c r="G22" i="4"/>
  <c r="H22" i="4"/>
  <c r="I22" i="4"/>
  <c r="Q22" i="4"/>
  <c r="A23" i="4"/>
  <c r="B23" i="4"/>
  <c r="C23" i="4"/>
  <c r="D23" i="4"/>
  <c r="I23" i="4"/>
  <c r="J23" i="4"/>
  <c r="K23" i="4"/>
  <c r="L23" i="4"/>
  <c r="M23" i="4"/>
  <c r="Q23" i="4"/>
  <c r="B24" i="4"/>
  <c r="A25" i="4"/>
  <c r="B25" i="4"/>
  <c r="C25" i="4"/>
  <c r="D25" i="4"/>
  <c r="N25" i="4"/>
  <c r="O25" i="4"/>
  <c r="Q25" i="4"/>
  <c r="B26" i="4"/>
  <c r="A27" i="4"/>
  <c r="B27" i="4"/>
  <c r="C27" i="4"/>
  <c r="D27" i="4"/>
  <c r="E27" i="4"/>
  <c r="F27" i="4"/>
  <c r="G27" i="4"/>
  <c r="H27" i="4"/>
  <c r="I27" i="4"/>
  <c r="J27" i="4"/>
  <c r="K27" i="4"/>
  <c r="L27" i="4"/>
  <c r="M27" i="4"/>
  <c r="N27" i="4"/>
  <c r="O27" i="4"/>
  <c r="P27" i="4"/>
  <c r="Q27" i="4"/>
  <c r="Q29" i="4"/>
  <c r="E31" i="4"/>
  <c r="E32" i="4" s="1"/>
  <c r="F32" i="4" s="1"/>
  <c r="F31" i="4"/>
  <c r="M31" i="4"/>
  <c r="N31" i="4"/>
  <c r="K31" i="4" l="1"/>
  <c r="J31" i="4"/>
  <c r="H31" i="4"/>
  <c r="G31" i="4"/>
  <c r="G32" i="4" s="1"/>
  <c r="H32" i="4"/>
  <c r="I32" i="4" s="1"/>
  <c r="J32" i="4" s="1"/>
  <c r="K32" i="4" s="1"/>
  <c r="L32" i="4" s="1"/>
  <c r="M32" i="4" s="1"/>
  <c r="N32" i="4" s="1"/>
  <c r="O32" i="4" s="1"/>
  <c r="P32" i="4" s="1"/>
  <c r="F19" i="1" l="1"/>
  <c r="F14" i="1"/>
  <c r="F3" i="1"/>
  <c r="F4" i="1"/>
  <c r="F5" i="1"/>
  <c r="F7" i="1"/>
  <c r="F8" i="1"/>
  <c r="F9" i="1"/>
  <c r="F10" i="1"/>
  <c r="F11" i="1"/>
  <c r="F6" i="1" s="1"/>
  <c r="F12" i="1"/>
  <c r="F13" i="1"/>
  <c r="F15" i="1"/>
  <c r="F16" i="1"/>
  <c r="F17" i="1"/>
  <c r="F18" i="1"/>
  <c r="F20" i="1"/>
  <c r="F21" i="1"/>
  <c r="F22" i="1"/>
  <c r="F23" i="1"/>
  <c r="F24" i="1"/>
  <c r="F25" i="1"/>
  <c r="F26" i="1"/>
  <c r="F27" i="1"/>
  <c r="D16" i="1"/>
  <c r="D17" i="1" l="1"/>
  <c r="D8" i="1"/>
  <c r="D18" i="1" l="1"/>
  <c r="D9" i="1"/>
  <c r="D10" i="1" l="1"/>
  <c r="D11" i="1" l="1"/>
  <c r="D12" i="1" l="1"/>
  <c r="D13" i="1" l="1"/>
  <c r="F28" i="1" l="1"/>
</calcChain>
</file>

<file path=xl/sharedStrings.xml><?xml version="1.0" encoding="utf-8"?>
<sst xmlns="http://schemas.openxmlformats.org/spreadsheetml/2006/main" count="93" uniqueCount="76">
  <si>
    <t xml:space="preserve">ITENS </t>
  </si>
  <si>
    <t>SERVIÇOS</t>
  </si>
  <si>
    <t>UN.</t>
  </si>
  <si>
    <t>QTD.</t>
  </si>
  <si>
    <t>Preço Unitário (R$)</t>
  </si>
  <si>
    <t>Preço por ITEM (R$)</t>
  </si>
  <si>
    <t>Plano de Trabalho e Mobilização</t>
  </si>
  <si>
    <t>1.1</t>
  </si>
  <si>
    <t xml:space="preserve">Plano de Trabalho-PT </t>
  </si>
  <si>
    <t>1.2</t>
  </si>
  <si>
    <t xml:space="preserve">Mobilização da Aeronave e equipes </t>
  </si>
  <si>
    <t>Aerolevantamento e Mapeamento Urbano</t>
  </si>
  <si>
    <t>2.1</t>
  </si>
  <si>
    <t xml:space="preserve">Cobertura Aerofotogramétrica colorida com GSD de 10 cm, ou melhor </t>
  </si>
  <si>
    <t>Km²</t>
  </si>
  <si>
    <t>2.2</t>
  </si>
  <si>
    <t>Apoio de Campo – Básico e Suplementar 1:1.000</t>
  </si>
  <si>
    <t>2.4</t>
  </si>
  <si>
    <t>2.5</t>
  </si>
  <si>
    <t>Altimetria: Curvas de Nível, Modelo Digital de Superfície-MDS e Modelo Digital de Terreno-MDT 1:1.000</t>
  </si>
  <si>
    <t>2.6</t>
  </si>
  <si>
    <t>Ortofotos Digitais coloridas RGB, 1:1.000</t>
  </si>
  <si>
    <t>2.7</t>
  </si>
  <si>
    <t>Atualização do Mapeamento Existente cadastral, 1:1.000</t>
  </si>
  <si>
    <t>2.8</t>
  </si>
  <si>
    <t>Edição da Cartografia digital cadastral, 1:1.000</t>
  </si>
  <si>
    <t>3.1</t>
  </si>
  <si>
    <t xml:space="preserve">Aquisição das   Fotografias de Fachada 360° com uso do Mapeamento Móvel Georreferenciado </t>
  </si>
  <si>
    <t xml:space="preserve">Unid. Imobiliária </t>
  </si>
  <si>
    <t>3.2</t>
  </si>
  <si>
    <t>Obtenção das bases referenciais de Informações, Mapa Urbano Básico (MUB) e Geocodificação</t>
  </si>
  <si>
    <t>3.3</t>
  </si>
  <si>
    <t xml:space="preserve">Áreas Construídas dos imóveis e Cartas de Notificação </t>
  </si>
  <si>
    <t>Sistema de Informação Geográfica em Solução SAAS</t>
  </si>
  <si>
    <t>4.1</t>
  </si>
  <si>
    <t>4.2</t>
  </si>
  <si>
    <t xml:space="preserve">Mês </t>
  </si>
  <si>
    <t>4.3</t>
  </si>
  <si>
    <t>Serviço de integração com o sistema legado (tributário)</t>
  </si>
  <si>
    <t>4.4</t>
  </si>
  <si>
    <t xml:space="preserve">Treinamento em Sistema de Informação Geográfica SIG </t>
  </si>
  <si>
    <t>4.5</t>
  </si>
  <si>
    <t>Capacitação e Treinamento ao Sistema de Informação Geográfica</t>
  </si>
  <si>
    <t>Horas</t>
  </si>
  <si>
    <t>Suporte Técnico Remoto e Manutenção</t>
  </si>
  <si>
    <t>4.6</t>
  </si>
  <si>
    <t xml:space="preserve">Suporte e Mantenção do Sistema </t>
  </si>
  <si>
    <t>Mensal</t>
  </si>
  <si>
    <t xml:space="preserve">TOTAL </t>
  </si>
  <si>
    <t>MÊS 1</t>
  </si>
  <si>
    <t xml:space="preserve">MÊS 2 </t>
  </si>
  <si>
    <t>MÊS 3</t>
  </si>
  <si>
    <t>MÊS 4</t>
  </si>
  <si>
    <t>MÊS 5</t>
  </si>
  <si>
    <t>MÊS 6</t>
  </si>
  <si>
    <t>MÊS 7</t>
  </si>
  <si>
    <t>MÊS 8</t>
  </si>
  <si>
    <t>MÊS 9</t>
  </si>
  <si>
    <t>MÊS 10</t>
  </si>
  <si>
    <t>MÊS 11</t>
  </si>
  <si>
    <t>MÊS 12</t>
  </si>
  <si>
    <t>Processamento das Imagens de Fachada 360°</t>
  </si>
  <si>
    <t>3.4</t>
  </si>
  <si>
    <t>Atualização Cadastral Imobiliária</t>
  </si>
  <si>
    <t>Perfilamento Aerotransportado a Laser, 6 pts/m²</t>
  </si>
  <si>
    <t xml:space="preserve">Adequação da Base de Dados existente e Implantação do SIG </t>
  </si>
  <si>
    <t>Serviço de Desenvolvimento - Módulo de Gestão e Controle do Cadastro Imobiliário em plataforma SIG no modelo SaaS</t>
  </si>
  <si>
    <t xml:space="preserve">Unidade </t>
  </si>
  <si>
    <t>Fornecimento de Licenciamento de Sistema de Informação Geográfica (SIG) na modalidade de locação como serviço (SaaS)</t>
  </si>
  <si>
    <t>PLANILHA ORÇAMENTÁRIA</t>
  </si>
  <si>
    <t>acumulado</t>
  </si>
  <si>
    <t>mês</t>
  </si>
  <si>
    <t>Totais (%)</t>
  </si>
  <si>
    <t>TOTAL (%)</t>
  </si>
  <si>
    <t>Total %</t>
  </si>
  <si>
    <t>CRONOGRAMA FÍSICO FINANCEIRO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</si>
</sst>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164" formatCode="&quot;R$&quot;\ #,##0.00"/>
  </numFmts>
  <fonts count="26" x14ac:knownFonts="1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Arial"/>
      <family val="2"/>
    </font>
    <font>
      <b/>
      <sz val="10"/>
      <color rgb="FF000000"/>
      <name val="Arial"/>
      <family val="2"/>
    </font>
    <font>
      <b/>
      <sz val="8"/>
      <color rgb="FF000000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2"/>
      <color rgb="FF000000"/>
      <name val="Calibri"/>
      <family val="2"/>
    </font>
    <font>
      <b/>
      <sz val="12"/>
      <color theme="1"/>
      <name val="Calibri"/>
      <family val="2"/>
    </font>
    <font>
      <b/>
      <sz val="12"/>
      <name val="Calibri"/>
      <family val="2"/>
    </font>
    <font>
      <sz val="12"/>
      <color theme="1"/>
      <name val="Calibri"/>
      <family val="2"/>
    </font>
    <font>
      <sz val="12"/>
      <color rgb="FF000000"/>
      <name val="Calibri"/>
      <family val="2"/>
    </font>
    <font>
      <sz val="12"/>
      <name val="Calibri"/>
      <family val="2"/>
    </font>
    <font>
      <sz val="8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5"/>
      <color theme="1"/>
      <name val="Calibri"/>
      <family val="2"/>
    </font>
    <font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b/>
      <sz val="9"/>
      <color theme="1"/>
      <name val="Arial"/>
      <family val="2"/>
    </font>
    <font>
      <b/>
      <sz val="8"/>
      <name val="Arial"/>
      <family val="2"/>
    </font>
    <font>
      <b/>
      <sz val="8"/>
      <color rgb="FF000000"/>
      <name val="Aptos Narrow"/>
      <family val="2"/>
      <scheme val="minor"/>
    </font>
    <font>
      <b/>
      <sz val="9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89999084444715716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4" fontId="16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102">
    <xf numFmtId="0" fontId="0" fillId="0" borderId="0" xfId="0"/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7" fillId="0" borderId="0" xfId="0" applyFont="1"/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3" fontId="13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14" fillId="0" borderId="1" xfId="0" applyFont="1" applyBorder="1" applyAlignment="1">
      <alignment vertical="center"/>
    </xf>
    <xf numFmtId="0" fontId="12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7" fillId="0" borderId="8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8" fillId="5" borderId="1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164" fontId="0" fillId="0" borderId="0" xfId="0" applyNumberFormat="1"/>
    <xf numFmtId="0" fontId="10" fillId="0" borderId="8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3" fillId="0" borderId="15" xfId="0" applyFont="1" applyBorder="1" applyAlignment="1">
      <alignment horizontal="left" vertical="center" wrapText="1"/>
    </xf>
    <xf numFmtId="0" fontId="13" fillId="0" borderId="15" xfId="0" applyFont="1" applyBorder="1" applyAlignment="1">
      <alignment horizontal="center" vertical="center" wrapText="1"/>
    </xf>
    <xf numFmtId="164" fontId="1" fillId="6" borderId="21" xfId="0" applyNumberFormat="1" applyFont="1" applyFill="1" applyBorder="1" applyAlignment="1">
      <alignment horizontal="center"/>
    </xf>
    <xf numFmtId="44" fontId="9" fillId="0" borderId="9" xfId="1" applyFont="1" applyBorder="1" applyAlignment="1">
      <alignment horizontal="center" vertical="center" wrapText="1"/>
    </xf>
    <xf numFmtId="44" fontId="9" fillId="0" borderId="1" xfId="1" applyFont="1" applyBorder="1" applyAlignment="1">
      <alignment horizontal="center" vertical="center" wrapText="1"/>
    </xf>
    <xf numFmtId="44" fontId="14" fillId="0" borderId="1" xfId="1" applyFont="1" applyBorder="1" applyAlignment="1">
      <alignment horizontal="center" vertical="center" wrapText="1"/>
    </xf>
    <xf numFmtId="44" fontId="11" fillId="0" borderId="1" xfId="1" applyFont="1" applyBorder="1" applyAlignment="1">
      <alignment horizontal="center" vertical="center" wrapText="1"/>
    </xf>
    <xf numFmtId="44" fontId="14" fillId="0" borderId="15" xfId="1" applyFont="1" applyBorder="1" applyAlignment="1">
      <alignment horizontal="center" vertical="center" wrapText="1"/>
    </xf>
    <xf numFmtId="44" fontId="13" fillId="0" borderId="9" xfId="1" applyFont="1" applyBorder="1" applyAlignment="1">
      <alignment horizontal="center" vertical="center" wrapText="1"/>
    </xf>
    <xf numFmtId="0" fontId="9" fillId="6" borderId="17" xfId="0" applyFont="1" applyFill="1" applyBorder="1" applyAlignment="1">
      <alignment horizontal="center" vertical="center" wrapText="1"/>
    </xf>
    <xf numFmtId="0" fontId="9" fillId="6" borderId="14" xfId="0" applyFont="1" applyFill="1" applyBorder="1" applyAlignment="1">
      <alignment horizontal="center" vertical="center" wrapText="1"/>
    </xf>
    <xf numFmtId="0" fontId="9" fillId="6" borderId="18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2" fillId="6" borderId="4" xfId="0" applyFont="1" applyFill="1" applyBorder="1" applyAlignment="1">
      <alignment horizontal="center"/>
    </xf>
    <xf numFmtId="0" fontId="1" fillId="6" borderId="19" xfId="0" applyFont="1" applyFill="1" applyBorder="1" applyAlignment="1">
      <alignment horizontal="right" vertical="center"/>
    </xf>
    <xf numFmtId="0" fontId="1" fillId="6" borderId="20" xfId="0" applyFont="1" applyFill="1" applyBorder="1" applyAlignment="1">
      <alignment horizontal="right" vertical="center"/>
    </xf>
    <xf numFmtId="0" fontId="17" fillId="6" borderId="2" xfId="0" applyFont="1" applyFill="1" applyBorder="1" applyAlignment="1">
      <alignment horizontal="center"/>
    </xf>
    <xf numFmtId="0" fontId="17" fillId="6" borderId="3" xfId="0" applyFont="1" applyFill="1" applyBorder="1" applyAlignment="1">
      <alignment horizontal="center"/>
    </xf>
    <xf numFmtId="0" fontId="17" fillId="6" borderId="4" xfId="0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10" fontId="19" fillId="0" borderId="13" xfId="2" applyNumberFormat="1" applyFont="1" applyBorder="1" applyAlignment="1">
      <alignment horizontal="center" vertical="center"/>
    </xf>
    <xf numFmtId="10" fontId="20" fillId="0" borderId="12" xfId="2" applyNumberFormat="1" applyFont="1" applyBorder="1" applyAlignment="1">
      <alignment horizontal="center" vertical="center"/>
    </xf>
    <xf numFmtId="0" fontId="21" fillId="0" borderId="22" xfId="0" applyFont="1" applyBorder="1" applyAlignment="1">
      <alignment horizontal="right" vertical="center"/>
    </xf>
    <xf numFmtId="0" fontId="21" fillId="0" borderId="23" xfId="0" applyFont="1" applyBorder="1" applyAlignment="1">
      <alignment horizontal="right" vertical="center"/>
    </xf>
    <xf numFmtId="0" fontId="6" fillId="0" borderId="12" xfId="0" applyFont="1" applyBorder="1" applyAlignment="1">
      <alignment horizontal="right" vertical="center"/>
    </xf>
    <xf numFmtId="0" fontId="6" fillId="0" borderId="11" xfId="0" applyFont="1" applyBorder="1" applyAlignment="1">
      <alignment horizontal="right" vertical="center"/>
    </xf>
    <xf numFmtId="10" fontId="20" fillId="0" borderId="7" xfId="2" applyNumberFormat="1" applyFont="1" applyBorder="1" applyAlignment="1">
      <alignment horizontal="center" vertical="center"/>
    </xf>
    <xf numFmtId="10" fontId="20" fillId="0" borderId="6" xfId="2" applyNumberFormat="1" applyFont="1" applyBorder="1" applyAlignment="1">
      <alignment horizontal="center" vertical="center"/>
    </xf>
    <xf numFmtId="0" fontId="21" fillId="0" borderId="6" xfId="0" applyFont="1" applyBorder="1" applyAlignment="1">
      <alignment horizontal="right" vertical="center"/>
    </xf>
    <xf numFmtId="0" fontId="6" fillId="0" borderId="6" xfId="0" applyFont="1" applyBorder="1" applyAlignment="1">
      <alignment horizontal="right" vertical="center"/>
    </xf>
    <xf numFmtId="0" fontId="6" fillId="0" borderId="5" xfId="0" applyFont="1" applyBorder="1" applyAlignment="1">
      <alignment horizontal="right" vertical="center"/>
    </xf>
    <xf numFmtId="10" fontId="22" fillId="5" borderId="24" xfId="0" applyNumberFormat="1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right"/>
    </xf>
    <xf numFmtId="0" fontId="5" fillId="6" borderId="3" xfId="0" applyFont="1" applyFill="1" applyBorder="1" applyAlignment="1">
      <alignment horizontal="right"/>
    </xf>
    <xf numFmtId="0" fontId="5" fillId="6" borderId="2" xfId="0" applyFont="1" applyFill="1" applyBorder="1" applyAlignment="1">
      <alignment horizontal="right"/>
    </xf>
    <xf numFmtId="10" fontId="7" fillId="0" borderId="13" xfId="0" applyNumberFormat="1" applyFont="1" applyBorder="1" applyAlignment="1">
      <alignment horizontal="center"/>
    </xf>
    <xf numFmtId="10" fontId="4" fillId="3" borderId="12" xfId="0" applyNumberFormat="1" applyFont="1" applyFill="1" applyBorder="1" applyAlignment="1">
      <alignment horizontal="center" vertical="center" wrapText="1"/>
    </xf>
    <xf numFmtId="10" fontId="5" fillId="0" borderId="9" xfId="0" applyNumberFormat="1" applyFont="1" applyBorder="1" applyAlignment="1">
      <alignment horizontal="center" vertical="center"/>
    </xf>
    <xf numFmtId="10" fontId="23" fillId="5" borderId="25" xfId="0" applyNumberFormat="1" applyFont="1" applyFill="1" applyBorder="1" applyAlignment="1">
      <alignment horizontal="center" vertical="center" wrapText="1"/>
    </xf>
    <xf numFmtId="10" fontId="23" fillId="5" borderId="1" xfId="0" applyNumberFormat="1" applyFont="1" applyFill="1" applyBorder="1" applyAlignment="1">
      <alignment horizontal="center" vertical="center" wrapText="1"/>
    </xf>
    <xf numFmtId="10" fontId="23" fillId="5" borderId="10" xfId="0" applyNumberFormat="1" applyFont="1" applyFill="1" applyBorder="1" applyAlignment="1">
      <alignment horizontal="center" vertical="center" wrapText="1"/>
    </xf>
    <xf numFmtId="10" fontId="24" fillId="5" borderId="1" xfId="0" applyNumberFormat="1" applyFont="1" applyFill="1" applyBorder="1" applyAlignment="1">
      <alignment horizontal="center" vertical="center" wrapText="1"/>
    </xf>
    <xf numFmtId="10" fontId="7" fillId="0" borderId="9" xfId="0" applyNumberFormat="1" applyFont="1" applyBorder="1" applyAlignment="1">
      <alignment horizontal="center"/>
    </xf>
    <xf numFmtId="10" fontId="23" fillId="0" borderId="25" xfId="0" applyNumberFormat="1" applyFont="1" applyBorder="1" applyAlignment="1">
      <alignment horizontal="center" vertical="center" wrapText="1"/>
    </xf>
    <xf numFmtId="10" fontId="4" fillId="3" borderId="1" xfId="0" applyNumberFormat="1" applyFont="1" applyFill="1" applyBorder="1" applyAlignment="1">
      <alignment horizontal="center" vertical="center" wrapText="1"/>
    </xf>
    <xf numFmtId="10" fontId="23" fillId="0" borderId="1" xfId="0" applyNumberFormat="1" applyFont="1" applyBorder="1" applyAlignment="1">
      <alignment horizontal="center" vertical="center" wrapText="1"/>
    </xf>
    <xf numFmtId="10" fontId="23" fillId="0" borderId="10" xfId="0" applyNumberFormat="1" applyFont="1" applyBorder="1" applyAlignment="1">
      <alignment horizontal="center" vertical="center" wrapText="1"/>
    </xf>
    <xf numFmtId="10" fontId="4" fillId="5" borderId="25" xfId="0" applyNumberFormat="1" applyFont="1" applyFill="1" applyBorder="1" applyAlignment="1">
      <alignment horizontal="center" vertical="center" wrapText="1"/>
    </xf>
    <xf numFmtId="10" fontId="4" fillId="5" borderId="1" xfId="0" applyNumberFormat="1" applyFont="1" applyFill="1" applyBorder="1" applyAlignment="1">
      <alignment horizontal="center" vertical="center" wrapText="1"/>
    </xf>
    <xf numFmtId="10" fontId="4" fillId="0" borderId="25" xfId="0" applyNumberFormat="1" applyFont="1" applyBorder="1" applyAlignment="1">
      <alignment horizontal="center" vertical="center" wrapText="1"/>
    </xf>
    <xf numFmtId="10" fontId="4" fillId="0" borderId="1" xfId="0" applyNumberFormat="1" applyFont="1" applyBorder="1" applyAlignment="1">
      <alignment horizontal="center" vertical="center" wrapText="1"/>
    </xf>
    <xf numFmtId="10" fontId="19" fillId="0" borderId="1" xfId="0" applyNumberFormat="1" applyFont="1" applyBorder="1"/>
    <xf numFmtId="10" fontId="23" fillId="4" borderId="1" xfId="0" applyNumberFormat="1" applyFont="1" applyFill="1" applyBorder="1" applyAlignment="1">
      <alignment horizontal="center" vertical="center" wrapText="1"/>
    </xf>
    <xf numFmtId="10" fontId="23" fillId="4" borderId="10" xfId="0" applyNumberFormat="1" applyFont="1" applyFill="1" applyBorder="1" applyAlignment="1">
      <alignment horizontal="center" vertical="center" wrapText="1"/>
    </xf>
    <xf numFmtId="10" fontId="5" fillId="2" borderId="9" xfId="0" applyNumberFormat="1" applyFont="1" applyFill="1" applyBorder="1" applyAlignment="1">
      <alignment horizontal="center" vertical="center"/>
    </xf>
    <xf numFmtId="10" fontId="4" fillId="2" borderId="25" xfId="0" applyNumberFormat="1" applyFont="1" applyFill="1" applyBorder="1" applyAlignment="1">
      <alignment horizontal="center" vertical="center" wrapText="1"/>
    </xf>
    <xf numFmtId="10" fontId="4" fillId="2" borderId="1" xfId="0" applyNumberFormat="1" applyFont="1" applyFill="1" applyBorder="1" applyAlignment="1">
      <alignment horizontal="center" vertical="center" wrapText="1"/>
    </xf>
    <xf numFmtId="10" fontId="19" fillId="0" borderId="0" xfId="0" applyNumberFormat="1" applyFont="1"/>
    <xf numFmtId="10" fontId="4" fillId="4" borderId="1" xfId="0" applyNumberFormat="1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25" fillId="0" borderId="26" xfId="0" applyFont="1" applyBorder="1" applyAlignment="1">
      <alignment horizontal="center" vertical="center" wrapText="1"/>
    </xf>
  </cellXfs>
  <cellStyles count="3">
    <cellStyle name="Moeda" xfId="1" builtinId="4"/>
    <cellStyle name="Normal" xfId="0" builtinId="0"/>
    <cellStyle name="Porcentagem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G:\Material\DOC%202026\CONCORR&#202;NCIA\CONCORR&#202;NCIA%20006-2026%20-%20GEORREFERENCIAMENTO\4-Planilhas_Cronogramas_V01%20-%20Copia.xlsx" TargetMode="External"/><Relationship Id="rId1" Type="http://schemas.openxmlformats.org/officeDocument/2006/relationships/externalLinkPath" Target="4-Planilhas_Cronogramas_V01%20-%20Copi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lanilha_Geral_valores"/>
      <sheetName val="Planilha_Sem_Valores"/>
      <sheetName val="Cronograma Fisico"/>
      <sheetName val="Cronograma Fisico Financeiro"/>
    </sheetNames>
    <sheetDataSet>
      <sheetData sheetId="0">
        <row r="4">
          <cell r="C4">
            <v>1</v>
          </cell>
          <cell r="D4" t="str">
            <v>Plano de Trabalho e Mobilização</v>
          </cell>
        </row>
        <row r="5">
          <cell r="C5" t="str">
            <v>1.1</v>
          </cell>
          <cell r="D5" t="str">
            <v xml:space="preserve">Plano de Trabalho-PT </v>
          </cell>
          <cell r="E5" t="str">
            <v xml:space="preserve">Unidade </v>
          </cell>
          <cell r="F5">
            <v>1</v>
          </cell>
        </row>
        <row r="6">
          <cell r="C6" t="str">
            <v>1.2</v>
          </cell>
          <cell r="D6" t="str">
            <v xml:space="preserve">Mobilização da Aeronave e equipes </v>
          </cell>
          <cell r="E6" t="str">
            <v xml:space="preserve">Unidade </v>
          </cell>
          <cell r="F6">
            <v>1</v>
          </cell>
        </row>
        <row r="7">
          <cell r="C7">
            <v>2</v>
          </cell>
          <cell r="D7" t="str">
            <v>Aerolevantamento e Mapeamento Urbano</v>
          </cell>
        </row>
        <row r="8">
          <cell r="C8" t="str">
            <v>2.1</v>
          </cell>
          <cell r="D8" t="str">
            <v xml:space="preserve">Cobertura Aerofotogramétrica colorida com GSD de 10 cm, ou melhor </v>
          </cell>
          <cell r="E8" t="str">
            <v>Km²</v>
          </cell>
          <cell r="F8">
            <v>20</v>
          </cell>
        </row>
        <row r="9">
          <cell r="C9" t="str">
            <v>2.2</v>
          </cell>
          <cell r="D9" t="str">
            <v>Apoio de Campo – Básico e Suplementar 1:1.000</v>
          </cell>
          <cell r="E9" t="str">
            <v>Km²</v>
          </cell>
          <cell r="F9">
            <v>20</v>
          </cell>
        </row>
        <row r="10">
          <cell r="C10" t="str">
            <v>2.4</v>
          </cell>
          <cell r="D10" t="str">
            <v>Perfilamento Aerotransportado a Laser, 6 pts/m²</v>
          </cell>
          <cell r="E10" t="str">
            <v>Km²</v>
          </cell>
          <cell r="F10">
            <v>20</v>
          </cell>
        </row>
        <row r="11">
          <cell r="C11" t="str">
            <v>2.5</v>
          </cell>
          <cell r="D11" t="str">
            <v>Altimetria: Curvas de Nível, Modelo Digital de Superfície-MDS e Modelo Digital de Terreno-MDT 1:1.000</v>
          </cell>
          <cell r="E11" t="str">
            <v>Km²</v>
          </cell>
          <cell r="F11">
            <v>20</v>
          </cell>
        </row>
        <row r="12">
          <cell r="C12" t="str">
            <v>2.6</v>
          </cell>
          <cell r="D12" t="str">
            <v>Ortofotos Digitais coloridas RGB, 1:1.000</v>
          </cell>
          <cell r="E12" t="str">
            <v>Km²</v>
          </cell>
          <cell r="F12">
            <v>20</v>
          </cell>
        </row>
        <row r="13">
          <cell r="C13" t="str">
            <v>2.7</v>
          </cell>
          <cell r="D13" t="str">
            <v>Atualização do Mapeamento Existente cadastral, 1:1.000</v>
          </cell>
          <cell r="E13" t="str">
            <v>Km²</v>
          </cell>
          <cell r="F13">
            <v>20</v>
          </cell>
        </row>
        <row r="14">
          <cell r="C14" t="str">
            <v>2.8</v>
          </cell>
          <cell r="D14" t="str">
            <v>Edição da Cartografia digital cadastral, 1:1.000</v>
          </cell>
          <cell r="E14" t="str">
            <v>Km²</v>
          </cell>
          <cell r="F14">
            <v>20</v>
          </cell>
        </row>
        <row r="15">
          <cell r="C15">
            <v>3</v>
          </cell>
          <cell r="D15" t="str">
            <v>Atualização Cadastral Imobiliária</v>
          </cell>
        </row>
        <row r="16">
          <cell r="C16" t="str">
            <v>3.1</v>
          </cell>
          <cell r="D16" t="str">
            <v xml:space="preserve">Aquisição das   Fotografias de Fachada 360° com uso do Mapeamento Móvel Georreferenciado </v>
          </cell>
          <cell r="E16" t="str">
            <v xml:space="preserve">Unid. Imobiliária </v>
          </cell>
          <cell r="F16">
            <v>17400</v>
          </cell>
        </row>
        <row r="17">
          <cell r="C17" t="str">
            <v>3.2</v>
          </cell>
          <cell r="D17" t="str">
            <v>Processamento das Imagens de Fachada 360°</v>
          </cell>
          <cell r="E17" t="str">
            <v xml:space="preserve">Unid. Imobiliária </v>
          </cell>
          <cell r="F17">
            <v>17400</v>
          </cell>
        </row>
        <row r="18">
          <cell r="C18" t="str">
            <v>3.3</v>
          </cell>
          <cell r="D18" t="str">
            <v>Obtenção das bases referenciais de Informações, Mapa Urbano Básico (MUB) e Geocodificação</v>
          </cell>
          <cell r="E18" t="str">
            <v xml:space="preserve">Unid. Imobiliária </v>
          </cell>
          <cell r="F18">
            <v>17400</v>
          </cell>
        </row>
        <row r="19">
          <cell r="C19" t="str">
            <v>3.4</v>
          </cell>
          <cell r="D19" t="str">
            <v xml:space="preserve">Áreas Construídas dos imóveis e Cartas de Notificação </v>
          </cell>
          <cell r="E19" t="str">
            <v xml:space="preserve">Unid. Imobiliária </v>
          </cell>
          <cell r="F19">
            <v>17400</v>
          </cell>
        </row>
        <row r="20">
          <cell r="C20">
            <v>4</v>
          </cell>
          <cell r="D20" t="str">
            <v>Sistema de Informação Geográfica em Solução SAAS</v>
          </cell>
        </row>
        <row r="21">
          <cell r="C21" t="str">
            <v>4.1</v>
          </cell>
          <cell r="D21" t="str">
            <v xml:space="preserve">Adequação da Base de Dados existente e Implantação do SIG </v>
          </cell>
          <cell r="E21" t="str">
            <v xml:space="preserve">Unidade </v>
          </cell>
          <cell r="F21">
            <v>1</v>
          </cell>
        </row>
        <row r="22">
          <cell r="C22" t="str">
            <v>4.2</v>
          </cell>
          <cell r="D22" t="str">
            <v>Fornecimento de Licenciamento de Sistema de Informação Geográfica (SIG) na modalidade de locação como serviço (SaaS)</v>
          </cell>
          <cell r="E22" t="str">
            <v xml:space="preserve">Mês </v>
          </cell>
          <cell r="F22">
            <v>12</v>
          </cell>
        </row>
        <row r="23">
          <cell r="C23" t="str">
            <v>4.3</v>
          </cell>
          <cell r="D23" t="str">
            <v>Serviço de integração com o sistema legado (tributário)</v>
          </cell>
          <cell r="E23" t="str">
            <v xml:space="preserve">Unidade </v>
          </cell>
          <cell r="F23">
            <v>1</v>
          </cell>
        </row>
        <row r="24">
          <cell r="C24" t="str">
            <v>4.4</v>
          </cell>
          <cell r="D24" t="str">
            <v>Serviço de Desenvolvimento - Módulo de Gestão e Controle do Cadastro Imobiliário em plataforma SIG no modelo SaaS</v>
          </cell>
          <cell r="E24" t="str">
            <v xml:space="preserve">Unidade </v>
          </cell>
          <cell r="F24">
            <v>1</v>
          </cell>
        </row>
        <row r="25">
          <cell r="D25" t="str">
            <v xml:space="preserve">Treinamento em Sistema de Informação Geográfica SIG </v>
          </cell>
        </row>
        <row r="26">
          <cell r="C26" t="str">
            <v>4.5</v>
          </cell>
          <cell r="D26" t="str">
            <v>Capacitação e Treinamento ao Sistema de Informação Geográfica</v>
          </cell>
          <cell r="E26" t="str">
            <v>Horas</v>
          </cell>
          <cell r="F26">
            <v>24</v>
          </cell>
        </row>
        <row r="27">
          <cell r="D27" t="str">
            <v>Suporte Técnico Remoto e Manutenção</v>
          </cell>
        </row>
        <row r="28">
          <cell r="C28" t="str">
            <v>4.6</v>
          </cell>
          <cell r="D28" t="str">
            <v xml:space="preserve">Suporte e Mantenção do Sistema </v>
          </cell>
          <cell r="E28" t="str">
            <v>Mensal</v>
          </cell>
          <cell r="F28">
            <v>12</v>
          </cell>
        </row>
      </sheetData>
      <sheetData sheetId="1"/>
      <sheetData sheetId="2"/>
      <sheetData sheetId="3">
        <row r="4">
          <cell r="R4">
            <v>21500</v>
          </cell>
        </row>
        <row r="5">
          <cell r="F5">
            <v>7000</v>
          </cell>
          <cell r="R5">
            <v>7000</v>
          </cell>
        </row>
        <row r="6">
          <cell r="F6">
            <v>14500</v>
          </cell>
          <cell r="R6">
            <v>14500</v>
          </cell>
        </row>
        <row r="7">
          <cell r="R7">
            <v>320000</v>
          </cell>
        </row>
        <row r="8">
          <cell r="G8">
            <v>50000</v>
          </cell>
          <cell r="R8">
            <v>50000</v>
          </cell>
        </row>
        <row r="9">
          <cell r="G9">
            <v>50000</v>
          </cell>
          <cell r="R9">
            <v>50000</v>
          </cell>
        </row>
        <row r="10">
          <cell r="G10">
            <v>50000</v>
          </cell>
          <cell r="R10">
            <v>50000</v>
          </cell>
        </row>
        <row r="11">
          <cell r="H11">
            <v>20000</v>
          </cell>
          <cell r="R11">
            <v>20000</v>
          </cell>
        </row>
        <row r="12">
          <cell r="H12">
            <v>50000</v>
          </cell>
          <cell r="R12">
            <v>50000</v>
          </cell>
        </row>
        <row r="13">
          <cell r="H13">
            <v>40000</v>
          </cell>
          <cell r="I13">
            <v>40000</v>
          </cell>
          <cell r="R13">
            <v>80000</v>
          </cell>
        </row>
        <row r="14">
          <cell r="H14">
            <v>10000</v>
          </cell>
          <cell r="I14">
            <v>10000</v>
          </cell>
          <cell r="R14">
            <v>20000</v>
          </cell>
        </row>
        <row r="15">
          <cell r="R15">
            <v>495900</v>
          </cell>
        </row>
        <row r="16">
          <cell r="G16">
            <v>95700</v>
          </cell>
          <cell r="H16">
            <v>95700</v>
          </cell>
          <cell r="R16">
            <v>191400</v>
          </cell>
        </row>
        <row r="17">
          <cell r="H17">
            <v>34800</v>
          </cell>
          <cell r="R17">
            <v>34800</v>
          </cell>
        </row>
        <row r="18">
          <cell r="G18">
            <v>56550</v>
          </cell>
          <cell r="H18">
            <v>56550</v>
          </cell>
          <cell r="I18">
            <v>56550</v>
          </cell>
          <cell r="J18">
            <v>56550</v>
          </cell>
          <cell r="R18">
            <v>226200</v>
          </cell>
        </row>
        <row r="19">
          <cell r="J19">
            <v>21750</v>
          </cell>
          <cell r="K19">
            <v>21750</v>
          </cell>
          <cell r="R19">
            <v>43500</v>
          </cell>
        </row>
        <row r="20">
          <cell r="R20">
            <v>364600</v>
          </cell>
        </row>
        <row r="21">
          <cell r="F21">
            <v>10000</v>
          </cell>
          <cell r="G21">
            <v>10000</v>
          </cell>
          <cell r="H21">
            <v>10000</v>
          </cell>
          <cell r="R21">
            <v>30000</v>
          </cell>
        </row>
        <row r="22">
          <cell r="F22">
            <v>20000</v>
          </cell>
          <cell r="G22">
            <v>20000</v>
          </cell>
          <cell r="H22">
            <v>20000</v>
          </cell>
          <cell r="I22">
            <v>20000</v>
          </cell>
          <cell r="J22">
            <v>20000</v>
          </cell>
          <cell r="K22">
            <v>20000</v>
          </cell>
          <cell r="L22">
            <v>20000</v>
          </cell>
          <cell r="M22">
            <v>20000</v>
          </cell>
          <cell r="N22">
            <v>20000</v>
          </cell>
          <cell r="O22">
            <v>20000</v>
          </cell>
          <cell r="P22">
            <v>20000</v>
          </cell>
          <cell r="Q22">
            <v>20000</v>
          </cell>
          <cell r="R22">
            <v>240000</v>
          </cell>
        </row>
        <row r="23">
          <cell r="H23">
            <v>17500</v>
          </cell>
          <cell r="I23">
            <v>8750</v>
          </cell>
          <cell r="J23">
            <v>8750</v>
          </cell>
          <cell r="R23">
            <v>35000</v>
          </cell>
        </row>
        <row r="24">
          <cell r="J24">
            <v>4000</v>
          </cell>
          <cell r="K24">
            <v>4000</v>
          </cell>
          <cell r="L24">
            <v>4000</v>
          </cell>
          <cell r="M24">
            <v>4000</v>
          </cell>
          <cell r="N24">
            <v>4000</v>
          </cell>
          <cell r="R24">
            <v>20000</v>
          </cell>
        </row>
        <row r="26">
          <cell r="O26">
            <v>7800</v>
          </cell>
          <cell r="P26">
            <v>7800</v>
          </cell>
          <cell r="R26">
            <v>15600</v>
          </cell>
        </row>
        <row r="28">
          <cell r="F28">
            <v>2000</v>
          </cell>
          <cell r="G28">
            <v>2000</v>
          </cell>
          <cell r="H28">
            <v>2000</v>
          </cell>
          <cell r="I28">
            <v>2000</v>
          </cell>
          <cell r="J28">
            <v>2000</v>
          </cell>
          <cell r="K28">
            <v>2000</v>
          </cell>
          <cell r="L28">
            <v>2000</v>
          </cell>
          <cell r="M28">
            <v>2000</v>
          </cell>
          <cell r="N28">
            <v>2000</v>
          </cell>
          <cell r="O28">
            <v>2000</v>
          </cell>
          <cell r="P28">
            <v>2000</v>
          </cell>
          <cell r="Q28">
            <v>2000</v>
          </cell>
          <cell r="R28">
            <v>24000</v>
          </cell>
        </row>
        <row r="30">
          <cell r="R30">
            <v>1202000</v>
          </cell>
        </row>
      </sheetData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41430-CAE8-4B42-8058-984FD687DF2C}">
  <sheetPr>
    <pageSetUpPr fitToPage="1"/>
  </sheetPr>
  <dimension ref="A1:H31"/>
  <sheetViews>
    <sheetView zoomScaleNormal="100" workbookViewId="0">
      <selection activeCell="G13" sqref="G13"/>
    </sheetView>
  </sheetViews>
  <sheetFormatPr defaultRowHeight="15" x14ac:dyDescent="0.25"/>
  <cols>
    <col min="2" max="2" width="69" customWidth="1"/>
    <col min="3" max="3" width="16.42578125" bestFit="1" customWidth="1"/>
    <col min="4" max="4" width="13.7109375" customWidth="1"/>
    <col min="5" max="5" width="19.85546875" bestFit="1" customWidth="1"/>
    <col min="6" max="6" width="23.7109375" customWidth="1"/>
    <col min="8" max="8" width="14.42578125" bestFit="1" customWidth="1"/>
  </cols>
  <sheetData>
    <row r="1" spans="1:6" ht="20.25" thickBot="1" x14ac:dyDescent="0.35">
      <c r="A1" s="56" t="s">
        <v>69</v>
      </c>
      <c r="B1" s="57"/>
      <c r="C1" s="57"/>
      <c r="D1" s="57"/>
      <c r="E1" s="57"/>
      <c r="F1" s="58"/>
    </row>
    <row r="2" spans="1:6" ht="15.75" x14ac:dyDescent="0.25">
      <c r="A2" s="48" t="s">
        <v>0</v>
      </c>
      <c r="B2" s="49" t="s">
        <v>1</v>
      </c>
      <c r="C2" s="49" t="s">
        <v>2</v>
      </c>
      <c r="D2" s="49" t="s">
        <v>3</v>
      </c>
      <c r="E2" s="49" t="s">
        <v>4</v>
      </c>
      <c r="F2" s="50" t="s">
        <v>5</v>
      </c>
    </row>
    <row r="3" spans="1:6" ht="15.75" x14ac:dyDescent="0.25">
      <c r="A3" s="36">
        <v>1</v>
      </c>
      <c r="B3" s="12" t="s">
        <v>6</v>
      </c>
      <c r="C3" s="13"/>
      <c r="D3" s="13"/>
      <c r="E3" s="43">
        <v>0</v>
      </c>
      <c r="F3" s="42">
        <f>SUM(F4:F5)</f>
        <v>0</v>
      </c>
    </row>
    <row r="4" spans="1:6" ht="15.75" x14ac:dyDescent="0.25">
      <c r="A4" s="37" t="s">
        <v>7</v>
      </c>
      <c r="B4" s="14" t="s">
        <v>8</v>
      </c>
      <c r="C4" s="15" t="s">
        <v>67</v>
      </c>
      <c r="D4" s="16">
        <v>1</v>
      </c>
      <c r="E4" s="44">
        <v>0</v>
      </c>
      <c r="F4" s="47">
        <f t="shared" ref="F4:F27" si="0">D4*E4</f>
        <v>0</v>
      </c>
    </row>
    <row r="5" spans="1:6" ht="15.75" x14ac:dyDescent="0.25">
      <c r="A5" s="37" t="s">
        <v>9</v>
      </c>
      <c r="B5" s="14" t="s">
        <v>10</v>
      </c>
      <c r="C5" s="15" t="s">
        <v>67</v>
      </c>
      <c r="D5" s="15">
        <v>1</v>
      </c>
      <c r="E5" s="44">
        <v>0</v>
      </c>
      <c r="F5" s="47">
        <f t="shared" si="0"/>
        <v>0</v>
      </c>
    </row>
    <row r="6" spans="1:6" ht="15.75" x14ac:dyDescent="0.25">
      <c r="A6" s="36">
        <v>2</v>
      </c>
      <c r="B6" s="17" t="s">
        <v>11</v>
      </c>
      <c r="C6" s="11"/>
      <c r="D6" s="11"/>
      <c r="E6" s="45">
        <v>0</v>
      </c>
      <c r="F6" s="42">
        <f>SUM(F7:F13)</f>
        <v>0</v>
      </c>
    </row>
    <row r="7" spans="1:6" ht="15.75" x14ac:dyDescent="0.25">
      <c r="A7" s="37" t="s">
        <v>12</v>
      </c>
      <c r="B7" s="14" t="s">
        <v>13</v>
      </c>
      <c r="C7" s="15" t="s">
        <v>14</v>
      </c>
      <c r="D7" s="15">
        <v>20</v>
      </c>
      <c r="E7" s="44">
        <v>0</v>
      </c>
      <c r="F7" s="47">
        <f t="shared" si="0"/>
        <v>0</v>
      </c>
    </row>
    <row r="8" spans="1:6" ht="15.75" x14ac:dyDescent="0.25">
      <c r="A8" s="37" t="s">
        <v>15</v>
      </c>
      <c r="B8" s="14" t="s">
        <v>16</v>
      </c>
      <c r="C8" s="15" t="s">
        <v>14</v>
      </c>
      <c r="D8" s="15">
        <f>D7</f>
        <v>20</v>
      </c>
      <c r="E8" s="44">
        <v>0</v>
      </c>
      <c r="F8" s="47">
        <f t="shared" si="0"/>
        <v>0</v>
      </c>
    </row>
    <row r="9" spans="1:6" ht="15.75" x14ac:dyDescent="0.25">
      <c r="A9" s="37" t="s">
        <v>17</v>
      </c>
      <c r="B9" s="14" t="s">
        <v>64</v>
      </c>
      <c r="C9" s="15" t="s">
        <v>14</v>
      </c>
      <c r="D9" s="15">
        <f>D8</f>
        <v>20</v>
      </c>
      <c r="E9" s="44">
        <v>0</v>
      </c>
      <c r="F9" s="47">
        <f t="shared" si="0"/>
        <v>0</v>
      </c>
    </row>
    <row r="10" spans="1:6" ht="31.5" x14ac:dyDescent="0.25">
      <c r="A10" s="37" t="s">
        <v>18</v>
      </c>
      <c r="B10" s="14" t="s">
        <v>19</v>
      </c>
      <c r="C10" s="15" t="s">
        <v>14</v>
      </c>
      <c r="D10" s="15">
        <f t="shared" ref="D10:D13" si="1">D9</f>
        <v>20</v>
      </c>
      <c r="E10" s="44">
        <v>0</v>
      </c>
      <c r="F10" s="47">
        <f t="shared" si="0"/>
        <v>0</v>
      </c>
    </row>
    <row r="11" spans="1:6" ht="15.75" x14ac:dyDescent="0.25">
      <c r="A11" s="37" t="s">
        <v>20</v>
      </c>
      <c r="B11" s="14" t="s">
        <v>21</v>
      </c>
      <c r="C11" s="15" t="s">
        <v>14</v>
      </c>
      <c r="D11" s="15">
        <f t="shared" si="1"/>
        <v>20</v>
      </c>
      <c r="E11" s="44">
        <v>0</v>
      </c>
      <c r="F11" s="47">
        <f t="shared" si="0"/>
        <v>0</v>
      </c>
    </row>
    <row r="12" spans="1:6" ht="15.75" x14ac:dyDescent="0.25">
      <c r="A12" s="37" t="s">
        <v>22</v>
      </c>
      <c r="B12" s="14" t="s">
        <v>23</v>
      </c>
      <c r="C12" s="15" t="s">
        <v>14</v>
      </c>
      <c r="D12" s="15">
        <f t="shared" si="1"/>
        <v>20</v>
      </c>
      <c r="E12" s="44">
        <v>0</v>
      </c>
      <c r="F12" s="47">
        <f t="shared" si="0"/>
        <v>0</v>
      </c>
    </row>
    <row r="13" spans="1:6" ht="15.75" x14ac:dyDescent="0.25">
      <c r="A13" s="37" t="s">
        <v>24</v>
      </c>
      <c r="B13" s="14" t="s">
        <v>25</v>
      </c>
      <c r="C13" s="15" t="s">
        <v>14</v>
      </c>
      <c r="D13" s="15">
        <f t="shared" si="1"/>
        <v>20</v>
      </c>
      <c r="E13" s="44">
        <v>0</v>
      </c>
      <c r="F13" s="47">
        <f t="shared" si="0"/>
        <v>0</v>
      </c>
    </row>
    <row r="14" spans="1:6" ht="15.75" x14ac:dyDescent="0.25">
      <c r="A14" s="36">
        <v>3</v>
      </c>
      <c r="B14" s="17" t="s">
        <v>63</v>
      </c>
      <c r="C14" s="17"/>
      <c r="D14" s="17"/>
      <c r="E14" s="45">
        <v>0</v>
      </c>
      <c r="F14" s="42">
        <f>SUM(F15:F18)</f>
        <v>0</v>
      </c>
    </row>
    <row r="15" spans="1:6" ht="31.5" x14ac:dyDescent="0.25">
      <c r="A15" s="37" t="s">
        <v>26</v>
      </c>
      <c r="B15" s="14" t="s">
        <v>27</v>
      </c>
      <c r="C15" s="18" t="s">
        <v>28</v>
      </c>
      <c r="D15" s="16">
        <v>17400</v>
      </c>
      <c r="E15" s="44">
        <v>0</v>
      </c>
      <c r="F15" s="47">
        <f t="shared" si="0"/>
        <v>0</v>
      </c>
    </row>
    <row r="16" spans="1:6" ht="15.75" x14ac:dyDescent="0.25">
      <c r="A16" s="37" t="s">
        <v>29</v>
      </c>
      <c r="B16" s="14" t="s">
        <v>61</v>
      </c>
      <c r="C16" s="18" t="s">
        <v>28</v>
      </c>
      <c r="D16" s="16">
        <f>D15</f>
        <v>17400</v>
      </c>
      <c r="E16" s="44">
        <v>0</v>
      </c>
      <c r="F16" s="47">
        <f t="shared" si="0"/>
        <v>0</v>
      </c>
    </row>
    <row r="17" spans="1:8" ht="31.5" x14ac:dyDescent="0.25">
      <c r="A17" s="37" t="s">
        <v>31</v>
      </c>
      <c r="B17" s="19" t="s">
        <v>30</v>
      </c>
      <c r="C17" s="18" t="s">
        <v>28</v>
      </c>
      <c r="D17" s="16">
        <f>D15</f>
        <v>17400</v>
      </c>
      <c r="E17" s="44">
        <v>0</v>
      </c>
      <c r="F17" s="47">
        <f t="shared" si="0"/>
        <v>0</v>
      </c>
    </row>
    <row r="18" spans="1:8" ht="15.75" x14ac:dyDescent="0.25">
      <c r="A18" s="37" t="s">
        <v>62</v>
      </c>
      <c r="B18" s="14" t="s">
        <v>32</v>
      </c>
      <c r="C18" s="18" t="s">
        <v>28</v>
      </c>
      <c r="D18" s="16">
        <f>D17</f>
        <v>17400</v>
      </c>
      <c r="E18" s="44">
        <v>0</v>
      </c>
      <c r="F18" s="47">
        <f t="shared" si="0"/>
        <v>0</v>
      </c>
    </row>
    <row r="19" spans="1:8" ht="15.75" x14ac:dyDescent="0.25">
      <c r="A19" s="36">
        <v>4</v>
      </c>
      <c r="B19" s="17" t="s">
        <v>33</v>
      </c>
      <c r="C19" s="13"/>
      <c r="D19" s="13"/>
      <c r="E19" s="45">
        <v>0</v>
      </c>
      <c r="F19" s="42">
        <f>SUM(F20:F24,F26)</f>
        <v>0</v>
      </c>
    </row>
    <row r="20" spans="1:8" ht="15.75" x14ac:dyDescent="0.25">
      <c r="A20" s="37" t="s">
        <v>34</v>
      </c>
      <c r="B20" s="14" t="s">
        <v>65</v>
      </c>
      <c r="C20" s="15" t="s">
        <v>67</v>
      </c>
      <c r="D20" s="15">
        <v>1</v>
      </c>
      <c r="E20" s="44">
        <v>0</v>
      </c>
      <c r="F20" s="47">
        <f t="shared" si="0"/>
        <v>0</v>
      </c>
    </row>
    <row r="21" spans="1:8" ht="31.5" x14ac:dyDescent="0.25">
      <c r="A21" s="37" t="s">
        <v>35</v>
      </c>
      <c r="B21" s="14" t="s">
        <v>68</v>
      </c>
      <c r="C21" s="15" t="s">
        <v>36</v>
      </c>
      <c r="D21" s="15">
        <v>12</v>
      </c>
      <c r="E21" s="44">
        <v>0</v>
      </c>
      <c r="F21" s="47">
        <f t="shared" si="0"/>
        <v>0</v>
      </c>
    </row>
    <row r="22" spans="1:8" ht="15.75" x14ac:dyDescent="0.25">
      <c r="A22" s="37" t="s">
        <v>37</v>
      </c>
      <c r="B22" s="20" t="s">
        <v>38</v>
      </c>
      <c r="C22" s="15" t="s">
        <v>67</v>
      </c>
      <c r="D22" s="18">
        <v>1</v>
      </c>
      <c r="E22" s="44">
        <v>0</v>
      </c>
      <c r="F22" s="47">
        <f t="shared" si="0"/>
        <v>0</v>
      </c>
    </row>
    <row r="23" spans="1:8" ht="31.5" x14ac:dyDescent="0.25">
      <c r="A23" s="37" t="s">
        <v>39</v>
      </c>
      <c r="B23" s="34" t="s">
        <v>66</v>
      </c>
      <c r="C23" s="15" t="s">
        <v>67</v>
      </c>
      <c r="D23" s="21">
        <v>1</v>
      </c>
      <c r="E23" s="44">
        <v>0</v>
      </c>
      <c r="F23" s="47">
        <f t="shared" si="0"/>
        <v>0</v>
      </c>
    </row>
    <row r="24" spans="1:8" ht="15.75" x14ac:dyDescent="0.25">
      <c r="A24" s="36"/>
      <c r="B24" s="17" t="s">
        <v>40</v>
      </c>
      <c r="C24" s="13"/>
      <c r="D24" s="13"/>
      <c r="E24" s="45">
        <v>0</v>
      </c>
      <c r="F24" s="42">
        <f t="shared" si="0"/>
        <v>0</v>
      </c>
    </row>
    <row r="25" spans="1:8" ht="15.75" x14ac:dyDescent="0.25">
      <c r="A25" s="37" t="s">
        <v>41</v>
      </c>
      <c r="B25" s="22" t="s">
        <v>42</v>
      </c>
      <c r="C25" s="18" t="s">
        <v>43</v>
      </c>
      <c r="D25" s="18">
        <v>24</v>
      </c>
      <c r="E25" s="44">
        <v>0</v>
      </c>
      <c r="F25" s="47">
        <f t="shared" si="0"/>
        <v>0</v>
      </c>
    </row>
    <row r="26" spans="1:8" ht="15.75" x14ac:dyDescent="0.25">
      <c r="A26" s="36"/>
      <c r="B26" s="17" t="s">
        <v>44</v>
      </c>
      <c r="C26" s="13"/>
      <c r="D26" s="13"/>
      <c r="E26" s="45">
        <v>0</v>
      </c>
      <c r="F26" s="42">
        <f t="shared" si="0"/>
        <v>0</v>
      </c>
    </row>
    <row r="27" spans="1:8" ht="16.5" thickBot="1" x14ac:dyDescent="0.3">
      <c r="A27" s="38" t="s">
        <v>45</v>
      </c>
      <c r="B27" s="39" t="s">
        <v>46</v>
      </c>
      <c r="C27" s="40" t="s">
        <v>47</v>
      </c>
      <c r="D27" s="40">
        <v>12</v>
      </c>
      <c r="E27" s="46">
        <v>0</v>
      </c>
      <c r="F27" s="47">
        <f t="shared" si="0"/>
        <v>0</v>
      </c>
    </row>
    <row r="28" spans="1:8" ht="16.5" thickBot="1" x14ac:dyDescent="0.3">
      <c r="A28" s="54" t="s">
        <v>48</v>
      </c>
      <c r="B28" s="55"/>
      <c r="C28" s="55"/>
      <c r="D28" s="55"/>
      <c r="E28" s="55"/>
      <c r="F28" s="41">
        <f>SUM(F19,F14,F6,F3)</f>
        <v>0</v>
      </c>
    </row>
    <row r="29" spans="1:8" x14ac:dyDescent="0.25">
      <c r="H29" s="35"/>
    </row>
    <row r="30" spans="1:8" x14ac:dyDescent="0.25">
      <c r="H30" s="35"/>
    </row>
    <row r="31" spans="1:8" x14ac:dyDescent="0.25">
      <c r="H31" s="35"/>
    </row>
  </sheetData>
  <mergeCells count="2">
    <mergeCell ref="A28:E28"/>
    <mergeCell ref="A1:F1"/>
  </mergeCells>
  <phoneticPr fontId="15" type="noConversion"/>
  <pageMargins left="0.511811024" right="0.511811024" top="0.78740157499999996" bottom="0.78740157499999996" header="0.31496062000000002" footer="0.31496062000000002"/>
  <pageSetup paperSize="9" scale="87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B4E225-7915-4066-972A-D913D1281EB4}">
  <dimension ref="A1:Q32"/>
  <sheetViews>
    <sheetView showGridLines="0" tabSelected="1" zoomScale="85" zoomScaleNormal="85" workbookViewId="0">
      <selection sqref="A1:XFD1"/>
    </sheetView>
  </sheetViews>
  <sheetFormatPr defaultColWidth="8.7109375" defaultRowHeight="12.75" x14ac:dyDescent="0.2"/>
  <cols>
    <col min="1" max="1" width="8.7109375" style="10"/>
    <col min="2" max="2" width="100.28515625" style="10" customWidth="1"/>
    <col min="3" max="3" width="16.140625" style="10" customWidth="1"/>
    <col min="4" max="4" width="8" style="10" customWidth="1"/>
    <col min="5" max="5" width="6.42578125" style="10" bestFit="1" customWidth="1"/>
    <col min="6" max="13" width="6.7109375" style="10" bestFit="1" customWidth="1"/>
    <col min="14" max="14" width="7.42578125" style="10" bestFit="1" customWidth="1"/>
    <col min="15" max="15" width="7" style="10" bestFit="1" customWidth="1"/>
    <col min="16" max="16" width="8" style="10" bestFit="1" customWidth="1"/>
    <col min="17" max="17" width="10.7109375" style="59" bestFit="1" customWidth="1"/>
    <col min="18" max="16384" width="8.7109375" style="10"/>
  </cols>
  <sheetData>
    <row r="1" spans="1:17" ht="18.75" thickBot="1" x14ac:dyDescent="0.3">
      <c r="A1" s="51" t="s">
        <v>75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3"/>
    </row>
    <row r="2" spans="1:17" ht="21" customHeight="1" x14ac:dyDescent="0.2">
      <c r="A2" s="1" t="s">
        <v>0</v>
      </c>
      <c r="B2" s="2" t="s">
        <v>1</v>
      </c>
      <c r="C2" s="2" t="s">
        <v>2</v>
      </c>
      <c r="D2" s="2" t="s">
        <v>3</v>
      </c>
      <c r="E2" s="3" t="s">
        <v>49</v>
      </c>
      <c r="F2" s="3" t="s">
        <v>50</v>
      </c>
      <c r="G2" s="3" t="s">
        <v>51</v>
      </c>
      <c r="H2" s="3" t="s">
        <v>52</v>
      </c>
      <c r="I2" s="3" t="s">
        <v>53</v>
      </c>
      <c r="J2" s="3" t="s">
        <v>54</v>
      </c>
      <c r="K2" s="3" t="s">
        <v>55</v>
      </c>
      <c r="L2" s="3" t="s">
        <v>56</v>
      </c>
      <c r="M2" s="3" t="s">
        <v>57</v>
      </c>
      <c r="N2" s="3" t="s">
        <v>58</v>
      </c>
      <c r="O2" s="3" t="s">
        <v>59</v>
      </c>
      <c r="P2" s="4" t="s">
        <v>60</v>
      </c>
      <c r="Q2" s="101" t="s">
        <v>74</v>
      </c>
    </row>
    <row r="3" spans="1:17" x14ac:dyDescent="0.2">
      <c r="A3" s="30">
        <f>[1]Planilha_Geral_valores!C4</f>
        <v>1</v>
      </c>
      <c r="B3" s="26" t="str">
        <f>[1]Planilha_Geral_valores!D4</f>
        <v>Plano de Trabalho e Mobilização</v>
      </c>
      <c r="C3" s="6"/>
      <c r="D3" s="6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100"/>
      <c r="Q3" s="95">
        <f>'[1]Cronograma Fisico Financeiro'!R4/'[1]Cronograma Fisico Financeiro'!$R$30</f>
        <v>1.7886855241264561E-2</v>
      </c>
    </row>
    <row r="4" spans="1:17" ht="19.5" customHeight="1" x14ac:dyDescent="0.2">
      <c r="A4" s="23" t="str">
        <f>[1]Planilha_Geral_valores!C5</f>
        <v>1.1</v>
      </c>
      <c r="B4" s="24" t="str">
        <f>[1]Planilha_Geral_valores!D5</f>
        <v xml:space="preserve">Plano de Trabalho-PT </v>
      </c>
      <c r="C4" s="8" t="str">
        <f>[1]Planilha_Geral_valores!E5</f>
        <v xml:space="preserve">Unidade </v>
      </c>
      <c r="D4" s="8">
        <f>[1]Planilha_Geral_valores!F5</f>
        <v>1</v>
      </c>
      <c r="E4" s="89">
        <f>'[1]Cronograma Fisico Financeiro'!F5/'[1]Cronograma Fisico Financeiro'!$R$30</f>
        <v>5.8236272878535774E-3</v>
      </c>
      <c r="F4" s="91"/>
      <c r="G4" s="91"/>
      <c r="H4" s="91"/>
      <c r="I4" s="91"/>
      <c r="J4" s="91"/>
      <c r="K4" s="91"/>
      <c r="L4" s="91"/>
      <c r="M4" s="91"/>
      <c r="N4" s="91"/>
      <c r="O4" s="91"/>
      <c r="P4" s="90"/>
      <c r="Q4" s="83">
        <f>'[1]Cronograma Fisico Financeiro'!R5/'[1]Cronograma Fisico Financeiro'!$R$30</f>
        <v>5.8236272878535774E-3</v>
      </c>
    </row>
    <row r="5" spans="1:17" ht="22.5" customHeight="1" x14ac:dyDescent="0.2">
      <c r="A5" s="23" t="str">
        <f>[1]Planilha_Geral_valores!C6</f>
        <v>1.2</v>
      </c>
      <c r="B5" s="25" t="str">
        <f>[1]Planilha_Geral_valores!D6</f>
        <v xml:space="preserve">Mobilização da Aeronave e equipes </v>
      </c>
      <c r="C5" s="8" t="str">
        <f>[1]Planilha_Geral_valores!E6</f>
        <v xml:space="preserve">Unidade </v>
      </c>
      <c r="D5" s="8">
        <f>[1]Planilha_Geral_valores!F6</f>
        <v>1</v>
      </c>
      <c r="E5" s="89">
        <f>'[1]Cronograma Fisico Financeiro'!F6/'[1]Cronograma Fisico Financeiro'!$R$30</f>
        <v>1.2063227953410981E-2</v>
      </c>
      <c r="F5" s="91"/>
      <c r="G5" s="91"/>
      <c r="H5" s="91"/>
      <c r="I5" s="91"/>
      <c r="J5" s="91"/>
      <c r="K5" s="91"/>
      <c r="L5" s="91"/>
      <c r="M5" s="91"/>
      <c r="N5" s="91"/>
      <c r="O5" s="91"/>
      <c r="P5" s="90"/>
      <c r="Q5" s="83">
        <f>'[1]Cronograma Fisico Financeiro'!R6/'[1]Cronograma Fisico Financeiro'!$R$30</f>
        <v>1.2063227953410981E-2</v>
      </c>
    </row>
    <row r="6" spans="1:17" x14ac:dyDescent="0.2">
      <c r="A6" s="30">
        <f>[1]Planilha_Geral_valores!C7</f>
        <v>2</v>
      </c>
      <c r="B6" s="26" t="str">
        <f>[1]Planilha_Geral_valores!D7</f>
        <v>Aerolevantamento e Mapeamento Urbano</v>
      </c>
      <c r="C6" s="6"/>
      <c r="D6" s="6"/>
      <c r="E6" s="97"/>
      <c r="F6" s="97"/>
      <c r="G6" s="97"/>
      <c r="H6" s="97"/>
      <c r="I6" s="97"/>
      <c r="J6" s="97"/>
      <c r="K6" s="97"/>
      <c r="L6" s="97"/>
      <c r="M6" s="97"/>
      <c r="N6" s="97"/>
      <c r="O6" s="97"/>
      <c r="P6" s="96"/>
      <c r="Q6" s="95">
        <f>'[1]Cronograma Fisico Financeiro'!R7/'[1]Cronograma Fisico Financeiro'!$R$30</f>
        <v>0.26622296173044924</v>
      </c>
    </row>
    <row r="7" spans="1:17" ht="21" customHeight="1" x14ac:dyDescent="0.2">
      <c r="A7" s="23" t="str">
        <f>[1]Planilha_Geral_valores!C8</f>
        <v>2.1</v>
      </c>
      <c r="B7" s="24" t="str">
        <f>[1]Planilha_Geral_valores!D8</f>
        <v xml:space="preserve">Cobertura Aerofotogramétrica colorida com GSD de 10 cm, ou melhor </v>
      </c>
      <c r="C7" s="8" t="str">
        <f>[1]Planilha_Geral_valores!E8</f>
        <v>Km²</v>
      </c>
      <c r="D7" s="8">
        <f>[1]Planilha_Geral_valores!F8</f>
        <v>20</v>
      </c>
      <c r="E7" s="99"/>
      <c r="F7" s="89">
        <f>'[1]Cronograma Fisico Financeiro'!G8/'[1]Cronograma Fisico Financeiro'!$R$30</f>
        <v>4.1597337770382693E-2</v>
      </c>
      <c r="G7" s="91"/>
      <c r="H7" s="91"/>
      <c r="I7" s="91"/>
      <c r="J7" s="91"/>
      <c r="K7" s="91"/>
      <c r="L7" s="91"/>
      <c r="M7" s="91"/>
      <c r="N7" s="91"/>
      <c r="O7" s="91"/>
      <c r="P7" s="90"/>
      <c r="Q7" s="83">
        <f>'[1]Cronograma Fisico Financeiro'!R8/'[1]Cronograma Fisico Financeiro'!$R$30</f>
        <v>4.1597337770382693E-2</v>
      </c>
    </row>
    <row r="8" spans="1:17" ht="21" customHeight="1" x14ac:dyDescent="0.2">
      <c r="A8" s="23" t="str">
        <f>[1]Planilha_Geral_valores!C9</f>
        <v>2.2</v>
      </c>
      <c r="B8" s="24" t="str">
        <f>[1]Planilha_Geral_valores!D9</f>
        <v>Apoio de Campo – Básico e Suplementar 1:1.000</v>
      </c>
      <c r="C8" s="8" t="str">
        <f>[1]Planilha_Geral_valores!E9</f>
        <v>Km²</v>
      </c>
      <c r="D8" s="8">
        <f>[1]Planilha_Geral_valores!F9</f>
        <v>20</v>
      </c>
      <c r="E8" s="99"/>
      <c r="F8" s="89">
        <f>'[1]Cronograma Fisico Financeiro'!G9/'[1]Cronograma Fisico Financeiro'!$R$30</f>
        <v>4.1597337770382693E-2</v>
      </c>
      <c r="G8" s="91"/>
      <c r="H8" s="91"/>
      <c r="I8" s="91"/>
      <c r="J8" s="91"/>
      <c r="K8" s="91"/>
      <c r="L8" s="91"/>
      <c r="M8" s="91"/>
      <c r="N8" s="91"/>
      <c r="O8" s="91"/>
      <c r="P8" s="90"/>
      <c r="Q8" s="83">
        <f>'[1]Cronograma Fisico Financeiro'!R9/'[1]Cronograma Fisico Financeiro'!$R$30</f>
        <v>4.1597337770382693E-2</v>
      </c>
    </row>
    <row r="9" spans="1:17" ht="21" customHeight="1" x14ac:dyDescent="0.2">
      <c r="A9" s="23" t="str">
        <f>[1]Planilha_Geral_valores!C10</f>
        <v>2.4</v>
      </c>
      <c r="B9" s="24" t="str">
        <f>[1]Planilha_Geral_valores!D10</f>
        <v>Perfilamento Aerotransportado a Laser, 6 pts/m²</v>
      </c>
      <c r="C9" s="8" t="str">
        <f>[1]Planilha_Geral_valores!E10</f>
        <v>Km²</v>
      </c>
      <c r="D9" s="8">
        <f>[1]Planilha_Geral_valores!F10</f>
        <v>20</v>
      </c>
      <c r="E9" s="91"/>
      <c r="F9" s="89">
        <f>'[1]Cronograma Fisico Financeiro'!G10/'[1]Cronograma Fisico Financeiro'!$R$30</f>
        <v>4.1597337770382693E-2</v>
      </c>
      <c r="G9" s="91"/>
      <c r="H9" s="91"/>
      <c r="I9" s="91"/>
      <c r="J9" s="91"/>
      <c r="K9" s="91"/>
      <c r="L9" s="91"/>
      <c r="M9" s="91"/>
      <c r="N9" s="91"/>
      <c r="O9" s="91"/>
      <c r="P9" s="90"/>
      <c r="Q9" s="83">
        <f>'[1]Cronograma Fisico Financeiro'!R10/'[1]Cronograma Fisico Financeiro'!$R$30</f>
        <v>4.1597337770382693E-2</v>
      </c>
    </row>
    <row r="10" spans="1:17" ht="21" customHeight="1" x14ac:dyDescent="0.2">
      <c r="A10" s="23" t="str">
        <f>[1]Planilha_Geral_valores!C11</f>
        <v>2.5</v>
      </c>
      <c r="B10" s="24" t="str">
        <f>[1]Planilha_Geral_valores!D11</f>
        <v>Altimetria: Curvas de Nível, Modelo Digital de Superfície-MDS e Modelo Digital de Terreno-MDT 1:1.000</v>
      </c>
      <c r="C10" s="8" t="str">
        <f>[1]Planilha_Geral_valores!E11</f>
        <v>Km²</v>
      </c>
      <c r="D10" s="8">
        <f>[1]Planilha_Geral_valores!F11</f>
        <v>20</v>
      </c>
      <c r="E10" s="91"/>
      <c r="F10" s="91"/>
      <c r="G10" s="89">
        <f>'[1]Cronograma Fisico Financeiro'!H11/'[1]Cronograma Fisico Financeiro'!$R$30</f>
        <v>1.6638935108153077E-2</v>
      </c>
      <c r="H10" s="91"/>
      <c r="I10" s="91"/>
      <c r="J10" s="91"/>
      <c r="K10" s="91"/>
      <c r="L10" s="91"/>
      <c r="M10" s="91"/>
      <c r="N10" s="91"/>
      <c r="O10" s="91"/>
      <c r="P10" s="90"/>
      <c r="Q10" s="83">
        <f>'[1]Cronograma Fisico Financeiro'!R11/'[1]Cronograma Fisico Financeiro'!$R$30</f>
        <v>1.6638935108153077E-2</v>
      </c>
    </row>
    <row r="11" spans="1:17" ht="21" customHeight="1" x14ac:dyDescent="0.2">
      <c r="A11" s="23" t="str">
        <f>[1]Planilha_Geral_valores!C12</f>
        <v>2.6</v>
      </c>
      <c r="B11" s="24" t="str">
        <f>[1]Planilha_Geral_valores!D12</f>
        <v>Ortofotos Digitais coloridas RGB, 1:1.000</v>
      </c>
      <c r="C11" s="8" t="str">
        <f>[1]Planilha_Geral_valores!E12</f>
        <v>Km²</v>
      </c>
      <c r="D11" s="8">
        <f>[1]Planilha_Geral_valores!F12</f>
        <v>20</v>
      </c>
      <c r="E11" s="91"/>
      <c r="F11" s="91"/>
      <c r="G11" s="89">
        <f>'[1]Cronograma Fisico Financeiro'!H12/'[1]Cronograma Fisico Financeiro'!$R$30</f>
        <v>4.1597337770382693E-2</v>
      </c>
      <c r="H11" s="91"/>
      <c r="I11" s="91"/>
      <c r="J11" s="91"/>
      <c r="K11" s="91"/>
      <c r="L11" s="91"/>
      <c r="M11" s="91"/>
      <c r="N11" s="91"/>
      <c r="O11" s="91"/>
      <c r="P11" s="90"/>
      <c r="Q11" s="83">
        <f>'[1]Cronograma Fisico Financeiro'!R12/'[1]Cronograma Fisico Financeiro'!$R$30</f>
        <v>4.1597337770382693E-2</v>
      </c>
    </row>
    <row r="12" spans="1:17" ht="21" customHeight="1" x14ac:dyDescent="0.2">
      <c r="A12" s="23" t="str">
        <f>[1]Planilha_Geral_valores!C13</f>
        <v>2.7</v>
      </c>
      <c r="B12" s="24" t="str">
        <f>[1]Planilha_Geral_valores!D13</f>
        <v>Atualização do Mapeamento Existente cadastral, 1:1.000</v>
      </c>
      <c r="C12" s="8" t="str">
        <f>[1]Planilha_Geral_valores!E13</f>
        <v>Km²</v>
      </c>
      <c r="D12" s="8">
        <f>[1]Planilha_Geral_valores!F13</f>
        <v>20</v>
      </c>
      <c r="E12" s="91"/>
      <c r="F12" s="91"/>
      <c r="G12" s="89">
        <f>'[1]Cronograma Fisico Financeiro'!H13/'[1]Cronograma Fisico Financeiro'!$R$30</f>
        <v>3.3277870216306155E-2</v>
      </c>
      <c r="H12" s="89">
        <f>'[1]Cronograma Fisico Financeiro'!I13/'[1]Cronograma Fisico Financeiro'!$R$30</f>
        <v>3.3277870216306155E-2</v>
      </c>
      <c r="I12" s="91"/>
      <c r="J12" s="91"/>
      <c r="K12" s="91"/>
      <c r="L12" s="91"/>
      <c r="M12" s="91"/>
      <c r="N12" s="91"/>
      <c r="O12" s="91"/>
      <c r="P12" s="90"/>
      <c r="Q12" s="83">
        <f>'[1]Cronograma Fisico Financeiro'!R13/'[1]Cronograma Fisico Financeiro'!$R$30</f>
        <v>6.6555740432612309E-2</v>
      </c>
    </row>
    <row r="13" spans="1:17" ht="21" customHeight="1" x14ac:dyDescent="0.2">
      <c r="A13" s="23" t="str">
        <f>[1]Planilha_Geral_valores!C14</f>
        <v>2.8</v>
      </c>
      <c r="B13" s="24" t="str">
        <f>[1]Planilha_Geral_valores!D14</f>
        <v>Edição da Cartografia digital cadastral, 1:1.000</v>
      </c>
      <c r="C13" s="8" t="str">
        <f>[1]Planilha_Geral_valores!E14</f>
        <v>Km²</v>
      </c>
      <c r="D13" s="8">
        <f>[1]Planilha_Geral_valores!F14</f>
        <v>20</v>
      </c>
      <c r="E13" s="91"/>
      <c r="F13" s="91"/>
      <c r="G13" s="89">
        <f>'[1]Cronograma Fisico Financeiro'!H14/'[1]Cronograma Fisico Financeiro'!$R$30</f>
        <v>8.3194675540765387E-3</v>
      </c>
      <c r="H13" s="89">
        <f>'[1]Cronograma Fisico Financeiro'!I14/'[1]Cronograma Fisico Financeiro'!$R$30</f>
        <v>8.3194675540765387E-3</v>
      </c>
      <c r="I13" s="91"/>
      <c r="J13" s="91"/>
      <c r="K13" s="91"/>
      <c r="L13" s="91"/>
      <c r="M13" s="91"/>
      <c r="N13" s="91"/>
      <c r="O13" s="91"/>
      <c r="P13" s="90"/>
      <c r="Q13" s="83">
        <f>'[1]Cronograma Fisico Financeiro'!R14/'[1]Cronograma Fisico Financeiro'!$R$30</f>
        <v>1.6638935108153077E-2</v>
      </c>
    </row>
    <row r="14" spans="1:17" ht="19.5" customHeight="1" x14ac:dyDescent="0.2">
      <c r="A14" s="30">
        <f>[1]Planilha_Geral_valores!C15</f>
        <v>3</v>
      </c>
      <c r="B14" s="26" t="str">
        <f>[1]Planilha_Geral_valores!D15</f>
        <v>Atualização Cadastral Imobiliária</v>
      </c>
      <c r="C14" s="6"/>
      <c r="D14" s="6"/>
      <c r="E14" s="97"/>
      <c r="F14" s="97"/>
      <c r="G14" s="97"/>
      <c r="H14" s="97"/>
      <c r="I14" s="97"/>
      <c r="J14" s="97"/>
      <c r="K14" s="97"/>
      <c r="L14" s="97"/>
      <c r="M14" s="97"/>
      <c r="N14" s="97"/>
      <c r="O14" s="97"/>
      <c r="P14" s="96"/>
      <c r="Q14" s="95">
        <f>'[1]Cronograma Fisico Financeiro'!R15/'[1]Cronograma Fisico Financeiro'!$R$30</f>
        <v>0.41256239600665556</v>
      </c>
    </row>
    <row r="15" spans="1:17" ht="25.5" customHeight="1" x14ac:dyDescent="0.2">
      <c r="A15" s="23" t="str">
        <f>[1]Planilha_Geral_valores!C16</f>
        <v>3.1</v>
      </c>
      <c r="B15" s="24" t="str">
        <f>[1]Planilha_Geral_valores!D16</f>
        <v xml:space="preserve">Aquisição das   Fotografias de Fachada 360° com uso do Mapeamento Móvel Georreferenciado </v>
      </c>
      <c r="C15" s="8" t="str">
        <f>[1]Planilha_Geral_valores!E16</f>
        <v xml:space="preserve">Unid. Imobiliária </v>
      </c>
      <c r="D15" s="8">
        <f>[1]Planilha_Geral_valores!F16</f>
        <v>17400</v>
      </c>
      <c r="E15" s="94"/>
      <c r="F15" s="89">
        <f>'[1]Cronograma Fisico Financeiro'!G16/'[1]Cronograma Fisico Financeiro'!$R$30</f>
        <v>7.9617304492512475E-2</v>
      </c>
      <c r="G15" s="89">
        <f>'[1]Cronograma Fisico Financeiro'!H16/'[1]Cronograma Fisico Financeiro'!$R$30</f>
        <v>7.9617304492512475E-2</v>
      </c>
      <c r="H15" s="91"/>
      <c r="I15" s="91"/>
      <c r="J15" s="91"/>
      <c r="K15" s="91"/>
      <c r="L15" s="86"/>
      <c r="M15" s="86"/>
      <c r="N15" s="86"/>
      <c r="O15" s="86"/>
      <c r="P15" s="84"/>
      <c r="Q15" s="83">
        <f>'[1]Cronograma Fisico Financeiro'!R16/'[1]Cronograma Fisico Financeiro'!$R$30</f>
        <v>0.15923460898502495</v>
      </c>
    </row>
    <row r="16" spans="1:17" ht="25.5" customHeight="1" x14ac:dyDescent="0.2">
      <c r="A16" s="23" t="str">
        <f>[1]Planilha_Geral_valores!C17</f>
        <v>3.2</v>
      </c>
      <c r="B16" s="24" t="str">
        <f>[1]Planilha_Geral_valores!D17</f>
        <v>Processamento das Imagens de Fachada 360°</v>
      </c>
      <c r="C16" s="8" t="str">
        <f>[1]Planilha_Geral_valores!E17</f>
        <v xml:space="preserve">Unid. Imobiliária </v>
      </c>
      <c r="D16" s="8">
        <f>[1]Planilha_Geral_valores!F17</f>
        <v>17400</v>
      </c>
      <c r="E16" s="94"/>
      <c r="F16" s="94"/>
      <c r="G16" s="89">
        <f>'[1]Cronograma Fisico Financeiro'!H17/'[1]Cronograma Fisico Financeiro'!$R$30</f>
        <v>2.8951747088186357E-2</v>
      </c>
      <c r="H16" s="91"/>
      <c r="I16" s="91"/>
      <c r="J16" s="91"/>
      <c r="K16" s="91"/>
      <c r="L16" s="91"/>
      <c r="M16" s="91"/>
      <c r="N16" s="91"/>
      <c r="O16" s="86"/>
      <c r="P16" s="84"/>
      <c r="Q16" s="83">
        <f>'[1]Cronograma Fisico Financeiro'!R17/'[1]Cronograma Fisico Financeiro'!$R$30</f>
        <v>2.8951747088186357E-2</v>
      </c>
    </row>
    <row r="17" spans="1:17" ht="25.5" customHeight="1" x14ac:dyDescent="0.2">
      <c r="A17" s="23" t="str">
        <f>[1]Planilha_Geral_valores!C18</f>
        <v>3.3</v>
      </c>
      <c r="B17" s="24" t="str">
        <f>[1]Planilha_Geral_valores!D18</f>
        <v>Obtenção das bases referenciais de Informações, Mapa Urbano Básico (MUB) e Geocodificação</v>
      </c>
      <c r="C17" s="8" t="str">
        <f>[1]Planilha_Geral_valores!E18</f>
        <v xml:space="preserve">Unid. Imobiliária </v>
      </c>
      <c r="D17" s="8">
        <f>[1]Planilha_Geral_valores!F18</f>
        <v>17400</v>
      </c>
      <c r="E17" s="94"/>
      <c r="F17" s="89">
        <f>'[1]Cronograma Fisico Financeiro'!G18/'[1]Cronograma Fisico Financeiro'!$R$30</f>
        <v>4.7046589018302831E-2</v>
      </c>
      <c r="G17" s="89">
        <f>'[1]Cronograma Fisico Financeiro'!H18/'[1]Cronograma Fisico Financeiro'!$R$30</f>
        <v>4.7046589018302831E-2</v>
      </c>
      <c r="H17" s="89">
        <f>'[1]Cronograma Fisico Financeiro'!I18/'[1]Cronograma Fisico Financeiro'!$R$30</f>
        <v>4.7046589018302831E-2</v>
      </c>
      <c r="I17" s="89">
        <f>'[1]Cronograma Fisico Financeiro'!J18/'[1]Cronograma Fisico Financeiro'!$R$30</f>
        <v>4.7046589018302831E-2</v>
      </c>
      <c r="J17" s="86"/>
      <c r="K17" s="86"/>
      <c r="L17" s="91"/>
      <c r="M17" s="91"/>
      <c r="N17" s="91"/>
      <c r="O17" s="86"/>
      <c r="P17" s="84"/>
      <c r="Q17" s="83">
        <f>'[1]Cronograma Fisico Financeiro'!R18/'[1]Cronograma Fisico Financeiro'!$R$30</f>
        <v>0.18818635607321132</v>
      </c>
    </row>
    <row r="18" spans="1:17" ht="25.5" customHeight="1" x14ac:dyDescent="0.2">
      <c r="A18" s="23" t="str">
        <f>[1]Planilha_Geral_valores!C19</f>
        <v>3.4</v>
      </c>
      <c r="B18" s="24" t="str">
        <f>[1]Planilha_Geral_valores!D19</f>
        <v xml:space="preserve">Áreas Construídas dos imóveis e Cartas de Notificação </v>
      </c>
      <c r="C18" s="8" t="str">
        <f>[1]Planilha_Geral_valores!E19</f>
        <v xml:space="preserve">Unid. Imobiliária </v>
      </c>
      <c r="D18" s="8">
        <f>[1]Planilha_Geral_valores!F19</f>
        <v>17400</v>
      </c>
      <c r="E18" s="91"/>
      <c r="F18" s="91"/>
      <c r="G18" s="91"/>
      <c r="H18" s="91"/>
      <c r="I18" s="89">
        <f>'[1]Cronograma Fisico Financeiro'!J19/'[1]Cronograma Fisico Financeiro'!$R$30</f>
        <v>1.8094841930116474E-2</v>
      </c>
      <c r="J18" s="89">
        <f>'[1]Cronograma Fisico Financeiro'!K19/'[1]Cronograma Fisico Financeiro'!$R$30</f>
        <v>1.8094841930116474E-2</v>
      </c>
      <c r="K18" s="98"/>
      <c r="L18" s="91"/>
      <c r="M18" s="91"/>
      <c r="N18" s="91"/>
      <c r="O18" s="91"/>
      <c r="P18" s="90"/>
      <c r="Q18" s="83">
        <f>'[1]Cronograma Fisico Financeiro'!R19/'[1]Cronograma Fisico Financeiro'!$R$30</f>
        <v>3.6189683860232948E-2</v>
      </c>
    </row>
    <row r="19" spans="1:17" ht="23.25" customHeight="1" x14ac:dyDescent="0.2">
      <c r="A19" s="5">
        <f>[1]Planilha_Geral_valores!C20</f>
        <v>4</v>
      </c>
      <c r="B19" s="9" t="str">
        <f>[1]Planilha_Geral_valores!D20</f>
        <v>Sistema de Informação Geográfica em Solução SAAS</v>
      </c>
      <c r="C19" s="7"/>
      <c r="D19" s="7"/>
      <c r="E19" s="97"/>
      <c r="F19" s="97"/>
      <c r="G19" s="97"/>
      <c r="H19" s="97"/>
      <c r="I19" s="97"/>
      <c r="J19" s="97"/>
      <c r="K19" s="97"/>
      <c r="L19" s="97"/>
      <c r="M19" s="97"/>
      <c r="N19" s="97"/>
      <c r="O19" s="97"/>
      <c r="P19" s="96"/>
      <c r="Q19" s="95">
        <f>'[1]Cronograma Fisico Financeiro'!R20/'[1]Cronograma Fisico Financeiro'!$R$30</f>
        <v>0.3033277870216306</v>
      </c>
    </row>
    <row r="20" spans="1:17" ht="26.25" customHeight="1" x14ac:dyDescent="0.2">
      <c r="A20" s="23" t="str">
        <f>[1]Planilha_Geral_valores!C21</f>
        <v>4.1</v>
      </c>
      <c r="B20" s="24" t="str">
        <f>[1]Planilha_Geral_valores!D21</f>
        <v xml:space="preserve">Adequação da Base de Dados existente e Implantação do SIG </v>
      </c>
      <c r="C20" s="8" t="str">
        <f>[1]Planilha_Geral_valores!E21</f>
        <v xml:space="preserve">Unidade </v>
      </c>
      <c r="D20" s="8">
        <f>[1]Planilha_Geral_valores!F21</f>
        <v>1</v>
      </c>
      <c r="E20" s="85">
        <f>'[1]Cronograma Fisico Financeiro'!F21/'[1]Cronograma Fisico Financeiro'!$R$30</f>
        <v>8.3194675540765387E-3</v>
      </c>
      <c r="F20" s="85">
        <f>'[1]Cronograma Fisico Financeiro'!G21/'[1]Cronograma Fisico Financeiro'!$R$30</f>
        <v>8.3194675540765387E-3</v>
      </c>
      <c r="G20" s="85">
        <f>'[1]Cronograma Fisico Financeiro'!H21/'[1]Cronograma Fisico Financeiro'!$R$30</f>
        <v>8.3194675540765387E-3</v>
      </c>
      <c r="H20" s="91"/>
      <c r="I20" s="91"/>
      <c r="J20" s="91"/>
      <c r="K20" s="91"/>
      <c r="L20" s="91"/>
      <c r="M20" s="92"/>
      <c r="N20" s="92"/>
      <c r="O20" s="86"/>
      <c r="P20" s="84"/>
      <c r="Q20" s="83">
        <f>'[1]Cronograma Fisico Financeiro'!R21/'[1]Cronograma Fisico Financeiro'!$R$30</f>
        <v>2.4958402662229616E-2</v>
      </c>
    </row>
    <row r="21" spans="1:17" ht="25.5" x14ac:dyDescent="0.2">
      <c r="A21" s="23" t="str">
        <f>[1]Planilha_Geral_valores!C22</f>
        <v>4.2</v>
      </c>
      <c r="B21" s="24" t="str">
        <f>[1]Planilha_Geral_valores!D22</f>
        <v>Fornecimento de Licenciamento de Sistema de Informação Geográfica (SIG) na modalidade de locação como serviço (SaaS)</v>
      </c>
      <c r="C21" s="8" t="str">
        <f>[1]Planilha_Geral_valores!E22</f>
        <v xml:space="preserve">Mês </v>
      </c>
      <c r="D21" s="8">
        <f>[1]Planilha_Geral_valores!F22</f>
        <v>12</v>
      </c>
      <c r="E21" s="85">
        <f>'[1]Cronograma Fisico Financeiro'!F22/'[1]Cronograma Fisico Financeiro'!$R$30</f>
        <v>1.6638935108153077E-2</v>
      </c>
      <c r="F21" s="85">
        <f>'[1]Cronograma Fisico Financeiro'!G22/'[1]Cronograma Fisico Financeiro'!$R$30</f>
        <v>1.6638935108153077E-2</v>
      </c>
      <c r="G21" s="85">
        <f>'[1]Cronograma Fisico Financeiro'!H22/'[1]Cronograma Fisico Financeiro'!$R$30</f>
        <v>1.6638935108153077E-2</v>
      </c>
      <c r="H21" s="85">
        <f>'[1]Cronograma Fisico Financeiro'!I22/'[1]Cronograma Fisico Financeiro'!$R$30</f>
        <v>1.6638935108153077E-2</v>
      </c>
      <c r="I21" s="85">
        <f>'[1]Cronograma Fisico Financeiro'!J22/'[1]Cronograma Fisico Financeiro'!$R$30</f>
        <v>1.6638935108153077E-2</v>
      </c>
      <c r="J21" s="85">
        <f>'[1]Cronograma Fisico Financeiro'!K22/'[1]Cronograma Fisico Financeiro'!$R$30</f>
        <v>1.6638935108153077E-2</v>
      </c>
      <c r="K21" s="85">
        <f>'[1]Cronograma Fisico Financeiro'!L22/'[1]Cronograma Fisico Financeiro'!$R$30</f>
        <v>1.6638935108153077E-2</v>
      </c>
      <c r="L21" s="85">
        <f>'[1]Cronograma Fisico Financeiro'!M22/'[1]Cronograma Fisico Financeiro'!$R$30</f>
        <v>1.6638935108153077E-2</v>
      </c>
      <c r="M21" s="85">
        <f>'[1]Cronograma Fisico Financeiro'!N22/'[1]Cronograma Fisico Financeiro'!$R$30</f>
        <v>1.6638935108153077E-2</v>
      </c>
      <c r="N21" s="85">
        <f>'[1]Cronograma Fisico Financeiro'!O22/'[1]Cronograma Fisico Financeiro'!$R$30</f>
        <v>1.6638935108153077E-2</v>
      </c>
      <c r="O21" s="85">
        <f>'[1]Cronograma Fisico Financeiro'!P22/'[1]Cronograma Fisico Financeiro'!$R$30</f>
        <v>1.6638935108153077E-2</v>
      </c>
      <c r="P21" s="85">
        <f>'[1]Cronograma Fisico Financeiro'!Q22/'[1]Cronograma Fisico Financeiro'!$R$30</f>
        <v>1.6638935108153077E-2</v>
      </c>
      <c r="Q21" s="83">
        <f>'[1]Cronograma Fisico Financeiro'!R22/'[1]Cronograma Fisico Financeiro'!$R$30</f>
        <v>0.19966722129783693</v>
      </c>
    </row>
    <row r="22" spans="1:17" ht="26.25" customHeight="1" x14ac:dyDescent="0.2">
      <c r="A22" s="23" t="str">
        <f>[1]Planilha_Geral_valores!C23</f>
        <v>4.3</v>
      </c>
      <c r="B22" s="24" t="str">
        <f>[1]Planilha_Geral_valores!D23</f>
        <v>Serviço de integração com o sistema legado (tributário)</v>
      </c>
      <c r="C22" s="8" t="str">
        <f>[1]Planilha_Geral_valores!E23</f>
        <v xml:space="preserve">Unidade </v>
      </c>
      <c r="D22" s="8">
        <f>[1]Planilha_Geral_valores!F23</f>
        <v>1</v>
      </c>
      <c r="E22" s="94"/>
      <c r="F22" s="93"/>
      <c r="G22" s="85">
        <f>'[1]Cronograma Fisico Financeiro'!H23/'[1]Cronograma Fisico Financeiro'!$R$30</f>
        <v>1.4559068219633943E-2</v>
      </c>
      <c r="H22" s="85">
        <f>'[1]Cronograma Fisico Financeiro'!I23/'[1]Cronograma Fisico Financeiro'!$R$30</f>
        <v>7.2795341098169713E-3</v>
      </c>
      <c r="I22" s="85">
        <f>'[1]Cronograma Fisico Financeiro'!J23/'[1]Cronograma Fisico Financeiro'!$R$30</f>
        <v>7.2795341098169713E-3</v>
      </c>
      <c r="J22" s="86"/>
      <c r="K22" s="91"/>
      <c r="L22" s="91"/>
      <c r="M22" s="91"/>
      <c r="N22" s="91"/>
      <c r="O22" s="86"/>
      <c r="P22" s="84"/>
      <c r="Q22" s="83">
        <f>'[1]Cronograma Fisico Financeiro'!R23/'[1]Cronograma Fisico Financeiro'!$R$30</f>
        <v>2.9118136439267885E-2</v>
      </c>
    </row>
    <row r="23" spans="1:17" ht="26.25" customHeight="1" x14ac:dyDescent="0.2">
      <c r="A23" s="23" t="str">
        <f>[1]Planilha_Geral_valores!C24</f>
        <v>4.4</v>
      </c>
      <c r="B23" s="24" t="str">
        <f>[1]Planilha_Geral_valores!D24</f>
        <v>Serviço de Desenvolvimento - Módulo de Gestão e Controle do Cadastro Imobiliário em plataforma SIG no modelo SaaS</v>
      </c>
      <c r="C23" s="8" t="str">
        <f>[1]Planilha_Geral_valores!E24</f>
        <v xml:space="preserve">Unidade </v>
      </c>
      <c r="D23" s="8">
        <f>[1]Planilha_Geral_valores!F24</f>
        <v>1</v>
      </c>
      <c r="E23" s="94"/>
      <c r="F23" s="93"/>
      <c r="G23" s="93"/>
      <c r="H23" s="92"/>
      <c r="I23" s="85">
        <f>'[1]Cronograma Fisico Financeiro'!J24/'[1]Cronograma Fisico Financeiro'!$R$30</f>
        <v>3.3277870216306157E-3</v>
      </c>
      <c r="J23" s="85">
        <f>'[1]Cronograma Fisico Financeiro'!K24/'[1]Cronograma Fisico Financeiro'!$R$30</f>
        <v>3.3277870216306157E-3</v>
      </c>
      <c r="K23" s="85">
        <f>'[1]Cronograma Fisico Financeiro'!L24/'[1]Cronograma Fisico Financeiro'!$R$30</f>
        <v>3.3277870216306157E-3</v>
      </c>
      <c r="L23" s="85">
        <f>'[1]Cronograma Fisico Financeiro'!M24/'[1]Cronograma Fisico Financeiro'!$R$30</f>
        <v>3.3277870216306157E-3</v>
      </c>
      <c r="M23" s="85">
        <f>'[1]Cronograma Fisico Financeiro'!N24/'[1]Cronograma Fisico Financeiro'!$R$30</f>
        <v>3.3277870216306157E-3</v>
      </c>
      <c r="N23" s="91"/>
      <c r="O23" s="91"/>
      <c r="P23" s="90"/>
      <c r="Q23" s="83">
        <f>'[1]Cronograma Fisico Financeiro'!R24/'[1]Cronograma Fisico Financeiro'!$R$30</f>
        <v>1.6638935108153077E-2</v>
      </c>
    </row>
    <row r="24" spans="1:17" ht="15" customHeight="1" x14ac:dyDescent="0.2">
      <c r="A24" s="23"/>
      <c r="B24" s="27" t="str">
        <f>[1]Planilha_Geral_valores!D25</f>
        <v xml:space="preserve">Treinamento em Sistema de Informação Geográfica SIG </v>
      </c>
      <c r="C24" s="28"/>
      <c r="D24" s="28"/>
      <c r="E24" s="89"/>
      <c r="F24" s="89"/>
      <c r="G24" s="89"/>
      <c r="H24" s="89"/>
      <c r="I24" s="89"/>
      <c r="J24" s="89"/>
      <c r="K24" s="89"/>
      <c r="L24" s="89"/>
      <c r="M24" s="89"/>
      <c r="N24" s="89"/>
      <c r="O24" s="89"/>
      <c r="P24" s="88"/>
      <c r="Q24" s="78"/>
    </row>
    <row r="25" spans="1:17" ht="18" customHeight="1" x14ac:dyDescent="0.2">
      <c r="A25" s="23" t="str">
        <f>[1]Planilha_Geral_valores!C26</f>
        <v>4.5</v>
      </c>
      <c r="B25" s="24" t="str">
        <f>[1]Planilha_Geral_valores!D26</f>
        <v>Capacitação e Treinamento ao Sistema de Informação Geográfica</v>
      </c>
      <c r="C25" s="8" t="str">
        <f>[1]Planilha_Geral_valores!E26</f>
        <v>Horas</v>
      </c>
      <c r="D25" s="8">
        <f>[1]Planilha_Geral_valores!F26</f>
        <v>24</v>
      </c>
      <c r="E25" s="87"/>
      <c r="F25" s="87"/>
      <c r="G25" s="87"/>
      <c r="H25" s="87"/>
      <c r="I25" s="86"/>
      <c r="J25" s="86"/>
      <c r="K25" s="86"/>
      <c r="L25" s="86"/>
      <c r="M25" s="86"/>
      <c r="N25" s="85">
        <f>'[1]Cronograma Fisico Financeiro'!O26/'[1]Cronograma Fisico Financeiro'!$R$30</f>
        <v>6.4891846921797001E-3</v>
      </c>
      <c r="O25" s="85">
        <f>'[1]Cronograma Fisico Financeiro'!P26/'[1]Cronograma Fisico Financeiro'!$R$30</f>
        <v>6.4891846921797001E-3</v>
      </c>
      <c r="P25" s="84"/>
      <c r="Q25" s="83">
        <f>'[1]Cronograma Fisico Financeiro'!R26/'[1]Cronograma Fisico Financeiro'!$R$30</f>
        <v>1.29783693843594E-2</v>
      </c>
    </row>
    <row r="26" spans="1:17" ht="18.75" customHeight="1" x14ac:dyDescent="0.2">
      <c r="A26" s="23"/>
      <c r="B26" s="27" t="str">
        <f>[1]Planilha_Geral_valores!D27</f>
        <v>Suporte Técnico Remoto e Manutenção</v>
      </c>
      <c r="C26" s="29"/>
      <c r="D26" s="29"/>
      <c r="E26" s="80"/>
      <c r="F26" s="80"/>
      <c r="G26" s="82"/>
      <c r="H26" s="81"/>
      <c r="I26" s="80"/>
      <c r="J26" s="80"/>
      <c r="K26" s="80"/>
      <c r="L26" s="80"/>
      <c r="M26" s="80"/>
      <c r="N26" s="80"/>
      <c r="O26" s="80"/>
      <c r="P26" s="79"/>
      <c r="Q26" s="78"/>
    </row>
    <row r="27" spans="1:17" ht="21.75" customHeight="1" thickBot="1" x14ac:dyDescent="0.25">
      <c r="A27" s="31" t="str">
        <f>[1]Planilha_Geral_valores!C28</f>
        <v>4.6</v>
      </c>
      <c r="B27" s="32" t="str">
        <f>[1]Planilha_Geral_valores!D28</f>
        <v xml:space="preserve">Suporte e Mantenção do Sistema </v>
      </c>
      <c r="C27" s="33" t="str">
        <f>[1]Planilha_Geral_valores!E28</f>
        <v>Mensal</v>
      </c>
      <c r="D27" s="33">
        <f>[1]Planilha_Geral_valores!F28</f>
        <v>12</v>
      </c>
      <c r="E27" s="77">
        <f>'[1]Cronograma Fisico Financeiro'!F28/'[1]Cronograma Fisico Financeiro'!$R$30</f>
        <v>1.6638935108153079E-3</v>
      </c>
      <c r="F27" s="77">
        <f>'[1]Cronograma Fisico Financeiro'!G28/'[1]Cronograma Fisico Financeiro'!$R$30</f>
        <v>1.6638935108153079E-3</v>
      </c>
      <c r="G27" s="77">
        <f>'[1]Cronograma Fisico Financeiro'!H28/'[1]Cronograma Fisico Financeiro'!$R$30</f>
        <v>1.6638935108153079E-3</v>
      </c>
      <c r="H27" s="77">
        <f>'[1]Cronograma Fisico Financeiro'!I28/'[1]Cronograma Fisico Financeiro'!$R$30</f>
        <v>1.6638935108153079E-3</v>
      </c>
      <c r="I27" s="77">
        <f>'[1]Cronograma Fisico Financeiro'!J28/'[1]Cronograma Fisico Financeiro'!$R$30</f>
        <v>1.6638935108153079E-3</v>
      </c>
      <c r="J27" s="77">
        <f>'[1]Cronograma Fisico Financeiro'!K28/'[1]Cronograma Fisico Financeiro'!$R$30</f>
        <v>1.6638935108153079E-3</v>
      </c>
      <c r="K27" s="77">
        <f>'[1]Cronograma Fisico Financeiro'!L28/'[1]Cronograma Fisico Financeiro'!$R$30</f>
        <v>1.6638935108153079E-3</v>
      </c>
      <c r="L27" s="77">
        <f>'[1]Cronograma Fisico Financeiro'!M28/'[1]Cronograma Fisico Financeiro'!$R$30</f>
        <v>1.6638935108153079E-3</v>
      </c>
      <c r="M27" s="77">
        <f>'[1]Cronograma Fisico Financeiro'!N28/'[1]Cronograma Fisico Financeiro'!$R$30</f>
        <v>1.6638935108153079E-3</v>
      </c>
      <c r="N27" s="77">
        <f>'[1]Cronograma Fisico Financeiro'!O28/'[1]Cronograma Fisico Financeiro'!$R$30</f>
        <v>1.6638935108153079E-3</v>
      </c>
      <c r="O27" s="77">
        <f>'[1]Cronograma Fisico Financeiro'!P28/'[1]Cronograma Fisico Financeiro'!$R$30</f>
        <v>1.6638935108153079E-3</v>
      </c>
      <c r="P27" s="77">
        <f>'[1]Cronograma Fisico Financeiro'!Q28/'[1]Cronograma Fisico Financeiro'!$R$30</f>
        <v>1.6638935108153079E-3</v>
      </c>
      <c r="Q27" s="76">
        <f>'[1]Cronograma Fisico Financeiro'!R28/'[1]Cronograma Fisico Financeiro'!$R$30</f>
        <v>1.9966722129783693E-2</v>
      </c>
    </row>
    <row r="28" spans="1:17" ht="13.5" thickBot="1" x14ac:dyDescent="0.25"/>
    <row r="29" spans="1:17" ht="13.5" thickBot="1" x14ac:dyDescent="0.25">
      <c r="A29" s="75" t="s">
        <v>73</v>
      </c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3"/>
      <c r="Q29" s="72">
        <f>'[1]Cronograma Fisico Financeiro'!R30/'[1]Cronograma Fisico Financeiro'!$R$30</f>
        <v>1</v>
      </c>
    </row>
    <row r="30" spans="1:17" ht="13.5" thickBot="1" x14ac:dyDescent="0.25">
      <c r="Q30" s="10"/>
    </row>
    <row r="31" spans="1:17" x14ac:dyDescent="0.2">
      <c r="A31" s="71" t="s">
        <v>72</v>
      </c>
      <c r="B31" s="70"/>
      <c r="C31" s="69" t="s">
        <v>71</v>
      </c>
      <c r="D31" s="69"/>
      <c r="E31" s="68">
        <f>SUM(E4:E27)</f>
        <v>4.4509151414309479E-2</v>
      </c>
      <c r="F31" s="68">
        <f>SUM(F4:F27)</f>
        <v>0.27807820299500829</v>
      </c>
      <c r="G31" s="68">
        <f>SUM(G4:G27)</f>
        <v>0.29663061564059895</v>
      </c>
      <c r="H31" s="68">
        <f>SUM(H4:H27)</f>
        <v>0.11422628951747087</v>
      </c>
      <c r="I31" s="68">
        <f>SUM(I4:I27)</f>
        <v>9.4051580698835263E-2</v>
      </c>
      <c r="J31" s="68">
        <f>SUM(J4:J27)</f>
        <v>3.9725457570715467E-2</v>
      </c>
      <c r="K31" s="68">
        <f>SUM(K4:K27)</f>
        <v>2.1630615640599E-2</v>
      </c>
      <c r="L31" s="68">
        <f>SUM(L4:L27)</f>
        <v>2.1630615640599E-2</v>
      </c>
      <c r="M31" s="68">
        <f>SUM(M4:M27)</f>
        <v>2.1630615640599E-2</v>
      </c>
      <c r="N31" s="68">
        <f>SUM(N4:N27)</f>
        <v>2.4792013311148085E-2</v>
      </c>
      <c r="O31" s="68">
        <f>SUM(O4:O27)</f>
        <v>2.4792013311148085E-2</v>
      </c>
      <c r="P31" s="67">
        <f>SUM(P4:P27)</f>
        <v>1.8302828618968384E-2</v>
      </c>
      <c r="Q31" s="60"/>
    </row>
    <row r="32" spans="1:17" ht="13.5" thickBot="1" x14ac:dyDescent="0.25">
      <c r="A32" s="66"/>
      <c r="B32" s="65"/>
      <c r="C32" s="64" t="s">
        <v>70</v>
      </c>
      <c r="D32" s="63"/>
      <c r="E32" s="62">
        <f>E31</f>
        <v>4.4509151414309479E-2</v>
      </c>
      <c r="F32" s="62">
        <f>E32+F31</f>
        <v>0.32258735440931779</v>
      </c>
      <c r="G32" s="62">
        <f>F32+G31</f>
        <v>0.61921797004991674</v>
      </c>
      <c r="H32" s="62">
        <f>G32+H31</f>
        <v>0.73344425956738757</v>
      </c>
      <c r="I32" s="62">
        <f>H32+I31</f>
        <v>0.8274958402662228</v>
      </c>
      <c r="J32" s="62">
        <f>I32+J31</f>
        <v>0.86722129783693824</v>
      </c>
      <c r="K32" s="62">
        <f>J32+K31</f>
        <v>0.88885191347753723</v>
      </c>
      <c r="L32" s="62">
        <f>K32+L31</f>
        <v>0.91048252911813621</v>
      </c>
      <c r="M32" s="62">
        <f>L32+M31</f>
        <v>0.93211314475873519</v>
      </c>
      <c r="N32" s="62">
        <f>M32+N31</f>
        <v>0.9569051580698833</v>
      </c>
      <c r="O32" s="62">
        <f>N32+O31</f>
        <v>0.98169717138103141</v>
      </c>
      <c r="P32" s="61">
        <f>O32+P31</f>
        <v>0.99999999999999978</v>
      </c>
      <c r="Q32" s="60"/>
    </row>
  </sheetData>
  <mergeCells count="5">
    <mergeCell ref="A1:Q1"/>
    <mergeCell ref="A29:P29"/>
    <mergeCell ref="A31:B32"/>
    <mergeCell ref="C31:D31"/>
    <mergeCell ref="C32:D32"/>
  </mergeCells>
  <pageMargins left="0.511811024" right="0.511811024" top="0.78740157499999996" bottom="0.78740157499999996" header="0.31496062000000002" footer="0.31496062000000002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PLANILHA ORÇAMENTARIA(EM BRANCO</vt:lpstr>
      <vt:lpstr>CRONOGRAMA DE EXECUÇÃO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2026-03-17T14:50:21Z</dcterms:created>
  <dcterms:modified xsi:type="dcterms:W3CDTF">2026-06-02T11:30:10Z</dcterms:modified>
</cp:coreProperties>
</file>