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Obras Contratadas\_Obras e serviços em execução\Muros\Documentação Tecnica Execução\25.10.15 - Anexo 3 - ETA III\"/>
    </mc:Choice>
  </mc:AlternateContent>
  <xr:revisionPtr revIDLastSave="0" documentId="13_ncr:1_{19DA7AF1-86AC-4F98-8E9E-EAA126972A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8" r:id="rId1"/>
    <sheet name="Orçamento" sheetId="1" r:id="rId2"/>
  </sheets>
  <definedNames>
    <definedName name="_xlnm.Print_Area" localSheetId="0">Cronograma!$A$1:$K$31</definedName>
    <definedName name="_xlnm.Print_Area" localSheetId="1">Orçamento!$A$1:$F$76</definedName>
    <definedName name="CUSTOS">#REF!</definedName>
    <definedName name="MATRIZ">#REF!</definedName>
    <definedName name="MATRIZ_CUSTO">#REF!</definedName>
    <definedName name="TABELA">#REF!</definedName>
    <definedName name="_xlnm.Print_Titles" localSheetId="1">Orçamento!$1:$5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8" l="1"/>
  <c r="A2" i="8"/>
  <c r="F55" i="1"/>
  <c r="F54" i="1"/>
  <c r="F53" i="1"/>
  <c r="F47" i="1"/>
  <c r="F41" i="1"/>
  <c r="F34" i="1"/>
  <c r="F25" i="1"/>
  <c r="F27" i="1"/>
  <c r="F26" i="1"/>
  <c r="F24" i="1"/>
  <c r="F23" i="1"/>
  <c r="F17" i="1"/>
  <c r="F11" i="1" l="1"/>
  <c r="F10" i="1"/>
  <c r="F9" i="1"/>
  <c r="F13" i="1" l="1"/>
  <c r="F35" i="1"/>
  <c r="F33" i="1" l="1"/>
  <c r="F63" i="1"/>
  <c r="F56" i="1"/>
  <c r="F49" i="1" l="1"/>
  <c r="A4" i="8"/>
  <c r="A31" i="8"/>
  <c r="A30" i="8"/>
  <c r="A29" i="8"/>
  <c r="A26" i="8"/>
  <c r="F43" i="1" l="1"/>
  <c r="G15" i="8" s="1"/>
  <c r="G17" i="8"/>
  <c r="C17" i="8"/>
  <c r="C15" i="8" l="1"/>
  <c r="F62" i="1" l="1"/>
  <c r="F58" i="1" l="1"/>
  <c r="G19" i="8" s="1"/>
  <c r="K19" i="8" l="1"/>
  <c r="K15" i="8" l="1"/>
  <c r="F37" i="1" l="1"/>
  <c r="C13" i="8" s="1"/>
  <c r="K13" i="8" s="1"/>
  <c r="K17" i="8"/>
  <c r="F65" i="1"/>
  <c r="G21" i="8" l="1"/>
  <c r="K21" i="8" s="1"/>
  <c r="F29" i="1"/>
  <c r="C11" i="8" s="1"/>
  <c r="K11" i="8" s="1"/>
  <c r="C7" i="8"/>
  <c r="G7" i="8" l="1"/>
  <c r="K7" i="8" l="1"/>
  <c r="F19" i="1" l="1"/>
  <c r="F67" i="1" s="1"/>
  <c r="G9" i="8" l="1"/>
  <c r="G23" i="8" s="1"/>
  <c r="C9" i="8"/>
  <c r="C23" i="8" l="1"/>
  <c r="K23" i="8" s="1"/>
  <c r="K9" i="8"/>
</calcChain>
</file>

<file path=xl/sharedStrings.xml><?xml version="1.0" encoding="utf-8"?>
<sst xmlns="http://schemas.openxmlformats.org/spreadsheetml/2006/main" count="160" uniqueCount="87">
  <si>
    <t>Qtdade.</t>
  </si>
  <si>
    <t>Un.</t>
  </si>
  <si>
    <t>Item</t>
  </si>
  <si>
    <t>Fornecimento de placa de obra com chapa galvanizada e estrutura de madeira.</t>
  </si>
  <si>
    <t>m²</t>
  </si>
  <si>
    <t>1.1</t>
  </si>
  <si>
    <t>1.2</t>
  </si>
  <si>
    <t>1.3</t>
  </si>
  <si>
    <t>Descrição</t>
  </si>
  <si>
    <t>PLANILHA DE ORÇAMENTO</t>
  </si>
  <si>
    <t>Quant.</t>
  </si>
  <si>
    <t>P. Unit. (R$)</t>
  </si>
  <si>
    <t>P. Total (R$)</t>
  </si>
  <si>
    <t>ITEM</t>
  </si>
  <si>
    <t xml:space="preserve"> T O T A L      D E S T A     P L A N I L H A</t>
  </si>
  <si>
    <t>R$</t>
  </si>
  <si>
    <t>2.1</t>
  </si>
  <si>
    <t>m³</t>
  </si>
  <si>
    <t>3.1</t>
  </si>
  <si>
    <t>3.3</t>
  </si>
  <si>
    <t>Demolição de piso de concreto simples, de forma mecanizada com martelete, sem reaproveitamento.</t>
  </si>
  <si>
    <t>Remoção entulho, inlusive a carga, transporte e descarga em bota fora a qualquer distancia.</t>
  </si>
  <si>
    <t>5.1</t>
  </si>
  <si>
    <t>4.1</t>
  </si>
  <si>
    <t>4.2</t>
  </si>
  <si>
    <t>Remoção de cercas e mouroes de forma manual sem reaproveitamento.</t>
  </si>
  <si>
    <t>6.1</t>
  </si>
  <si>
    <t>TOTAL DA ETAPA</t>
  </si>
  <si>
    <t>7.1</t>
  </si>
  <si>
    <t>Limpeza manual de vegetação em terreno com enxada.</t>
  </si>
  <si>
    <t>m</t>
  </si>
  <si>
    <t>8.1</t>
  </si>
  <si>
    <t>8.2</t>
  </si>
  <si>
    <t>Execução de linhas de referência em gabarito ou cavalete.</t>
  </si>
  <si>
    <t>3.2</t>
  </si>
  <si>
    <t>Execução de pilar com blocos de concreto estrutural 39 x 19 x 39 cm, juntas com 10mm.</t>
  </si>
  <si>
    <t>Limpeza da obra.</t>
  </si>
  <si>
    <t>Execução de passeio (calçada) ou piso de concreto com concreto moldado in loco, feito na obra, acabamento convencional, não armado.</t>
  </si>
  <si>
    <t>Impermeabilização de superficie com argamassa polimerérica / membrana acrilica, 3 demãos.</t>
  </si>
  <si>
    <t>Chapim (rufo capa) em aço galvanizado, corte.</t>
  </si>
  <si>
    <t>Locação de container 2,30 x 6,00, Alt. 2,50m, para escritorio, sem divisorias internas e sem  sanitario. (Não Incui mobilização/desmobilização)</t>
  </si>
  <si>
    <t>Adminstração local da obra.</t>
  </si>
  <si>
    <t>CRONOGRAMA FÍSICO-FINANCEIRO</t>
  </si>
  <si>
    <t>TOTAIS</t>
  </si>
  <si>
    <t>1° mês</t>
  </si>
  <si>
    <t>2° mês</t>
  </si>
  <si>
    <t>SERVIÇOS PRELIMINARES</t>
  </si>
  <si>
    <t>ADMINISTRAÇÃO DO LOCAL DA OBRA</t>
  </si>
  <si>
    <t>RETIRADAS E DEMOLIÇÕES</t>
  </si>
  <si>
    <t>LOCAÇÃO DE OBRA</t>
  </si>
  <si>
    <t>ESTACA ESCAVADA</t>
  </si>
  <si>
    <t>BALDRAME</t>
  </si>
  <si>
    <t>ALVENARIA</t>
  </si>
  <si>
    <t>SERVIÇOS COMPLEMENTARES</t>
  </si>
  <si>
    <t>DESCRIÇÃO DOS SERVIÇOS</t>
  </si>
  <si>
    <t>Estaca escavada mecanicamente, sem fluido estabilizante, com 25cm de diametro, concreto lançado por caminhão betoneira.</t>
  </si>
  <si>
    <t>4.3</t>
  </si>
  <si>
    <t>Locação e acompanhamento topográfico de obras especiais.</t>
  </si>
  <si>
    <t>EQD</t>
  </si>
  <si>
    <t>Execução de viga baldrame 0,20 x 0,40 m - por metro linear construído</t>
  </si>
  <si>
    <t>Alvenaria de blocos de concreto estrutural 19 x 19 x 39 cm, FBK=8 MPA, utilizando palheta - por metro linear construído com altura = 3,00 m.</t>
  </si>
  <si>
    <t>mês</t>
  </si>
  <si>
    <t>Locação de container 2,30 x 4,30, Alt. 2,50m, para sanitario, com 5 bacias, 1 lavatorio e 4 mictorios. (Não Incui mobilização/desmobilização)</t>
  </si>
  <si>
    <t>Demolição de Alvenaria para qualquer tipo de bloco, de forma mecanizada, sem reaproveitamento.</t>
  </si>
  <si>
    <t>3.4</t>
  </si>
  <si>
    <t>Demolição Parcial de pavimento asfaltivo, de forma mecanizada com martelete, sem reaproveitamento.</t>
  </si>
  <si>
    <t>5 - Estaca Escavada</t>
  </si>
  <si>
    <t>1 - Serviços Preliminares</t>
  </si>
  <si>
    <t>2 - Administração local da obra</t>
  </si>
  <si>
    <t>3 - Retiradas e Demolições</t>
  </si>
  <si>
    <t>4 - Locação de Obra</t>
  </si>
  <si>
    <t>6 - Baldrame</t>
  </si>
  <si>
    <t>7 - Alvenaria</t>
  </si>
  <si>
    <t>7.2</t>
  </si>
  <si>
    <t>7.3</t>
  </si>
  <si>
    <t>7.4</t>
  </si>
  <si>
    <t>8 - Serviços Complementares</t>
  </si>
  <si>
    <t>3.5</t>
  </si>
  <si>
    <t>INSERIR LOGO DA EMPRESA</t>
  </si>
  <si>
    <t>Proponente</t>
  </si>
  <si>
    <t>Endereço:</t>
  </si>
  <si>
    <r>
      <t>Obra:</t>
    </r>
    <r>
      <rPr>
        <sz val="10"/>
        <rFont val="Arial"/>
        <family val="2"/>
      </rPr>
      <t xml:space="preserve"> Implantação de Muros de Divisas na unidade ETA III.</t>
    </r>
  </si>
  <si>
    <t>Local e data</t>
  </si>
  <si>
    <t>CARIMBO E ASSINATURA</t>
  </si>
  <si>
    <t>Responsável Técnico</t>
  </si>
  <si>
    <t>nº CREA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</si>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</sst>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&quot;-&quot;??_);_(@_)"/>
    <numFmt numFmtId="166" formatCode="_(&quot;Cr$&quot;* #,##0.00_);_(&quot;Cr$&quot;* \(#,##0.00\);_(&quot;Cr$&quot;* &quot;-&quot;??_);_(@_)"/>
    <numFmt numFmtId="167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2"/>
      <color indexed="17"/>
      <name val="Arial"/>
      <family val="2"/>
    </font>
    <font>
      <sz val="10"/>
      <color indexed="1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9"/>
      <name val="Arial"/>
      <family val="2"/>
    </font>
    <font>
      <b/>
      <sz val="8.5"/>
      <name val="Arial"/>
      <family val="2"/>
    </font>
    <font>
      <b/>
      <sz val="8.5"/>
      <color theme="1"/>
      <name val="Arial"/>
      <family val="2"/>
    </font>
    <font>
      <sz val="8.5"/>
      <color theme="1"/>
      <name val="Arial"/>
      <family val="2"/>
    </font>
    <font>
      <sz val="8.5"/>
      <color rgb="FFFF0000"/>
      <name val="Arial"/>
      <family val="2"/>
    </font>
    <font>
      <i/>
      <sz val="9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3"/>
      <name val="Arial"/>
      <family val="2"/>
    </font>
    <font>
      <sz val="12"/>
      <color indexed="56"/>
      <name val="Verdana"/>
      <family val="2"/>
    </font>
    <font>
      <sz val="10"/>
      <color indexed="56"/>
      <name val="Verdana"/>
      <family val="2"/>
    </font>
    <font>
      <sz val="10"/>
      <name val="Verdana"/>
      <family val="2"/>
    </font>
    <font>
      <sz val="9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56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5" fillId="0" borderId="0"/>
    <xf numFmtId="165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2" fillId="0" borderId="0" applyProtection="0"/>
  </cellStyleXfs>
  <cellXfs count="200">
    <xf numFmtId="0" fontId="0" fillId="0" borderId="0" xfId="0"/>
    <xf numFmtId="0" fontId="23" fillId="0" borderId="0" xfId="4" applyFont="1" applyAlignment="1" applyProtection="1">
      <alignment vertical="center"/>
    </xf>
    <xf numFmtId="0" fontId="24" fillId="0" borderId="0" xfId="4" applyFont="1" applyAlignment="1" applyProtection="1">
      <alignment vertical="center"/>
    </xf>
    <xf numFmtId="0" fontId="25" fillId="0" borderId="0" xfId="4" applyFont="1" applyAlignment="1" applyProtection="1">
      <alignment vertical="center"/>
    </xf>
    <xf numFmtId="0" fontId="23" fillId="0" borderId="34" xfId="4" applyFont="1" applyBorder="1" applyAlignment="1" applyProtection="1">
      <alignment vertical="center"/>
    </xf>
    <xf numFmtId="0" fontId="8" fillId="0" borderId="0" xfId="4" applyFont="1" applyAlignment="1" applyProtection="1">
      <alignment vertical="center"/>
    </xf>
    <xf numFmtId="167" fontId="9" fillId="0" borderId="31" xfId="4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vertical="center"/>
    </xf>
    <xf numFmtId="0" fontId="6" fillId="2" borderId="14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54" xfId="0" applyFont="1" applyFill="1" applyBorder="1" applyAlignment="1">
      <alignment vertical="center"/>
    </xf>
    <xf numFmtId="0" fontId="17" fillId="2" borderId="54" xfId="0" applyFont="1" applyFill="1" applyBorder="1" applyAlignment="1">
      <alignment vertical="center"/>
    </xf>
    <xf numFmtId="44" fontId="5" fillId="2" borderId="46" xfId="3" applyFont="1" applyFill="1" applyBorder="1" applyAlignment="1" applyProtection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18" fillId="2" borderId="11" xfId="0" applyFont="1" applyFill="1" applyBorder="1" applyAlignment="1">
      <alignment vertical="center"/>
    </xf>
    <xf numFmtId="44" fontId="5" fillId="2" borderId="31" xfId="3" applyFont="1" applyFill="1" applyBorder="1" applyAlignment="1" applyProtection="1">
      <alignment horizontal="right" vertical="center"/>
    </xf>
    <xf numFmtId="0" fontId="2" fillId="2" borderId="26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44" fontId="5" fillId="2" borderId="16" xfId="3" applyFont="1" applyFill="1" applyBorder="1" applyAlignment="1" applyProtection="1">
      <alignment horizontal="right" vertical="center"/>
    </xf>
    <xf numFmtId="0" fontId="11" fillId="9" borderId="27" xfId="0" applyFont="1" applyFill="1" applyBorder="1" applyAlignment="1">
      <alignment horizontal="center" vertical="center"/>
    </xf>
    <xf numFmtId="0" fontId="11" fillId="9" borderId="26" xfId="0" applyFont="1" applyFill="1" applyBorder="1" applyAlignment="1">
      <alignment horizontal="center" vertical="center"/>
    </xf>
    <xf numFmtId="164" fontId="10" fillId="9" borderId="18" xfId="0" applyNumberFormat="1" applyFont="1" applyFill="1" applyBorder="1" applyAlignment="1">
      <alignment horizontal="center" vertical="center"/>
    </xf>
    <xf numFmtId="44" fontId="10" fillId="9" borderId="18" xfId="3" applyFont="1" applyFill="1" applyBorder="1" applyAlignment="1" applyProtection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/>
    </xf>
    <xf numFmtId="2" fontId="12" fillId="0" borderId="17" xfId="0" applyNumberFormat="1" applyFont="1" applyBorder="1" applyAlignment="1">
      <alignment horizontal="center" vertical="center"/>
    </xf>
    <xf numFmtId="44" fontId="8" fillId="0" borderId="20" xfId="3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2" fontId="12" fillId="0" borderId="5" xfId="0" quotePrefix="1" applyNumberFormat="1" applyFont="1" applyBorder="1" applyAlignment="1">
      <alignment horizontal="center" vertical="center"/>
    </xf>
    <xf numFmtId="44" fontId="8" fillId="0" borderId="9" xfId="3" applyFont="1" applyBorder="1" applyAlignment="1" applyProtection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left" vertical="center"/>
    </xf>
    <xf numFmtId="0" fontId="12" fillId="0" borderId="22" xfId="0" applyFont="1" applyBorder="1" applyAlignment="1">
      <alignment horizontal="center" vertical="center"/>
    </xf>
    <xf numFmtId="2" fontId="12" fillId="0" borderId="22" xfId="0" applyNumberFormat="1" applyFont="1" applyBorder="1" applyAlignment="1">
      <alignment horizontal="center" vertical="center"/>
    </xf>
    <xf numFmtId="44" fontId="8" fillId="0" borderId="7" xfId="3" applyFont="1" applyBorder="1" applyAlignment="1" applyProtection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44" fontId="8" fillId="4" borderId="0" xfId="3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right" vertical="center"/>
    </xf>
    <xf numFmtId="164" fontId="13" fillId="0" borderId="0" xfId="0" applyNumberFormat="1" applyFont="1" applyAlignment="1">
      <alignment horizontal="center" vertical="center"/>
    </xf>
    <xf numFmtId="44" fontId="8" fillId="0" borderId="0" xfId="3" applyFont="1" applyBorder="1" applyAlignment="1" applyProtection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164" fontId="10" fillId="9" borderId="1" xfId="0" applyNumberFormat="1" applyFont="1" applyFill="1" applyBorder="1" applyAlignment="1">
      <alignment horizontal="center" vertical="center"/>
    </xf>
    <xf numFmtId="44" fontId="10" fillId="9" borderId="1" xfId="3" applyFont="1" applyFill="1" applyBorder="1" applyAlignment="1" applyProtection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left" vertical="center"/>
    </xf>
    <xf numFmtId="0" fontId="12" fillId="0" borderId="24" xfId="0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center" vertical="center"/>
    </xf>
    <xf numFmtId="44" fontId="8" fillId="0" borderId="25" xfId="3" applyFont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9" borderId="12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2" fontId="8" fillId="0" borderId="17" xfId="0" applyNumberFormat="1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2" fontId="8" fillId="0" borderId="29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2" fillId="0" borderId="5" xfId="0" applyFont="1" applyBorder="1" applyAlignment="1">
      <alignment horizontal="left" vertical="center"/>
    </xf>
    <xf numFmtId="2" fontId="8" fillId="0" borderId="5" xfId="0" applyNumberFormat="1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8" xfId="0" applyFont="1" applyBorder="1" applyAlignment="1">
      <alignment horizontal="center" vertical="center"/>
    </xf>
    <xf numFmtId="2" fontId="8" fillId="0" borderId="58" xfId="0" applyNumberFormat="1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/>
    </xf>
    <xf numFmtId="2" fontId="8" fillId="0" borderId="22" xfId="0" applyNumberFormat="1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44" fontId="8" fillId="0" borderId="0" xfId="3" applyFont="1" applyAlignment="1" applyProtection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2" fontId="8" fillId="0" borderId="28" xfId="0" applyNumberFormat="1" applyFont="1" applyBorder="1" applyAlignment="1">
      <alignment horizontal="center" vertical="center"/>
    </xf>
    <xf numFmtId="44" fontId="8" fillId="0" borderId="0" xfId="3" applyFont="1" applyFill="1" applyBorder="1" applyAlignment="1" applyProtection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2" fontId="8" fillId="0" borderId="2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4" fontId="8" fillId="5" borderId="0" xfId="3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left" vertical="center"/>
    </xf>
    <xf numFmtId="2" fontId="12" fillId="0" borderId="0" xfId="0" applyNumberFormat="1" applyFont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4" fontId="2" fillId="0" borderId="0" xfId="3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44" fontId="16" fillId="0" borderId="0" xfId="3" applyFont="1" applyFill="1" applyBorder="1" applyAlignment="1" applyProtection="1">
      <alignment horizontal="center" vertical="center"/>
    </xf>
    <xf numFmtId="44" fontId="16" fillId="0" borderId="0" xfId="3" applyFont="1" applyFill="1" applyAlignment="1" applyProtection="1">
      <alignment horizontal="center" vertical="center"/>
    </xf>
    <xf numFmtId="44" fontId="16" fillId="0" borderId="0" xfId="3" applyFont="1" applyAlignment="1" applyProtection="1">
      <alignment horizontal="center" vertical="center"/>
    </xf>
    <xf numFmtId="164" fontId="8" fillId="8" borderId="17" xfId="0" applyNumberFormat="1" applyFont="1" applyFill="1" applyBorder="1" applyAlignment="1" applyProtection="1">
      <alignment horizontal="center" vertical="center"/>
      <protection locked="0"/>
    </xf>
    <xf numFmtId="164" fontId="8" fillId="8" borderId="5" xfId="0" applyNumberFormat="1" applyFont="1" applyFill="1" applyBorder="1" applyAlignment="1" applyProtection="1">
      <alignment horizontal="center" vertical="center"/>
      <protection locked="0"/>
    </xf>
    <xf numFmtId="164" fontId="8" fillId="8" borderId="22" xfId="0" applyNumberFormat="1" applyFont="1" applyFill="1" applyBorder="1" applyAlignment="1" applyProtection="1">
      <alignment horizontal="center" vertical="center"/>
      <protection locked="0"/>
    </xf>
    <xf numFmtId="164" fontId="8" fillId="8" borderId="24" xfId="0" applyNumberFormat="1" applyFont="1" applyFill="1" applyBorder="1" applyAlignment="1" applyProtection="1">
      <alignment horizontal="center" vertical="center"/>
      <protection locked="0"/>
    </xf>
    <xf numFmtId="164" fontId="8" fillId="8" borderId="29" xfId="0" applyNumberFormat="1" applyFont="1" applyFill="1" applyBorder="1" applyAlignment="1" applyProtection="1">
      <alignment horizontal="center" vertical="center"/>
      <protection locked="0"/>
    </xf>
    <xf numFmtId="164" fontId="8" fillId="8" borderId="58" xfId="0" applyNumberFormat="1" applyFont="1" applyFill="1" applyBorder="1" applyAlignment="1" applyProtection="1">
      <alignment horizontal="center" vertical="center"/>
      <protection locked="0"/>
    </xf>
    <xf numFmtId="164" fontId="8" fillId="8" borderId="28" xfId="0" applyNumberFormat="1" applyFont="1" applyFill="1" applyBorder="1" applyAlignment="1" applyProtection="1">
      <alignment horizontal="center" vertical="center"/>
      <protection locked="0"/>
    </xf>
    <xf numFmtId="39" fontId="7" fillId="6" borderId="50" xfId="1" applyNumberFormat="1" applyFont="1" applyFill="1" applyBorder="1" applyAlignment="1">
      <alignment horizontal="center" vertical="center" shrinkToFit="1"/>
    </xf>
    <xf numFmtId="39" fontId="7" fillId="6" borderId="37" xfId="1" applyNumberFormat="1" applyFont="1" applyFill="1" applyBorder="1" applyAlignment="1">
      <alignment horizontal="center" vertical="center" shrinkToFit="1"/>
    </xf>
    <xf numFmtId="39" fontId="7" fillId="7" borderId="51" xfId="1" applyNumberFormat="1" applyFont="1" applyFill="1" applyBorder="1" applyAlignment="1">
      <alignment horizontal="center" vertical="center" shrinkToFit="1"/>
    </xf>
    <xf numFmtId="39" fontId="7" fillId="7" borderId="50" xfId="1" applyNumberFormat="1" applyFont="1" applyFill="1" applyBorder="1" applyAlignment="1">
      <alignment horizontal="center" vertical="center" shrinkToFit="1"/>
    </xf>
    <xf numFmtId="39" fontId="7" fillId="7" borderId="37" xfId="1" applyNumberFormat="1" applyFont="1" applyFill="1" applyBorder="1" applyAlignment="1">
      <alignment horizontal="center" vertical="center" shrinkToFit="1"/>
    </xf>
    <xf numFmtId="39" fontId="7" fillId="0" borderId="50" xfId="1" applyNumberFormat="1" applyFont="1" applyBorder="1" applyAlignment="1">
      <alignment horizontal="center" vertical="center" shrinkToFit="1"/>
    </xf>
    <xf numFmtId="39" fontId="7" fillId="0" borderId="37" xfId="1" applyNumberFormat="1" applyFont="1" applyBorder="1" applyAlignment="1">
      <alignment horizontal="center" vertical="center" shrinkToFit="1"/>
    </xf>
    <xf numFmtId="39" fontId="7" fillId="0" borderId="51" xfId="1" applyNumberFormat="1" applyFont="1" applyBorder="1" applyAlignment="1">
      <alignment horizontal="center" vertical="center" shrinkToFit="1"/>
    </xf>
    <xf numFmtId="39" fontId="7" fillId="0" borderId="38" xfId="1" applyNumberFormat="1" applyFont="1" applyBorder="1" applyAlignment="1">
      <alignment horizontal="center" vertical="center" shrinkToFit="1"/>
    </xf>
    <xf numFmtId="39" fontId="7" fillId="0" borderId="53" xfId="1" applyNumberFormat="1" applyFont="1" applyBorder="1" applyAlignment="1">
      <alignment horizontal="center" vertical="center" shrinkToFit="1"/>
    </xf>
    <xf numFmtId="39" fontId="7" fillId="6" borderId="38" xfId="1" applyNumberFormat="1" applyFont="1" applyFill="1" applyBorder="1" applyAlignment="1">
      <alignment horizontal="center" vertical="center" shrinkToFit="1"/>
    </xf>
    <xf numFmtId="39" fontId="7" fillId="6" borderId="53" xfId="1" applyNumberFormat="1" applyFont="1" applyFill="1" applyBorder="1" applyAlignment="1">
      <alignment horizontal="center" vertical="center" shrinkToFit="1"/>
    </xf>
    <xf numFmtId="0" fontId="25" fillId="0" borderId="0" xfId="1" applyFont="1" applyAlignment="1">
      <alignment vertical="center"/>
    </xf>
    <xf numFmtId="0" fontId="26" fillId="0" borderId="0" xfId="1" applyFont="1" applyAlignment="1">
      <alignment vertical="center"/>
    </xf>
    <xf numFmtId="39" fontId="9" fillId="0" borderId="45" xfId="4" applyNumberFormat="1" applyFont="1" applyBorder="1" applyAlignment="1" applyProtection="1">
      <alignment horizontal="center" vertical="center" shrinkToFit="1"/>
    </xf>
    <xf numFmtId="39" fontId="7" fillId="0" borderId="46" xfId="4" applyNumberFormat="1" applyFont="1" applyBorder="1" applyAlignment="1" applyProtection="1">
      <alignment horizontal="center" vertical="center" shrinkToFit="1"/>
    </xf>
    <xf numFmtId="0" fontId="9" fillId="0" borderId="41" xfId="4" applyFont="1" applyBorder="1" applyAlignment="1" applyProtection="1">
      <alignment horizontal="center" vertical="center" shrinkToFit="1"/>
    </xf>
    <xf numFmtId="0" fontId="7" fillId="0" borderId="42" xfId="4" applyFont="1" applyBorder="1" applyAlignment="1" applyProtection="1">
      <alignment horizontal="center" vertical="center" shrinkToFit="1"/>
    </xf>
    <xf numFmtId="165" fontId="9" fillId="0" borderId="52" xfId="4" applyNumberFormat="1" applyFont="1" applyBorder="1" applyAlignment="1" applyProtection="1">
      <alignment horizontal="left" vertical="center"/>
    </xf>
    <xf numFmtId="0" fontId="7" fillId="0" borderId="33" xfId="4" applyFont="1" applyBorder="1" applyAlignment="1" applyProtection="1">
      <alignment horizontal="left" vertical="center"/>
    </xf>
    <xf numFmtId="39" fontId="7" fillId="0" borderId="50" xfId="1" applyNumberFormat="1" applyFont="1" applyBorder="1" applyAlignment="1">
      <alignment horizontal="center" vertical="center" shrinkToFit="1"/>
    </xf>
    <xf numFmtId="39" fontId="7" fillId="0" borderId="37" xfId="1" applyNumberFormat="1" applyFont="1" applyBorder="1" applyAlignment="1">
      <alignment horizontal="center" vertical="center" shrinkToFit="1"/>
    </xf>
    <xf numFmtId="39" fontId="7" fillId="0" borderId="51" xfId="1" applyNumberFormat="1" applyFont="1" applyBorder="1" applyAlignment="1">
      <alignment horizontal="center" vertical="center" shrinkToFit="1"/>
    </xf>
    <xf numFmtId="39" fontId="7" fillId="0" borderId="48" xfId="1" applyNumberFormat="1" applyFont="1" applyBorder="1" applyAlignment="1">
      <alignment horizontal="center" vertical="center" shrinkToFit="1"/>
    </xf>
    <xf numFmtId="39" fontId="7" fillId="0" borderId="36" xfId="1" applyNumberFormat="1" applyFont="1" applyBorder="1" applyAlignment="1">
      <alignment horizontal="center" vertical="center" shrinkToFit="1"/>
    </xf>
    <xf numFmtId="39" fontId="7" fillId="0" borderId="49" xfId="1" applyNumberFormat="1" applyFont="1" applyBorder="1" applyAlignment="1">
      <alignment horizontal="center" vertical="center" shrinkToFit="1"/>
    </xf>
    <xf numFmtId="39" fontId="9" fillId="0" borderId="46" xfId="4" applyNumberFormat="1" applyFont="1" applyBorder="1" applyAlignment="1" applyProtection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9" fillId="0" borderId="21" xfId="4" applyNumberFormat="1" applyFont="1" applyBorder="1" applyAlignment="1" applyProtection="1">
      <alignment vertical="center" shrinkToFit="1"/>
    </xf>
    <xf numFmtId="0" fontId="7" fillId="0" borderId="43" xfId="4" applyFont="1" applyBorder="1" applyAlignment="1" applyProtection="1">
      <alignment vertical="center" shrinkToFit="1"/>
    </xf>
    <xf numFmtId="39" fontId="9" fillId="0" borderId="15" xfId="4" applyNumberFormat="1" applyFont="1" applyBorder="1" applyAlignment="1" applyProtection="1">
      <alignment horizontal="center" vertical="center"/>
    </xf>
    <xf numFmtId="39" fontId="9" fillId="0" borderId="11" xfId="4" applyNumberFormat="1" applyFont="1" applyBorder="1" applyAlignment="1" applyProtection="1">
      <alignment horizontal="center" vertical="center"/>
    </xf>
    <xf numFmtId="39" fontId="9" fillId="0" borderId="31" xfId="4" applyNumberFormat="1" applyFont="1" applyBorder="1" applyAlignment="1" applyProtection="1">
      <alignment horizontal="center" vertical="center"/>
    </xf>
    <xf numFmtId="0" fontId="13" fillId="8" borderId="0" xfId="1" applyFont="1" applyFill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2" fillId="2" borderId="47" xfId="0" applyFont="1" applyFill="1" applyBorder="1" applyAlignment="1">
      <alignment horizontal="left" vertical="center"/>
    </xf>
    <xf numFmtId="0" fontId="2" fillId="2" borderId="40" xfId="0" applyFont="1" applyFill="1" applyBorder="1" applyAlignment="1">
      <alignment horizontal="left" vertical="center"/>
    </xf>
    <xf numFmtId="0" fontId="2" fillId="2" borderId="44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0" fontId="6" fillId="2" borderId="32" xfId="0" applyFont="1" applyFill="1" applyBorder="1" applyAlignment="1">
      <alignment horizontal="left" vertical="center"/>
    </xf>
    <xf numFmtId="0" fontId="6" fillId="2" borderId="46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32" xfId="0" applyFont="1" applyFill="1" applyBorder="1" applyAlignment="1">
      <alignment horizontal="left" vertical="center"/>
    </xf>
    <xf numFmtId="0" fontId="5" fillId="2" borderId="46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3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5" fillId="8" borderId="35" xfId="0" applyFont="1" applyFill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8" fillId="8" borderId="0" xfId="0" applyFont="1" applyFill="1" applyAlignment="1" applyProtection="1">
      <alignment horizontal="center" vertical="center"/>
      <protection locked="0"/>
    </xf>
    <xf numFmtId="0" fontId="27" fillId="8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6" fillId="8" borderId="14" xfId="0" applyFont="1" applyFill="1" applyBorder="1" applyAlignment="1" applyProtection="1">
      <alignment horizontal="left" vertical="center"/>
      <protection locked="0"/>
    </xf>
    <xf numFmtId="0" fontId="6" fillId="8" borderId="32" xfId="0" applyFont="1" applyFill="1" applyBorder="1" applyAlignment="1" applyProtection="1">
      <alignment horizontal="left" vertical="center"/>
      <protection locked="0"/>
    </xf>
    <xf numFmtId="0" fontId="6" fillId="8" borderId="46" xfId="0" applyFont="1" applyFill="1" applyBorder="1" applyAlignment="1" applyProtection="1">
      <alignment horizontal="left" vertical="center"/>
      <protection locked="0"/>
    </xf>
    <xf numFmtId="0" fontId="15" fillId="8" borderId="6" xfId="0" applyFont="1" applyFill="1" applyBorder="1" applyAlignment="1" applyProtection="1">
      <alignment horizontal="center" vertical="center"/>
      <protection locked="0"/>
    </xf>
    <xf numFmtId="0" fontId="15" fillId="8" borderId="55" xfId="0" applyFont="1" applyFill="1" applyBorder="1" applyAlignment="1" applyProtection="1">
      <alignment horizontal="center" vertical="center"/>
      <protection locked="0"/>
    </xf>
    <xf numFmtId="0" fontId="15" fillId="8" borderId="13" xfId="0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Alignment="1" applyProtection="1">
      <alignment horizontal="center" vertical="center"/>
      <protection locked="0"/>
    </xf>
    <xf numFmtId="0" fontId="8" fillId="5" borderId="0" xfId="0" applyFont="1" applyFill="1" applyAlignment="1">
      <alignment horizontal="center" vertical="center"/>
    </xf>
    <xf numFmtId="0" fontId="10" fillId="3" borderId="10" xfId="0" applyFont="1" applyFill="1" applyBorder="1" applyAlignment="1">
      <alignment horizontal="left" vertical="center"/>
    </xf>
    <xf numFmtId="0" fontId="10" fillId="3" borderId="35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2" fillId="8" borderId="47" xfId="0" applyFont="1" applyFill="1" applyBorder="1" applyAlignment="1" applyProtection="1">
      <alignment horizontal="left" vertical="center"/>
      <protection locked="0"/>
    </xf>
    <xf numFmtId="0" fontId="2" fillId="8" borderId="40" xfId="0" applyFont="1" applyFill="1" applyBorder="1" applyAlignment="1" applyProtection="1">
      <alignment horizontal="left" vertical="center"/>
      <protection locked="0"/>
    </xf>
    <xf numFmtId="0" fontId="2" fillId="8" borderId="44" xfId="0" applyFont="1" applyFill="1" applyBorder="1" applyAlignment="1" applyProtection="1">
      <alignment horizontal="left" vertical="center"/>
      <protection locked="0"/>
    </xf>
    <xf numFmtId="166" fontId="9" fillId="9" borderId="19" xfId="4" applyNumberFormat="1" applyFont="1" applyFill="1" applyBorder="1" applyAlignment="1" applyProtection="1">
      <alignment horizontal="center" vertical="center" shrinkToFit="1"/>
    </xf>
    <xf numFmtId="166" fontId="9" fillId="9" borderId="39" xfId="4" applyNumberFormat="1" applyFont="1" applyFill="1" applyBorder="1" applyAlignment="1" applyProtection="1">
      <alignment horizontal="center" vertical="center" shrinkToFit="1"/>
    </xf>
    <xf numFmtId="1" fontId="9" fillId="9" borderId="47" xfId="4" applyNumberFormat="1" applyFont="1" applyFill="1" applyBorder="1" applyAlignment="1" applyProtection="1">
      <alignment horizontal="center" vertical="center" shrinkToFit="1"/>
    </xf>
    <xf numFmtId="1" fontId="9" fillId="9" borderId="40" xfId="4" applyNumberFormat="1" applyFont="1" applyFill="1" applyBorder="1" applyAlignment="1" applyProtection="1">
      <alignment horizontal="center" vertical="center" shrinkToFit="1"/>
    </xf>
    <xf numFmtId="1" fontId="9" fillId="9" borderId="44" xfId="4" applyNumberFormat="1" applyFont="1" applyFill="1" applyBorder="1" applyAlignment="1" applyProtection="1">
      <alignment horizontal="center" vertical="center" shrinkToFit="1"/>
    </xf>
    <xf numFmtId="0" fontId="7" fillId="9" borderId="44" xfId="4" applyFont="1" applyFill="1" applyBorder="1" applyAlignment="1" applyProtection="1">
      <alignment horizontal="center" vertical="center" shrinkToFit="1"/>
    </xf>
  </cellXfs>
  <cellStyles count="5">
    <cellStyle name="Moeda" xfId="3" builtinId="4"/>
    <cellStyle name="Normal" xfId="0" builtinId="0"/>
    <cellStyle name="Normal 2" xfId="1" xr:uid="{00000000-0005-0000-0000-000003000000}"/>
    <cellStyle name="Normal 2 2" xfId="4" xr:uid="{00000000-0005-0000-0000-000004000000}"/>
    <cellStyle name="Vírgula 2" xfId="2" xr:uid="{00000000-0005-0000-0000-000006000000}"/>
  </cellStyles>
  <dxfs count="0"/>
  <tableStyles count="0" defaultTableStyle="TableStyleMedium2" defaultPivotStyle="PivotStyleLight16"/>
  <colors>
    <mruColors>
      <color rgb="FFCCFFCC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408"/>
  <sheetViews>
    <sheetView tabSelected="1" zoomScale="85" zoomScaleNormal="85" workbookViewId="0">
      <selection activeCell="A6" sqref="A6:K6"/>
    </sheetView>
  </sheetViews>
  <sheetFormatPr defaultColWidth="9.140625" defaultRowHeight="16.5" x14ac:dyDescent="0.25"/>
  <cols>
    <col min="1" max="1" width="8.7109375" style="4" customWidth="1"/>
    <col min="2" max="2" width="71.5703125" style="1" customWidth="1"/>
    <col min="3" max="10" width="7" style="1" customWidth="1"/>
    <col min="11" max="11" width="17.5703125" style="1" customWidth="1"/>
    <col min="12" max="12" width="8.42578125" style="1" customWidth="1"/>
    <col min="13" max="16384" width="9.140625" style="3"/>
  </cols>
  <sheetData>
    <row r="1" spans="1:15" s="7" customFormat="1" ht="39.950000000000003" customHeight="1" thickBot="1" x14ac:dyDescent="0.3">
      <c r="A1" s="170" t="s">
        <v>78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"/>
      <c r="M1" s="3"/>
      <c r="N1" s="3"/>
      <c r="O1" s="3"/>
    </row>
    <row r="2" spans="1:15" customFormat="1" ht="15.75" customHeight="1" x14ac:dyDescent="0.25">
      <c r="A2" s="158" t="str">
        <f>Orçamento!A2</f>
        <v>Proponente</v>
      </c>
      <c r="B2" s="159"/>
      <c r="C2" s="159"/>
      <c r="D2" s="159"/>
      <c r="E2" s="159"/>
      <c r="F2" s="159"/>
      <c r="G2" s="159"/>
      <c r="H2" s="159"/>
      <c r="I2" s="159"/>
      <c r="J2" s="159"/>
      <c r="K2" s="160"/>
      <c r="L2" s="1"/>
      <c r="M2" s="3"/>
      <c r="N2" s="3"/>
      <c r="O2" s="3"/>
    </row>
    <row r="3" spans="1:15" customFormat="1" ht="15.75" customHeight="1" x14ac:dyDescent="0.25">
      <c r="A3" s="161" t="str">
        <f>Orçamento!A3</f>
        <v>Endereço:</v>
      </c>
      <c r="B3" s="162"/>
      <c r="C3" s="162"/>
      <c r="D3" s="162"/>
      <c r="E3" s="162"/>
      <c r="F3" s="162"/>
      <c r="G3" s="162"/>
      <c r="H3" s="162"/>
      <c r="I3" s="162"/>
      <c r="J3" s="162"/>
      <c r="K3" s="163"/>
      <c r="L3" s="1"/>
      <c r="M3" s="3"/>
      <c r="N3" s="3"/>
      <c r="O3" s="3"/>
    </row>
    <row r="4" spans="1:15" customFormat="1" ht="15.75" customHeight="1" x14ac:dyDescent="0.25">
      <c r="A4" s="164" t="str">
        <f>Orçamento!$A$4</f>
        <v>Obra: Implantação de Muros de Divisas na unidade ETA III.</v>
      </c>
      <c r="B4" s="165"/>
      <c r="C4" s="165"/>
      <c r="D4" s="165"/>
      <c r="E4" s="165"/>
      <c r="F4" s="165"/>
      <c r="G4" s="165"/>
      <c r="H4" s="165"/>
      <c r="I4" s="165"/>
      <c r="J4" s="165"/>
      <c r="K4" s="166"/>
      <c r="L4" s="1"/>
      <c r="M4" s="3"/>
      <c r="N4" s="3"/>
      <c r="O4" s="3"/>
    </row>
    <row r="5" spans="1:15" customFormat="1" ht="17.25" thickBot="1" x14ac:dyDescent="0.3">
      <c r="A5" s="167" t="s">
        <v>42</v>
      </c>
      <c r="B5" s="168"/>
      <c r="C5" s="168"/>
      <c r="D5" s="168"/>
      <c r="E5" s="168"/>
      <c r="F5" s="168"/>
      <c r="G5" s="168"/>
      <c r="H5" s="168"/>
      <c r="I5" s="168"/>
      <c r="J5" s="168"/>
      <c r="K5" s="169"/>
      <c r="L5" s="1"/>
      <c r="M5" s="3"/>
      <c r="N5" s="3"/>
      <c r="O5" s="3"/>
    </row>
    <row r="6" spans="1:15" s="2" customFormat="1" ht="24" customHeight="1" x14ac:dyDescent="0.25">
      <c r="A6" s="194" t="s">
        <v>13</v>
      </c>
      <c r="B6" s="195" t="s">
        <v>54</v>
      </c>
      <c r="C6" s="196" t="s">
        <v>44</v>
      </c>
      <c r="D6" s="197"/>
      <c r="E6" s="197"/>
      <c r="F6" s="198"/>
      <c r="G6" s="196" t="s">
        <v>45</v>
      </c>
      <c r="H6" s="197"/>
      <c r="I6" s="197"/>
      <c r="J6" s="198"/>
      <c r="K6" s="199"/>
      <c r="L6" s="1"/>
      <c r="M6" s="3"/>
      <c r="N6" s="3"/>
      <c r="O6" s="3"/>
    </row>
    <row r="7" spans="1:15" ht="35.25" customHeight="1" x14ac:dyDescent="0.25">
      <c r="A7" s="138">
        <v>1</v>
      </c>
      <c r="B7" s="140" t="s">
        <v>46</v>
      </c>
      <c r="C7" s="145">
        <f>ROUND(Orçamento!F13/2,2)</f>
        <v>0</v>
      </c>
      <c r="D7" s="146"/>
      <c r="E7" s="146"/>
      <c r="F7" s="147"/>
      <c r="G7" s="145">
        <f>ROUND(Orçamento!F13/2,2)</f>
        <v>0</v>
      </c>
      <c r="H7" s="146"/>
      <c r="I7" s="146"/>
      <c r="J7" s="147"/>
      <c r="K7" s="136">
        <f>SUM(C7:J7)</f>
        <v>0</v>
      </c>
    </row>
    <row r="8" spans="1:15" ht="6.75" customHeight="1" x14ac:dyDescent="0.25">
      <c r="A8" s="139"/>
      <c r="B8" s="141"/>
      <c r="C8" s="122"/>
      <c r="D8" s="123"/>
      <c r="E8" s="123"/>
      <c r="F8" s="124"/>
      <c r="G8" s="125"/>
      <c r="H8" s="126"/>
      <c r="I8" s="126"/>
      <c r="J8" s="124"/>
      <c r="K8" s="137"/>
    </row>
    <row r="9" spans="1:15" ht="35.25" customHeight="1" x14ac:dyDescent="0.25">
      <c r="A9" s="138">
        <v>2</v>
      </c>
      <c r="B9" s="140" t="s">
        <v>47</v>
      </c>
      <c r="C9" s="142">
        <f>ROUND(Orçamento!F19/2,2)</f>
        <v>0</v>
      </c>
      <c r="D9" s="143"/>
      <c r="E9" s="143"/>
      <c r="F9" s="144"/>
      <c r="G9" s="142">
        <f>ROUND(Orçamento!F19/2,2)</f>
        <v>0</v>
      </c>
      <c r="H9" s="143"/>
      <c r="I9" s="143"/>
      <c r="J9" s="144"/>
      <c r="K9" s="148">
        <f>SUM(C9:J9)</f>
        <v>0</v>
      </c>
    </row>
    <row r="10" spans="1:15" ht="6.75" customHeight="1" x14ac:dyDescent="0.25">
      <c r="A10" s="139"/>
      <c r="B10" s="141"/>
      <c r="C10" s="122"/>
      <c r="D10" s="123"/>
      <c r="E10" s="123"/>
      <c r="F10" s="124"/>
      <c r="G10" s="125"/>
      <c r="H10" s="126"/>
      <c r="I10" s="126"/>
      <c r="J10" s="124"/>
      <c r="K10" s="137"/>
    </row>
    <row r="11" spans="1:15" ht="35.25" customHeight="1" x14ac:dyDescent="0.25">
      <c r="A11" s="138">
        <v>3</v>
      </c>
      <c r="B11" s="140" t="s">
        <v>48</v>
      </c>
      <c r="C11" s="142">
        <f>Orçamento!F29</f>
        <v>0</v>
      </c>
      <c r="D11" s="143"/>
      <c r="E11" s="143"/>
      <c r="F11" s="144"/>
      <c r="G11" s="142"/>
      <c r="H11" s="143"/>
      <c r="I11" s="143"/>
      <c r="J11" s="144"/>
      <c r="K11" s="148">
        <f>SUM(C11:J11)</f>
        <v>0</v>
      </c>
    </row>
    <row r="12" spans="1:15" ht="6.75" customHeight="1" x14ac:dyDescent="0.25">
      <c r="A12" s="139"/>
      <c r="B12" s="141"/>
      <c r="C12" s="122"/>
      <c r="D12" s="123"/>
      <c r="E12" s="128"/>
      <c r="F12" s="129"/>
      <c r="G12" s="127"/>
      <c r="H12" s="128"/>
      <c r="I12" s="128"/>
      <c r="J12" s="129"/>
      <c r="K12" s="137"/>
    </row>
    <row r="13" spans="1:15" ht="35.25" customHeight="1" x14ac:dyDescent="0.25">
      <c r="A13" s="138">
        <v>4</v>
      </c>
      <c r="B13" s="140" t="s">
        <v>49</v>
      </c>
      <c r="C13" s="142">
        <f>Orçamento!F37</f>
        <v>0</v>
      </c>
      <c r="D13" s="143"/>
      <c r="E13" s="143"/>
      <c r="F13" s="144"/>
      <c r="G13" s="142"/>
      <c r="H13" s="143"/>
      <c r="I13" s="143"/>
      <c r="J13" s="144"/>
      <c r="K13" s="148">
        <f>SUM(C13:J13)</f>
        <v>0</v>
      </c>
    </row>
    <row r="14" spans="1:15" ht="6.75" customHeight="1" x14ac:dyDescent="0.25">
      <c r="A14" s="139"/>
      <c r="B14" s="141"/>
      <c r="C14" s="127"/>
      <c r="D14" s="123"/>
      <c r="E14" s="123"/>
      <c r="F14" s="129"/>
      <c r="G14" s="127"/>
      <c r="H14" s="128"/>
      <c r="I14" s="128"/>
      <c r="J14" s="129"/>
      <c r="K14" s="137"/>
    </row>
    <row r="15" spans="1:15" ht="35.25" customHeight="1" x14ac:dyDescent="0.25">
      <c r="A15" s="138">
        <v>5</v>
      </c>
      <c r="B15" s="140" t="s">
        <v>50</v>
      </c>
      <c r="C15" s="142">
        <f>ROUND((Orçamento!F43/4)*3,2)</f>
        <v>0</v>
      </c>
      <c r="D15" s="143"/>
      <c r="E15" s="143"/>
      <c r="F15" s="144"/>
      <c r="G15" s="142">
        <f>ROUND((Orçamento!F43/4)*1,2)</f>
        <v>0</v>
      </c>
      <c r="H15" s="143"/>
      <c r="I15" s="143"/>
      <c r="J15" s="144"/>
      <c r="K15" s="148">
        <f>SUM(C15:J15)</f>
        <v>0</v>
      </c>
    </row>
    <row r="16" spans="1:15" ht="6.75" customHeight="1" x14ac:dyDescent="0.25">
      <c r="A16" s="139"/>
      <c r="B16" s="141"/>
      <c r="C16" s="127"/>
      <c r="D16" s="128"/>
      <c r="E16" s="123"/>
      <c r="F16" s="124"/>
      <c r="G16" s="125"/>
      <c r="H16" s="128"/>
      <c r="I16" s="128"/>
      <c r="J16" s="129"/>
      <c r="K16" s="137"/>
    </row>
    <row r="17" spans="1:114" ht="35.25" customHeight="1" x14ac:dyDescent="0.25">
      <c r="A17" s="138">
        <v>6</v>
      </c>
      <c r="B17" s="140" t="s">
        <v>51</v>
      </c>
      <c r="C17" s="142">
        <f>ROUND((Orçamento!F49/4)*3,2)</f>
        <v>0</v>
      </c>
      <c r="D17" s="143"/>
      <c r="E17" s="143"/>
      <c r="F17" s="144"/>
      <c r="G17" s="142">
        <f>ROUND((Orçamento!F49/4)*1,2)</f>
        <v>0</v>
      </c>
      <c r="H17" s="143"/>
      <c r="I17" s="143"/>
      <c r="J17" s="144"/>
      <c r="K17" s="148">
        <f>SUM(C17:J17)</f>
        <v>0</v>
      </c>
    </row>
    <row r="18" spans="1:114" ht="6.75" customHeight="1" x14ac:dyDescent="0.25">
      <c r="A18" s="139"/>
      <c r="B18" s="141"/>
      <c r="C18" s="127"/>
      <c r="D18" s="128"/>
      <c r="E18" s="123"/>
      <c r="F18" s="124"/>
      <c r="G18" s="125"/>
      <c r="H18" s="128"/>
      <c r="I18" s="128"/>
      <c r="J18" s="129"/>
      <c r="K18" s="137"/>
    </row>
    <row r="19" spans="1:114" ht="35.25" customHeight="1" x14ac:dyDescent="0.25">
      <c r="A19" s="138">
        <v>7</v>
      </c>
      <c r="B19" s="140" t="s">
        <v>52</v>
      </c>
      <c r="C19" s="142"/>
      <c r="D19" s="143"/>
      <c r="E19" s="143"/>
      <c r="F19" s="144"/>
      <c r="G19" s="142">
        <f>ROUND((Orçamento!F58),2)</f>
        <v>0</v>
      </c>
      <c r="H19" s="143"/>
      <c r="I19" s="143"/>
      <c r="J19" s="144"/>
      <c r="K19" s="148">
        <f>SUM(C19:J19)</f>
        <v>0</v>
      </c>
    </row>
    <row r="20" spans="1:114" ht="6.75" customHeight="1" x14ac:dyDescent="0.25">
      <c r="A20" s="139"/>
      <c r="B20" s="141"/>
      <c r="C20" s="127"/>
      <c r="D20" s="128"/>
      <c r="E20" s="128"/>
      <c r="F20" s="129"/>
      <c r="G20" s="122"/>
      <c r="H20" s="126"/>
      <c r="I20" s="126"/>
      <c r="J20" s="124"/>
      <c r="K20" s="137"/>
    </row>
    <row r="21" spans="1:114" ht="35.25" customHeight="1" x14ac:dyDescent="0.25">
      <c r="A21" s="138">
        <v>8</v>
      </c>
      <c r="B21" s="140" t="s">
        <v>53</v>
      </c>
      <c r="C21" s="142"/>
      <c r="D21" s="143"/>
      <c r="E21" s="143"/>
      <c r="F21" s="144"/>
      <c r="G21" s="142">
        <f>Orçamento!F65</f>
        <v>0</v>
      </c>
      <c r="H21" s="143"/>
      <c r="I21" s="143"/>
      <c r="J21" s="144"/>
      <c r="K21" s="148">
        <f>SUM(C21:J21)</f>
        <v>0</v>
      </c>
    </row>
    <row r="22" spans="1:114" ht="6.75" customHeight="1" x14ac:dyDescent="0.25">
      <c r="A22" s="139"/>
      <c r="B22" s="141"/>
      <c r="C22" s="127"/>
      <c r="D22" s="130"/>
      <c r="E22" s="130"/>
      <c r="F22" s="131"/>
      <c r="G22" s="127"/>
      <c r="H22" s="130"/>
      <c r="I22" s="132"/>
      <c r="J22" s="133"/>
      <c r="K22" s="137"/>
    </row>
    <row r="23" spans="1:114" ht="24.95" customHeight="1" thickBot="1" x14ac:dyDescent="0.3">
      <c r="A23" s="151" t="s">
        <v>43</v>
      </c>
      <c r="B23" s="152"/>
      <c r="C23" s="153">
        <f>SUM(C7:F22)</f>
        <v>0</v>
      </c>
      <c r="D23" s="154"/>
      <c r="E23" s="154"/>
      <c r="F23" s="155"/>
      <c r="G23" s="153">
        <f>SUM(G7:J22)</f>
        <v>0</v>
      </c>
      <c r="H23" s="154"/>
      <c r="I23" s="154"/>
      <c r="J23" s="155"/>
      <c r="K23" s="6">
        <f>SUM(C23:J23)</f>
        <v>0</v>
      </c>
    </row>
    <row r="24" spans="1:114" s="1" customForma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</row>
    <row r="25" spans="1:114" s="1" customForma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</row>
    <row r="26" spans="1:114" customFormat="1" x14ac:dyDescent="0.25">
      <c r="A26" s="157" t="str">
        <f>Orçamento!A70</f>
        <v>Local e data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"/>
      <c r="M26" s="3"/>
      <c r="N26" s="3"/>
      <c r="O26" s="3"/>
    </row>
    <row r="27" spans="1:114" s="1" customFormat="1" ht="20.25" customHeight="1" x14ac:dyDescent="0.25">
      <c r="A27" s="156" t="s">
        <v>83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</row>
    <row r="28" spans="1:114" s="1" customFormat="1" x14ac:dyDescent="0.25">
      <c r="A28" s="156"/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</row>
    <row r="29" spans="1:114" customFormat="1" x14ac:dyDescent="0.25">
      <c r="A29" s="149" t="str">
        <f>Orçamento!A73</f>
        <v>Responsável Técnico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"/>
      <c r="M29" s="3"/>
      <c r="N29" s="3"/>
      <c r="O29" s="3"/>
    </row>
    <row r="30" spans="1:114" customFormat="1" x14ac:dyDescent="0.25">
      <c r="A30" s="150" t="str">
        <f>Orçamento!A74</f>
        <v>nº CREA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"/>
      <c r="M30" s="3"/>
      <c r="N30" s="3"/>
      <c r="O30" s="3"/>
    </row>
    <row r="31" spans="1:114" customFormat="1" x14ac:dyDescent="0.25">
      <c r="A31" s="150" t="str">
        <f>Orçamento!A75</f>
        <v>Cargo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"/>
      <c r="M31" s="3"/>
      <c r="N31" s="3"/>
      <c r="O31" s="3"/>
    </row>
    <row r="32" spans="1:114" s="1" customFormat="1" x14ac:dyDescent="0.25">
      <c r="A32" s="134"/>
      <c r="B32" s="134"/>
      <c r="C32" s="135"/>
      <c r="D32" s="135"/>
      <c r="E32" s="135"/>
      <c r="F32" s="135"/>
      <c r="G32" s="135"/>
      <c r="H32" s="135"/>
      <c r="I32" s="135"/>
      <c r="J32" s="135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</row>
    <row r="33" spans="13:114" s="1" customFormat="1" x14ac:dyDescent="0.25"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</row>
    <row r="34" spans="13:114" s="1" customFormat="1" x14ac:dyDescent="0.25"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</row>
    <row r="35" spans="13:114" s="1" customFormat="1" x14ac:dyDescent="0.25"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</row>
    <row r="36" spans="13:114" s="1" customFormat="1" x14ac:dyDescent="0.25"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</row>
    <row r="37" spans="13:114" s="1" customFormat="1" x14ac:dyDescent="0.25"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</row>
    <row r="38" spans="13:114" s="1" customFormat="1" x14ac:dyDescent="0.25"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</row>
    <row r="39" spans="13:114" s="1" customFormat="1" x14ac:dyDescent="0.25"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</row>
    <row r="40" spans="13:114" s="1" customFormat="1" x14ac:dyDescent="0.25"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</row>
    <row r="41" spans="13:114" s="1" customFormat="1" x14ac:dyDescent="0.25"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</row>
    <row r="42" spans="13:114" s="1" customFormat="1" x14ac:dyDescent="0.25"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</row>
    <row r="43" spans="13:114" s="1" customFormat="1" x14ac:dyDescent="0.25"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</row>
    <row r="44" spans="13:114" s="1" customFormat="1" x14ac:dyDescent="0.25"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</row>
    <row r="45" spans="13:114" s="1" customFormat="1" x14ac:dyDescent="0.25"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</row>
    <row r="46" spans="13:114" s="1" customFormat="1" x14ac:dyDescent="0.25"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</row>
    <row r="47" spans="13:114" s="1" customFormat="1" x14ac:dyDescent="0.25"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</row>
    <row r="48" spans="13:114" s="1" customFormat="1" x14ac:dyDescent="0.25"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</row>
    <row r="49" spans="13:114" s="1" customFormat="1" x14ac:dyDescent="0.25"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</row>
    <row r="50" spans="13:114" s="1" customFormat="1" x14ac:dyDescent="0.25"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</row>
    <row r="51" spans="13:114" s="1" customFormat="1" x14ac:dyDescent="0.25"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</row>
    <row r="52" spans="13:114" s="1" customFormat="1" x14ac:dyDescent="0.25"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</row>
    <row r="53" spans="13:114" s="1" customFormat="1" x14ac:dyDescent="0.25"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</row>
    <row r="54" spans="13:114" s="1" customFormat="1" x14ac:dyDescent="0.25"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</row>
    <row r="55" spans="13:114" s="1" customFormat="1" x14ac:dyDescent="0.25"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</row>
    <row r="56" spans="13:114" s="1" customFormat="1" x14ac:dyDescent="0.25"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</row>
    <row r="57" spans="13:114" s="1" customFormat="1" x14ac:dyDescent="0.25"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</row>
    <row r="58" spans="13:114" s="1" customFormat="1" x14ac:dyDescent="0.25"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</row>
    <row r="59" spans="13:114" s="1" customFormat="1" x14ac:dyDescent="0.25"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</row>
    <row r="60" spans="13:114" s="1" customFormat="1" x14ac:dyDescent="0.25"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</row>
    <row r="61" spans="13:114" s="1" customFormat="1" x14ac:dyDescent="0.25"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</row>
    <row r="62" spans="13:114" s="1" customFormat="1" x14ac:dyDescent="0.25"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</row>
    <row r="63" spans="13:114" s="1" customFormat="1" x14ac:dyDescent="0.25"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</row>
    <row r="64" spans="13:114" s="1" customFormat="1" x14ac:dyDescent="0.25"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</row>
    <row r="65" spans="13:114" s="1" customFormat="1" x14ac:dyDescent="0.25"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</row>
    <row r="66" spans="13:114" s="1" customFormat="1" x14ac:dyDescent="0.25"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</row>
    <row r="67" spans="13:114" s="1" customFormat="1" x14ac:dyDescent="0.25"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</row>
    <row r="68" spans="13:114" s="1" customFormat="1" x14ac:dyDescent="0.25"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</row>
    <row r="69" spans="13:114" s="1" customFormat="1" x14ac:dyDescent="0.25"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</row>
    <row r="70" spans="13:114" s="1" customFormat="1" x14ac:dyDescent="0.25"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</row>
    <row r="71" spans="13:114" s="1" customFormat="1" x14ac:dyDescent="0.25"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</row>
    <row r="72" spans="13:114" s="1" customFormat="1" x14ac:dyDescent="0.25"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</row>
    <row r="73" spans="13:114" s="1" customFormat="1" x14ac:dyDescent="0.25"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</row>
    <row r="74" spans="13:114" s="1" customFormat="1" x14ac:dyDescent="0.25"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</row>
    <row r="75" spans="13:114" s="1" customFormat="1" x14ac:dyDescent="0.25"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</row>
    <row r="76" spans="13:114" s="1" customFormat="1" x14ac:dyDescent="0.25"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</row>
    <row r="77" spans="13:114" s="1" customFormat="1" x14ac:dyDescent="0.25"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</row>
    <row r="78" spans="13:114" s="1" customFormat="1" x14ac:dyDescent="0.25"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</row>
    <row r="79" spans="13:114" s="1" customFormat="1" x14ac:dyDescent="0.25"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</row>
    <row r="80" spans="13:114" s="1" customFormat="1" x14ac:dyDescent="0.25"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</row>
    <row r="81" spans="13:114" s="1" customFormat="1" x14ac:dyDescent="0.25"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</row>
    <row r="82" spans="13:114" s="1" customFormat="1" x14ac:dyDescent="0.25"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</row>
    <row r="83" spans="13:114" s="1" customFormat="1" x14ac:dyDescent="0.25"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</row>
    <row r="84" spans="13:114" s="1" customFormat="1" x14ac:dyDescent="0.25"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</row>
    <row r="85" spans="13:114" s="1" customFormat="1" x14ac:dyDescent="0.25"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</row>
    <row r="86" spans="13:114" s="1" customFormat="1" x14ac:dyDescent="0.25"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</row>
    <row r="87" spans="13:114" s="1" customFormat="1" x14ac:dyDescent="0.25"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</row>
    <row r="88" spans="13:114" s="1" customFormat="1" x14ac:dyDescent="0.25"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</row>
    <row r="89" spans="13:114" s="1" customFormat="1" x14ac:dyDescent="0.25"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</row>
    <row r="90" spans="13:114" s="1" customFormat="1" x14ac:dyDescent="0.25"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</row>
    <row r="91" spans="13:114" s="1" customFormat="1" x14ac:dyDescent="0.25"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</row>
    <row r="92" spans="13:114" s="1" customFormat="1" x14ac:dyDescent="0.25"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</row>
    <row r="93" spans="13:114" s="1" customFormat="1" x14ac:dyDescent="0.25"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</row>
    <row r="94" spans="13:114" s="1" customFormat="1" x14ac:dyDescent="0.25"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</row>
    <row r="95" spans="13:114" s="1" customFormat="1" x14ac:dyDescent="0.25"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</row>
    <row r="96" spans="13:114" s="1" customFormat="1" x14ac:dyDescent="0.25"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</row>
    <row r="97" spans="13:114" s="1" customFormat="1" x14ac:dyDescent="0.25"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</row>
    <row r="98" spans="13:114" s="1" customFormat="1" x14ac:dyDescent="0.25"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</row>
    <row r="99" spans="13:114" s="1" customFormat="1" x14ac:dyDescent="0.25"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</row>
    <row r="100" spans="13:114" s="1" customFormat="1" x14ac:dyDescent="0.25"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</row>
    <row r="101" spans="13:114" s="1" customFormat="1" x14ac:dyDescent="0.25"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</row>
    <row r="102" spans="13:114" s="1" customFormat="1" x14ac:dyDescent="0.25"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</row>
    <row r="103" spans="13:114" s="1" customFormat="1" x14ac:dyDescent="0.25"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</row>
    <row r="104" spans="13:114" s="1" customFormat="1" x14ac:dyDescent="0.25"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</row>
    <row r="105" spans="13:114" s="1" customFormat="1" x14ac:dyDescent="0.25"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</row>
    <row r="106" spans="13:114" s="1" customFormat="1" x14ac:dyDescent="0.25"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</row>
    <row r="107" spans="13:114" s="1" customFormat="1" x14ac:dyDescent="0.25"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</row>
    <row r="108" spans="13:114" s="1" customFormat="1" x14ac:dyDescent="0.25"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</row>
    <row r="109" spans="13:114" s="1" customFormat="1" x14ac:dyDescent="0.25"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</row>
    <row r="110" spans="13:114" s="1" customFormat="1" x14ac:dyDescent="0.25"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</row>
    <row r="111" spans="13:114" s="1" customFormat="1" x14ac:dyDescent="0.25"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</row>
    <row r="112" spans="13:114" s="1" customFormat="1" x14ac:dyDescent="0.25"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</row>
    <row r="113" spans="13:114" s="1" customFormat="1" x14ac:dyDescent="0.25"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</row>
    <row r="114" spans="13:114" s="1" customFormat="1" x14ac:dyDescent="0.25"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</row>
    <row r="115" spans="13:114" s="1" customFormat="1" x14ac:dyDescent="0.25"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</row>
    <row r="116" spans="13:114" s="1" customFormat="1" x14ac:dyDescent="0.25"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</row>
    <row r="117" spans="13:114" s="1" customFormat="1" x14ac:dyDescent="0.25"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</row>
    <row r="118" spans="13:114" s="1" customFormat="1" x14ac:dyDescent="0.25"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</row>
    <row r="119" spans="13:114" s="1" customFormat="1" x14ac:dyDescent="0.25"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</row>
    <row r="120" spans="13:114" s="1" customFormat="1" x14ac:dyDescent="0.25"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</row>
    <row r="121" spans="13:114" s="1" customFormat="1" x14ac:dyDescent="0.25"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</row>
    <row r="122" spans="13:114" s="1" customFormat="1" x14ac:dyDescent="0.25"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</row>
    <row r="123" spans="13:114" s="1" customFormat="1" x14ac:dyDescent="0.25"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</row>
    <row r="124" spans="13:114" s="1" customFormat="1" x14ac:dyDescent="0.25"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</row>
    <row r="125" spans="13:114" s="1" customFormat="1" x14ac:dyDescent="0.25"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</row>
    <row r="126" spans="13:114" s="1" customFormat="1" x14ac:dyDescent="0.25"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</row>
    <row r="127" spans="13:114" s="1" customFormat="1" x14ac:dyDescent="0.25"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</row>
    <row r="128" spans="13:114" s="1" customFormat="1" x14ac:dyDescent="0.25"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</row>
    <row r="129" spans="13:114" s="1" customFormat="1" x14ac:dyDescent="0.25"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</row>
    <row r="130" spans="13:114" s="1" customFormat="1" x14ac:dyDescent="0.25"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</row>
    <row r="131" spans="13:114" s="1" customFormat="1" x14ac:dyDescent="0.25"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</row>
    <row r="132" spans="13:114" s="1" customFormat="1" x14ac:dyDescent="0.25"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</row>
    <row r="133" spans="13:114" s="1" customFormat="1" x14ac:dyDescent="0.25"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</row>
    <row r="134" spans="13:114" s="1" customFormat="1" x14ac:dyDescent="0.25"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</row>
    <row r="135" spans="13:114" s="1" customFormat="1" x14ac:dyDescent="0.25"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</row>
    <row r="136" spans="13:114" s="1" customFormat="1" x14ac:dyDescent="0.25"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</row>
    <row r="137" spans="13:114" s="1" customFormat="1" x14ac:dyDescent="0.25"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</row>
    <row r="138" spans="13:114" s="1" customFormat="1" x14ac:dyDescent="0.25"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</row>
    <row r="139" spans="13:114" s="1" customFormat="1" x14ac:dyDescent="0.25"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</row>
    <row r="140" spans="13:114" s="1" customFormat="1" x14ac:dyDescent="0.25"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</row>
    <row r="141" spans="13:114" s="1" customFormat="1" x14ac:dyDescent="0.25"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</row>
    <row r="142" spans="13:114" s="1" customFormat="1" x14ac:dyDescent="0.25"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</row>
    <row r="143" spans="13:114" s="1" customFormat="1" x14ac:dyDescent="0.25"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</row>
    <row r="144" spans="13:114" s="1" customFormat="1" x14ac:dyDescent="0.25"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</row>
    <row r="145" spans="13:114" s="1" customFormat="1" x14ac:dyDescent="0.25"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</row>
    <row r="146" spans="13:114" s="1" customFormat="1" x14ac:dyDescent="0.25"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</row>
    <row r="147" spans="13:114" s="1" customFormat="1" x14ac:dyDescent="0.25"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</row>
    <row r="148" spans="13:114" s="1" customFormat="1" x14ac:dyDescent="0.25"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</row>
    <row r="149" spans="13:114" s="1" customFormat="1" x14ac:dyDescent="0.25"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</row>
    <row r="150" spans="13:114" s="1" customFormat="1" x14ac:dyDescent="0.25"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</row>
    <row r="151" spans="13:114" s="1" customFormat="1" x14ac:dyDescent="0.25"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</row>
    <row r="152" spans="13:114" s="1" customFormat="1" x14ac:dyDescent="0.25"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</row>
    <row r="153" spans="13:114" s="1" customFormat="1" x14ac:dyDescent="0.25"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</row>
    <row r="154" spans="13:114" s="1" customFormat="1" x14ac:dyDescent="0.25"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</row>
    <row r="155" spans="13:114" s="1" customFormat="1" x14ac:dyDescent="0.25"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</row>
    <row r="156" spans="13:114" s="1" customFormat="1" x14ac:dyDescent="0.25"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</row>
    <row r="157" spans="13:114" s="1" customFormat="1" x14ac:dyDescent="0.25"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</row>
    <row r="158" spans="13:114" s="1" customFormat="1" x14ac:dyDescent="0.25"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</row>
    <row r="159" spans="13:114" s="1" customFormat="1" x14ac:dyDescent="0.25"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</row>
    <row r="160" spans="13:114" s="1" customFormat="1" x14ac:dyDescent="0.25"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</row>
    <row r="161" spans="13:114" s="1" customFormat="1" x14ac:dyDescent="0.25"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</row>
    <row r="162" spans="13:114" s="1" customFormat="1" x14ac:dyDescent="0.25"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</row>
    <row r="163" spans="13:114" s="1" customFormat="1" x14ac:dyDescent="0.25"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</row>
    <row r="164" spans="13:114" s="1" customFormat="1" x14ac:dyDescent="0.25"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</row>
    <row r="165" spans="13:114" s="1" customFormat="1" x14ac:dyDescent="0.25"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</row>
    <row r="166" spans="13:114" s="1" customFormat="1" x14ac:dyDescent="0.25"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</row>
    <row r="167" spans="13:114" s="1" customFormat="1" x14ac:dyDescent="0.25"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</row>
    <row r="168" spans="13:114" s="1" customFormat="1" x14ac:dyDescent="0.25"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</row>
    <row r="169" spans="13:114" s="1" customFormat="1" x14ac:dyDescent="0.25"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</row>
    <row r="170" spans="13:114" s="1" customFormat="1" x14ac:dyDescent="0.25"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</row>
    <row r="171" spans="13:114" s="1" customFormat="1" x14ac:dyDescent="0.25"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</row>
    <row r="172" spans="13:114" s="1" customFormat="1" x14ac:dyDescent="0.25"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</row>
    <row r="173" spans="13:114" s="1" customFormat="1" x14ac:dyDescent="0.25"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</row>
    <row r="174" spans="13:114" s="1" customFormat="1" x14ac:dyDescent="0.25"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</row>
    <row r="175" spans="13:114" s="1" customFormat="1" x14ac:dyDescent="0.25"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</row>
    <row r="176" spans="13:114" s="1" customFormat="1" x14ac:dyDescent="0.25"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</row>
    <row r="177" spans="13:114" s="1" customFormat="1" x14ac:dyDescent="0.25"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</row>
    <row r="178" spans="13:114" s="1" customFormat="1" x14ac:dyDescent="0.25"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</row>
    <row r="179" spans="13:114" s="1" customFormat="1" x14ac:dyDescent="0.25"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</row>
    <row r="180" spans="13:114" s="1" customFormat="1" x14ac:dyDescent="0.25"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</row>
    <row r="181" spans="13:114" s="1" customFormat="1" x14ac:dyDescent="0.25"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</row>
    <row r="182" spans="13:114" s="1" customFormat="1" x14ac:dyDescent="0.25"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</row>
    <row r="183" spans="13:114" s="1" customFormat="1" x14ac:dyDescent="0.25"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</row>
    <row r="184" spans="13:114" s="1" customFormat="1" x14ac:dyDescent="0.25"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</row>
    <row r="185" spans="13:114" s="1" customFormat="1" x14ac:dyDescent="0.25"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</row>
    <row r="186" spans="13:114" s="1" customFormat="1" x14ac:dyDescent="0.25"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</row>
    <row r="187" spans="13:114" s="1" customFormat="1" x14ac:dyDescent="0.25"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</row>
    <row r="188" spans="13:114" s="1" customFormat="1" x14ac:dyDescent="0.25"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</row>
    <row r="189" spans="13:114" s="1" customFormat="1" x14ac:dyDescent="0.25"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</row>
    <row r="190" spans="13:114" s="1" customFormat="1" x14ac:dyDescent="0.25"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</row>
    <row r="191" spans="13:114" s="1" customFormat="1" x14ac:dyDescent="0.25"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</row>
    <row r="192" spans="13:114" s="1" customFormat="1" x14ac:dyDescent="0.25"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</row>
    <row r="193" spans="13:114" s="1" customFormat="1" x14ac:dyDescent="0.25"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</row>
    <row r="194" spans="13:114" s="1" customFormat="1" x14ac:dyDescent="0.25"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</row>
    <row r="195" spans="13:114" s="1" customFormat="1" x14ac:dyDescent="0.25"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</row>
    <row r="196" spans="13:114" s="1" customFormat="1" x14ac:dyDescent="0.25"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</row>
    <row r="197" spans="13:114" s="1" customFormat="1" x14ac:dyDescent="0.25"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</row>
    <row r="198" spans="13:114" s="1" customFormat="1" x14ac:dyDescent="0.25"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</row>
    <row r="199" spans="13:114" s="1" customFormat="1" x14ac:dyDescent="0.25"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</row>
    <row r="200" spans="13:114" s="1" customFormat="1" x14ac:dyDescent="0.25"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</row>
    <row r="201" spans="13:114" s="1" customFormat="1" x14ac:dyDescent="0.25"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</row>
    <row r="202" spans="13:114" s="1" customFormat="1" x14ac:dyDescent="0.25"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</row>
    <row r="203" spans="13:114" s="1" customFormat="1" x14ac:dyDescent="0.25"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</row>
    <row r="204" spans="13:114" s="1" customFormat="1" x14ac:dyDescent="0.25"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</row>
    <row r="205" spans="13:114" s="1" customFormat="1" x14ac:dyDescent="0.25"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</row>
    <row r="206" spans="13:114" s="1" customFormat="1" x14ac:dyDescent="0.25"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</row>
    <row r="207" spans="13:114" s="1" customFormat="1" x14ac:dyDescent="0.25"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</row>
    <row r="208" spans="13:114" s="1" customFormat="1" x14ac:dyDescent="0.25"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</row>
    <row r="209" spans="13:114" s="1" customFormat="1" x14ac:dyDescent="0.25"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</row>
    <row r="210" spans="13:114" s="1" customFormat="1" x14ac:dyDescent="0.25"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</row>
    <row r="211" spans="13:114" s="1" customFormat="1" x14ac:dyDescent="0.25"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</row>
    <row r="212" spans="13:114" s="1" customFormat="1" x14ac:dyDescent="0.25"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</row>
    <row r="213" spans="13:114" s="1" customFormat="1" x14ac:dyDescent="0.25"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</row>
    <row r="214" spans="13:114" s="1" customFormat="1" x14ac:dyDescent="0.25"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</row>
    <row r="215" spans="13:114" s="1" customFormat="1" x14ac:dyDescent="0.25"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</row>
    <row r="216" spans="13:114" s="1" customFormat="1" x14ac:dyDescent="0.25"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</row>
    <row r="217" spans="13:114" s="1" customFormat="1" x14ac:dyDescent="0.25"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</row>
    <row r="218" spans="13:114" s="1" customFormat="1" x14ac:dyDescent="0.25"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</row>
    <row r="219" spans="13:114" s="1" customFormat="1" x14ac:dyDescent="0.25"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</row>
    <row r="220" spans="13:114" s="1" customFormat="1" x14ac:dyDescent="0.25"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</row>
    <row r="221" spans="13:114" s="1" customFormat="1" x14ac:dyDescent="0.25"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</row>
    <row r="222" spans="13:114" s="1" customFormat="1" x14ac:dyDescent="0.25"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</row>
    <row r="223" spans="13:114" s="1" customFormat="1" x14ac:dyDescent="0.25"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</row>
    <row r="224" spans="13:114" s="1" customFormat="1" x14ac:dyDescent="0.25"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</row>
    <row r="225" spans="13:114" s="1" customFormat="1" x14ac:dyDescent="0.25"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</row>
    <row r="226" spans="13:114" s="1" customFormat="1" x14ac:dyDescent="0.25"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</row>
    <row r="227" spans="13:114" s="1" customFormat="1" x14ac:dyDescent="0.25"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</row>
    <row r="228" spans="13:114" s="1" customFormat="1" x14ac:dyDescent="0.25"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</row>
    <row r="229" spans="13:114" s="1" customFormat="1" x14ac:dyDescent="0.25"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</row>
    <row r="230" spans="13:114" s="1" customFormat="1" x14ac:dyDescent="0.25"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</row>
    <row r="231" spans="13:114" s="1" customFormat="1" x14ac:dyDescent="0.25"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</row>
    <row r="232" spans="13:114" s="1" customFormat="1" x14ac:dyDescent="0.25"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</row>
    <row r="233" spans="13:114" s="1" customFormat="1" x14ac:dyDescent="0.25"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</row>
    <row r="234" spans="13:114" s="1" customFormat="1" x14ac:dyDescent="0.25"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</row>
    <row r="235" spans="13:114" s="1" customFormat="1" x14ac:dyDescent="0.25"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</row>
    <row r="236" spans="13:114" s="1" customFormat="1" x14ac:dyDescent="0.25"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</row>
    <row r="237" spans="13:114" s="1" customFormat="1" x14ac:dyDescent="0.25"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</row>
    <row r="238" spans="13:114" s="1" customFormat="1" x14ac:dyDescent="0.25"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</row>
    <row r="239" spans="13:114" s="1" customFormat="1" x14ac:dyDescent="0.25"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</row>
    <row r="240" spans="13:114" s="1" customFormat="1" x14ac:dyDescent="0.25"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</row>
    <row r="241" spans="13:114" s="1" customFormat="1" x14ac:dyDescent="0.25"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</row>
    <row r="242" spans="13:114" s="1" customFormat="1" x14ac:dyDescent="0.25"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</row>
    <row r="243" spans="13:114" s="1" customFormat="1" x14ac:dyDescent="0.25"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</row>
    <row r="244" spans="13:114" s="1" customFormat="1" x14ac:dyDescent="0.25"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</row>
    <row r="245" spans="13:114" s="1" customFormat="1" x14ac:dyDescent="0.25"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</row>
    <row r="246" spans="13:114" s="1" customFormat="1" x14ac:dyDescent="0.25"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</row>
    <row r="247" spans="13:114" s="1" customFormat="1" x14ac:dyDescent="0.25"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</row>
    <row r="248" spans="13:114" s="1" customFormat="1" x14ac:dyDescent="0.25"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</row>
    <row r="249" spans="13:114" s="1" customFormat="1" x14ac:dyDescent="0.25"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</row>
    <row r="250" spans="13:114" s="1" customFormat="1" x14ac:dyDescent="0.25"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</row>
    <row r="251" spans="13:114" s="1" customFormat="1" x14ac:dyDescent="0.25"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</row>
    <row r="252" spans="13:114" s="1" customFormat="1" x14ac:dyDescent="0.25"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</row>
    <row r="253" spans="13:114" s="1" customFormat="1" x14ac:dyDescent="0.25"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</row>
    <row r="254" spans="13:114" s="1" customFormat="1" x14ac:dyDescent="0.25"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</row>
    <row r="255" spans="13:114" s="1" customFormat="1" x14ac:dyDescent="0.25"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</row>
    <row r="256" spans="13:114" s="1" customFormat="1" x14ac:dyDescent="0.25"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</row>
    <row r="257" spans="13:114" s="1" customFormat="1" x14ac:dyDescent="0.25"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</row>
    <row r="258" spans="13:114" s="1" customFormat="1" x14ac:dyDescent="0.25"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</row>
    <row r="259" spans="13:114" s="1" customFormat="1" x14ac:dyDescent="0.25"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</row>
    <row r="260" spans="13:114" s="1" customFormat="1" x14ac:dyDescent="0.25"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</row>
    <row r="261" spans="13:114" s="1" customFormat="1" x14ac:dyDescent="0.25"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</row>
    <row r="262" spans="13:114" s="1" customFormat="1" x14ac:dyDescent="0.25"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</row>
    <row r="263" spans="13:114" s="1" customFormat="1" x14ac:dyDescent="0.25"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</row>
    <row r="264" spans="13:114" s="1" customFormat="1" x14ac:dyDescent="0.25"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</row>
    <row r="265" spans="13:114" s="1" customFormat="1" x14ac:dyDescent="0.25"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</row>
    <row r="266" spans="13:114" s="1" customFormat="1" x14ac:dyDescent="0.25"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</row>
    <row r="267" spans="13:114" s="1" customFormat="1" x14ac:dyDescent="0.25"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</row>
    <row r="268" spans="13:114" s="1" customFormat="1" x14ac:dyDescent="0.25"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</row>
    <row r="269" spans="13:114" s="1" customFormat="1" x14ac:dyDescent="0.25"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</row>
    <row r="270" spans="13:114" s="1" customFormat="1" x14ac:dyDescent="0.25"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</row>
    <row r="271" spans="13:114" s="1" customFormat="1" x14ac:dyDescent="0.25"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</row>
    <row r="272" spans="13:114" s="1" customFormat="1" x14ac:dyDescent="0.25"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</row>
    <row r="273" spans="13:114" s="1" customFormat="1" x14ac:dyDescent="0.25"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</row>
    <row r="274" spans="13:114" s="1" customFormat="1" x14ac:dyDescent="0.25"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</row>
    <row r="275" spans="13:114" s="1" customFormat="1" x14ac:dyDescent="0.25"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</row>
    <row r="276" spans="13:114" s="1" customFormat="1" x14ac:dyDescent="0.25"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</row>
    <row r="277" spans="13:114" s="1" customFormat="1" x14ac:dyDescent="0.25"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</row>
    <row r="278" spans="13:114" s="1" customFormat="1" x14ac:dyDescent="0.25"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</row>
    <row r="279" spans="13:114" s="1" customFormat="1" x14ac:dyDescent="0.25"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</row>
    <row r="280" spans="13:114" s="1" customFormat="1" x14ac:dyDescent="0.25"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</row>
    <row r="281" spans="13:114" s="1" customFormat="1" x14ac:dyDescent="0.25"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</row>
    <row r="282" spans="13:114" s="1" customFormat="1" x14ac:dyDescent="0.25"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</row>
    <row r="283" spans="13:114" s="1" customFormat="1" x14ac:dyDescent="0.25"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</row>
    <row r="284" spans="13:114" s="1" customFormat="1" x14ac:dyDescent="0.25"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</row>
    <row r="285" spans="13:114" s="1" customFormat="1" x14ac:dyDescent="0.25"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</row>
    <row r="286" spans="13:114" s="1" customFormat="1" x14ac:dyDescent="0.25"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</row>
    <row r="287" spans="13:114" s="1" customFormat="1" x14ac:dyDescent="0.25"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</row>
    <row r="288" spans="13:114" s="1" customFormat="1" x14ac:dyDescent="0.25"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</row>
    <row r="289" spans="13:114" s="1" customFormat="1" x14ac:dyDescent="0.25"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</row>
    <row r="290" spans="13:114" s="1" customFormat="1" x14ac:dyDescent="0.25"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</row>
    <row r="291" spans="13:114" s="1" customFormat="1" x14ac:dyDescent="0.25"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</row>
    <row r="292" spans="13:114" s="1" customFormat="1" x14ac:dyDescent="0.25"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</row>
    <row r="293" spans="13:114" s="1" customFormat="1" x14ac:dyDescent="0.25"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</row>
    <row r="294" spans="13:114" s="1" customFormat="1" x14ac:dyDescent="0.25"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</row>
    <row r="295" spans="13:114" s="1" customFormat="1" x14ac:dyDescent="0.25"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</row>
    <row r="296" spans="13:114" s="1" customFormat="1" x14ac:dyDescent="0.25"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</row>
    <row r="297" spans="13:114" s="1" customFormat="1" x14ac:dyDescent="0.25"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</row>
    <row r="298" spans="13:114" s="1" customFormat="1" x14ac:dyDescent="0.25"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</row>
    <row r="299" spans="13:114" s="1" customFormat="1" x14ac:dyDescent="0.25"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</row>
    <row r="300" spans="13:114" s="1" customFormat="1" x14ac:dyDescent="0.25"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</row>
    <row r="301" spans="13:114" s="1" customFormat="1" x14ac:dyDescent="0.25"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</row>
    <row r="302" spans="13:114" s="1" customFormat="1" x14ac:dyDescent="0.25"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</row>
    <row r="303" spans="13:114" s="1" customFormat="1" x14ac:dyDescent="0.25"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</row>
    <row r="304" spans="13:114" s="1" customFormat="1" x14ac:dyDescent="0.25"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</row>
    <row r="305" spans="13:114" s="1" customFormat="1" x14ac:dyDescent="0.25"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</row>
    <row r="306" spans="13:114" s="1" customFormat="1" x14ac:dyDescent="0.25"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</row>
    <row r="307" spans="13:114" s="1" customFormat="1" x14ac:dyDescent="0.25"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</row>
    <row r="308" spans="13:114" s="1" customFormat="1" x14ac:dyDescent="0.25"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</row>
    <row r="309" spans="13:114" s="1" customFormat="1" x14ac:dyDescent="0.25"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</row>
    <row r="310" spans="13:114" s="1" customFormat="1" x14ac:dyDescent="0.25"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</row>
    <row r="311" spans="13:114" s="1" customFormat="1" x14ac:dyDescent="0.25"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</row>
    <row r="312" spans="13:114" s="1" customFormat="1" x14ac:dyDescent="0.25"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</row>
    <row r="313" spans="13:114" s="1" customFormat="1" x14ac:dyDescent="0.25"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</row>
    <row r="314" spans="13:114" s="1" customFormat="1" x14ac:dyDescent="0.25"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</row>
    <row r="315" spans="13:114" s="1" customFormat="1" x14ac:dyDescent="0.25"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</row>
    <row r="316" spans="13:114" s="1" customFormat="1" x14ac:dyDescent="0.25"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</row>
    <row r="317" spans="13:114" s="1" customFormat="1" x14ac:dyDescent="0.25"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</row>
    <row r="318" spans="13:114" s="1" customFormat="1" x14ac:dyDescent="0.25"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</row>
    <row r="319" spans="13:114" s="1" customFormat="1" x14ac:dyDescent="0.25"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</row>
    <row r="320" spans="13:114" s="1" customFormat="1" x14ac:dyDescent="0.25"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</row>
    <row r="321" spans="13:114" s="1" customFormat="1" x14ac:dyDescent="0.25"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</row>
    <row r="322" spans="13:114" s="1" customFormat="1" x14ac:dyDescent="0.25"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</row>
    <row r="323" spans="13:114" s="1" customFormat="1" x14ac:dyDescent="0.25"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</row>
    <row r="324" spans="13:114" s="1" customFormat="1" x14ac:dyDescent="0.25"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</row>
    <row r="325" spans="13:114" s="1" customFormat="1" x14ac:dyDescent="0.25"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</row>
    <row r="326" spans="13:114" s="1" customFormat="1" x14ac:dyDescent="0.25"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</row>
    <row r="327" spans="13:114" s="1" customFormat="1" x14ac:dyDescent="0.25"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</row>
    <row r="328" spans="13:114" s="1" customFormat="1" x14ac:dyDescent="0.25"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</row>
    <row r="329" spans="13:114" s="1" customFormat="1" x14ac:dyDescent="0.25"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</row>
    <row r="330" spans="13:114" s="1" customFormat="1" x14ac:dyDescent="0.25"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</row>
    <row r="331" spans="13:114" s="1" customFormat="1" x14ac:dyDescent="0.25"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</row>
    <row r="332" spans="13:114" s="1" customFormat="1" x14ac:dyDescent="0.25"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</row>
    <row r="333" spans="13:114" s="1" customFormat="1" x14ac:dyDescent="0.25"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</row>
    <row r="334" spans="13:114" s="1" customFormat="1" x14ac:dyDescent="0.25"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</row>
    <row r="335" spans="13:114" s="1" customFormat="1" x14ac:dyDescent="0.25"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</row>
    <row r="336" spans="13:114" s="1" customFormat="1" x14ac:dyDescent="0.25"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</row>
    <row r="337" spans="13:114" s="1" customFormat="1" x14ac:dyDescent="0.25"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</row>
    <row r="338" spans="13:114" s="1" customFormat="1" x14ac:dyDescent="0.25"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</row>
    <row r="339" spans="13:114" s="1" customFormat="1" x14ac:dyDescent="0.25"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</row>
    <row r="340" spans="13:114" s="1" customFormat="1" x14ac:dyDescent="0.25"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</row>
    <row r="341" spans="13:114" s="1" customFormat="1" x14ac:dyDescent="0.25"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</row>
    <row r="342" spans="13:114" s="1" customFormat="1" x14ac:dyDescent="0.25"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</row>
    <row r="343" spans="13:114" s="1" customFormat="1" x14ac:dyDescent="0.25"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</row>
    <row r="344" spans="13:114" s="1" customFormat="1" x14ac:dyDescent="0.25"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</row>
    <row r="345" spans="13:114" s="1" customFormat="1" x14ac:dyDescent="0.25"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</row>
    <row r="346" spans="13:114" s="1" customFormat="1" x14ac:dyDescent="0.25"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</row>
    <row r="347" spans="13:114" s="1" customFormat="1" x14ac:dyDescent="0.25"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</row>
    <row r="348" spans="13:114" s="1" customFormat="1" x14ac:dyDescent="0.25"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</row>
    <row r="349" spans="13:114" s="1" customFormat="1" x14ac:dyDescent="0.25"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</row>
    <row r="350" spans="13:114" s="1" customFormat="1" x14ac:dyDescent="0.25"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</row>
    <row r="351" spans="13:114" s="1" customFormat="1" x14ac:dyDescent="0.25"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</row>
    <row r="352" spans="13:114" s="1" customFormat="1" x14ac:dyDescent="0.25"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</row>
    <row r="353" spans="13:114" s="1" customFormat="1" x14ac:dyDescent="0.25"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</row>
    <row r="354" spans="13:114" s="1" customFormat="1" x14ac:dyDescent="0.25"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</row>
    <row r="355" spans="13:114" s="1" customFormat="1" x14ac:dyDescent="0.25"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</row>
    <row r="356" spans="13:114" s="1" customFormat="1" x14ac:dyDescent="0.25"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</row>
    <row r="357" spans="13:114" s="1" customFormat="1" x14ac:dyDescent="0.25"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</row>
    <row r="358" spans="13:114" s="1" customFormat="1" x14ac:dyDescent="0.25"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</row>
    <row r="359" spans="13:114" s="1" customFormat="1" x14ac:dyDescent="0.25"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</row>
    <row r="360" spans="13:114" s="1" customFormat="1" x14ac:dyDescent="0.25"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</row>
    <row r="361" spans="13:114" s="1" customFormat="1" x14ac:dyDescent="0.25"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</row>
    <row r="362" spans="13:114" s="1" customFormat="1" x14ac:dyDescent="0.25"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</row>
    <row r="363" spans="13:114" s="1" customFormat="1" x14ac:dyDescent="0.25"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</row>
    <row r="364" spans="13:114" s="1" customFormat="1" x14ac:dyDescent="0.25"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</row>
    <row r="365" spans="13:114" s="1" customFormat="1" x14ac:dyDescent="0.25"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</row>
    <row r="366" spans="13:114" s="1" customFormat="1" x14ac:dyDescent="0.25"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</row>
    <row r="367" spans="13:114" s="1" customFormat="1" x14ac:dyDescent="0.25"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</row>
    <row r="368" spans="13:114" s="1" customFormat="1" x14ac:dyDescent="0.25"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</row>
    <row r="369" spans="13:114" s="1" customFormat="1" x14ac:dyDescent="0.25"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</row>
    <row r="370" spans="13:114" s="1" customFormat="1" x14ac:dyDescent="0.25"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</row>
    <row r="371" spans="13:114" s="1" customFormat="1" x14ac:dyDescent="0.25"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</row>
    <row r="372" spans="13:114" s="1" customFormat="1" x14ac:dyDescent="0.25"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</row>
    <row r="373" spans="13:114" s="1" customFormat="1" x14ac:dyDescent="0.25"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</row>
    <row r="374" spans="13:114" s="1" customFormat="1" x14ac:dyDescent="0.25"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</row>
    <row r="375" spans="13:114" s="1" customFormat="1" x14ac:dyDescent="0.25"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</row>
    <row r="376" spans="13:114" s="1" customFormat="1" x14ac:dyDescent="0.25"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</row>
    <row r="377" spans="13:114" s="1" customFormat="1" x14ac:dyDescent="0.25"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</row>
    <row r="378" spans="13:114" s="1" customFormat="1" x14ac:dyDescent="0.25"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</row>
    <row r="379" spans="13:114" s="1" customFormat="1" x14ac:dyDescent="0.25"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</row>
    <row r="380" spans="13:114" s="1" customFormat="1" x14ac:dyDescent="0.25"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</row>
    <row r="381" spans="13:114" s="1" customFormat="1" x14ac:dyDescent="0.25"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</row>
    <row r="382" spans="13:114" s="1" customFormat="1" x14ac:dyDescent="0.25"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</row>
    <row r="383" spans="13:114" s="1" customFormat="1" x14ac:dyDescent="0.25"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</row>
    <row r="384" spans="13:114" s="1" customFormat="1" x14ac:dyDescent="0.25"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</row>
    <row r="385" spans="13:114" s="1" customFormat="1" x14ac:dyDescent="0.25"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</row>
    <row r="386" spans="13:114" s="1" customFormat="1" x14ac:dyDescent="0.25"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</row>
    <row r="387" spans="13:114" s="1" customFormat="1" x14ac:dyDescent="0.25"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</row>
    <row r="388" spans="13:114" s="1" customFormat="1" x14ac:dyDescent="0.25"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</row>
    <row r="389" spans="13:114" s="1" customFormat="1" x14ac:dyDescent="0.25"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</row>
    <row r="390" spans="13:114" s="1" customFormat="1" x14ac:dyDescent="0.25"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</row>
    <row r="391" spans="13:114" s="1" customFormat="1" x14ac:dyDescent="0.25"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</row>
    <row r="392" spans="13:114" s="1" customFormat="1" x14ac:dyDescent="0.25"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</row>
    <row r="393" spans="13:114" s="1" customFormat="1" x14ac:dyDescent="0.25"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</row>
    <row r="394" spans="13:114" s="1" customFormat="1" x14ac:dyDescent="0.25"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</row>
    <row r="395" spans="13:114" s="1" customFormat="1" x14ac:dyDescent="0.25"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</row>
    <row r="396" spans="13:114" s="1" customFormat="1" x14ac:dyDescent="0.25"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</row>
    <row r="397" spans="13:114" s="1" customFormat="1" x14ac:dyDescent="0.25"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</row>
    <row r="398" spans="13:114" s="1" customFormat="1" x14ac:dyDescent="0.25"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</row>
    <row r="399" spans="13:114" s="1" customFormat="1" x14ac:dyDescent="0.25"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</row>
    <row r="400" spans="13:114" s="1" customFormat="1" x14ac:dyDescent="0.25"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</row>
    <row r="401" spans="13:114" s="1" customFormat="1" x14ac:dyDescent="0.25"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</row>
    <row r="402" spans="13:114" s="1" customFormat="1" x14ac:dyDescent="0.25"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</row>
    <row r="403" spans="13:114" s="1" customFormat="1" x14ac:dyDescent="0.25"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</row>
    <row r="404" spans="13:114" s="1" customFormat="1" x14ac:dyDescent="0.25"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</row>
    <row r="405" spans="13:114" s="1" customFormat="1" x14ac:dyDescent="0.25"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</row>
    <row r="406" spans="13:114" s="1" customFormat="1" x14ac:dyDescent="0.25"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</row>
    <row r="407" spans="13:114" s="1" customFormat="1" x14ac:dyDescent="0.25"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</row>
    <row r="408" spans="13:114" s="1" customFormat="1" x14ac:dyDescent="0.25"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</row>
  </sheetData>
  <sheetProtection algorithmName="SHA-512" hashValue="HocRF1Gq/1Trja8ooQyM0/vnR3+DAwX6lsLfmMTFdIMLgIe7090fWhCenTnD0cBmeMbiusRQ1LD8OVTEq2eDIg==" saltValue="KcS64YiD3mP/iQkrDL1tzA==" spinCount="100000" sheet="1" objects="1" scenarios="1"/>
  <mergeCells count="55">
    <mergeCell ref="A2:K2"/>
    <mergeCell ref="A3:K3"/>
    <mergeCell ref="A4:K4"/>
    <mergeCell ref="A5:K5"/>
    <mergeCell ref="A1:K1"/>
    <mergeCell ref="G19:J19"/>
    <mergeCell ref="A21:A22"/>
    <mergeCell ref="B21:B22"/>
    <mergeCell ref="C21:F21"/>
    <mergeCell ref="G21:J21"/>
    <mergeCell ref="A29:K29"/>
    <mergeCell ref="A30:K30"/>
    <mergeCell ref="A31:K31"/>
    <mergeCell ref="A23:B23"/>
    <mergeCell ref="C23:F23"/>
    <mergeCell ref="G23:J23"/>
    <mergeCell ref="A27:K28"/>
    <mergeCell ref="A26:K26"/>
    <mergeCell ref="K15:K16"/>
    <mergeCell ref="A17:A18"/>
    <mergeCell ref="B17:B18"/>
    <mergeCell ref="C17:F17"/>
    <mergeCell ref="G17:J17"/>
    <mergeCell ref="A15:A16"/>
    <mergeCell ref="B15:B16"/>
    <mergeCell ref="C15:F15"/>
    <mergeCell ref="G15:J15"/>
    <mergeCell ref="K21:K22"/>
    <mergeCell ref="A19:A20"/>
    <mergeCell ref="B19:B20"/>
    <mergeCell ref="C19:F19"/>
    <mergeCell ref="K11:K12"/>
    <mergeCell ref="A13:A14"/>
    <mergeCell ref="B13:B14"/>
    <mergeCell ref="C13:F13"/>
    <mergeCell ref="G13:J13"/>
    <mergeCell ref="K13:K14"/>
    <mergeCell ref="A11:A12"/>
    <mergeCell ref="B11:B12"/>
    <mergeCell ref="C11:F11"/>
    <mergeCell ref="G11:J11"/>
    <mergeCell ref="K19:K20"/>
    <mergeCell ref="K17:K18"/>
    <mergeCell ref="C6:F6"/>
    <mergeCell ref="G6:J6"/>
    <mergeCell ref="K7:K8"/>
    <mergeCell ref="A9:A10"/>
    <mergeCell ref="B9:B10"/>
    <mergeCell ref="C9:F9"/>
    <mergeCell ref="G9:J9"/>
    <mergeCell ref="A7:A8"/>
    <mergeCell ref="B7:B8"/>
    <mergeCell ref="C7:F7"/>
    <mergeCell ref="G7:J7"/>
    <mergeCell ref="K9:K10"/>
  </mergeCells>
  <pageMargins left="0.98425196850393704" right="0.39370078740157483" top="0.98425196850393704" bottom="0.39370078740157483" header="0.6692913385826772" footer="0.59055118110236227"/>
  <pageSetup paperSize="9" scale="72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8"/>
  <sheetViews>
    <sheetView topLeftCell="A31" zoomScaleNormal="100" workbookViewId="0">
      <selection activeCell="B61" sqref="B61"/>
    </sheetView>
  </sheetViews>
  <sheetFormatPr defaultRowHeight="15" x14ac:dyDescent="0.25"/>
  <cols>
    <col min="1" max="1" width="10.85546875" style="7" customWidth="1"/>
    <col min="2" max="2" width="118.5703125" style="7" customWidth="1"/>
    <col min="3" max="3" width="11" style="110" customWidth="1"/>
    <col min="4" max="4" width="9" style="110" customWidth="1"/>
    <col min="5" max="5" width="12.28515625" style="111" bestFit="1" customWidth="1"/>
    <col min="6" max="6" width="15.7109375" style="114" customWidth="1"/>
    <col min="7" max="7" width="9.140625" style="7"/>
    <col min="8" max="8" width="12.85546875" style="7" customWidth="1"/>
    <col min="9" max="16384" width="9.140625" style="7"/>
  </cols>
  <sheetData>
    <row r="1" spans="1:7" ht="39.950000000000003" customHeight="1" thickBot="1" x14ac:dyDescent="0.3">
      <c r="A1" s="183" t="s">
        <v>78</v>
      </c>
      <c r="B1" s="184"/>
      <c r="C1" s="184"/>
      <c r="D1" s="184"/>
      <c r="E1" s="184"/>
      <c r="F1" s="185"/>
    </row>
    <row r="2" spans="1:7" x14ac:dyDescent="0.25">
      <c r="A2" s="191" t="s">
        <v>79</v>
      </c>
      <c r="B2" s="192"/>
      <c r="C2" s="192"/>
      <c r="D2" s="192"/>
      <c r="E2" s="192"/>
      <c r="F2" s="193"/>
      <c r="G2" s="8"/>
    </row>
    <row r="3" spans="1:7" x14ac:dyDescent="0.25">
      <c r="A3" s="180" t="s">
        <v>80</v>
      </c>
      <c r="B3" s="181"/>
      <c r="C3" s="181"/>
      <c r="D3" s="181"/>
      <c r="E3" s="181"/>
      <c r="F3" s="182"/>
      <c r="G3" s="8"/>
    </row>
    <row r="4" spans="1:7" x14ac:dyDescent="0.25">
      <c r="A4" s="9" t="s">
        <v>81</v>
      </c>
      <c r="B4" s="10"/>
      <c r="C4" s="10"/>
      <c r="D4" s="11"/>
      <c r="E4" s="12"/>
      <c r="F4" s="13"/>
    </row>
    <row r="5" spans="1:7" ht="15.75" thickBot="1" x14ac:dyDescent="0.3">
      <c r="A5" s="14" t="s">
        <v>9</v>
      </c>
      <c r="B5" s="15"/>
      <c r="C5" s="15"/>
      <c r="D5" s="15"/>
      <c r="E5" s="16"/>
      <c r="F5" s="17"/>
    </row>
    <row r="6" spans="1:7" ht="3" customHeight="1" x14ac:dyDescent="0.25">
      <c r="A6" s="18"/>
      <c r="B6" s="19"/>
      <c r="C6" s="19"/>
      <c r="D6" s="19"/>
      <c r="E6" s="20"/>
      <c r="F6" s="21"/>
    </row>
    <row r="7" spans="1:7" ht="15.75" thickBot="1" x14ac:dyDescent="0.3">
      <c r="A7" s="188" t="s">
        <v>67</v>
      </c>
      <c r="B7" s="189"/>
      <c r="C7" s="189"/>
      <c r="D7" s="189"/>
      <c r="E7" s="189"/>
      <c r="F7" s="190"/>
    </row>
    <row r="8" spans="1:7" ht="15.75" thickBot="1" x14ac:dyDescent="0.3">
      <c r="A8" s="22" t="s">
        <v>2</v>
      </c>
      <c r="B8" s="23" t="s">
        <v>8</v>
      </c>
      <c r="C8" s="23" t="s">
        <v>1</v>
      </c>
      <c r="D8" s="22" t="s">
        <v>10</v>
      </c>
      <c r="E8" s="24" t="s">
        <v>11</v>
      </c>
      <c r="F8" s="25" t="s">
        <v>12</v>
      </c>
    </row>
    <row r="9" spans="1:7" x14ac:dyDescent="0.25">
      <c r="A9" s="26" t="s">
        <v>5</v>
      </c>
      <c r="B9" s="27" t="s">
        <v>3</v>
      </c>
      <c r="C9" s="28" t="s">
        <v>4</v>
      </c>
      <c r="D9" s="29">
        <v>6</v>
      </c>
      <c r="E9" s="115"/>
      <c r="F9" s="30">
        <f>ROUND(D9*E9,2)</f>
        <v>0</v>
      </c>
    </row>
    <row r="10" spans="1:7" x14ac:dyDescent="0.25">
      <c r="A10" s="31" t="s">
        <v>6</v>
      </c>
      <c r="B10" s="32" t="s">
        <v>40</v>
      </c>
      <c r="C10" s="33" t="s">
        <v>61</v>
      </c>
      <c r="D10" s="34">
        <v>2</v>
      </c>
      <c r="E10" s="116"/>
      <c r="F10" s="35">
        <f>ROUND(D10*E10,2)</f>
        <v>0</v>
      </c>
    </row>
    <row r="11" spans="1:7" ht="15.75" thickBot="1" x14ac:dyDescent="0.3">
      <c r="A11" s="36" t="s">
        <v>7</v>
      </c>
      <c r="B11" s="37" t="s">
        <v>62</v>
      </c>
      <c r="C11" s="38" t="s">
        <v>61</v>
      </c>
      <c r="D11" s="39">
        <v>2</v>
      </c>
      <c r="E11" s="117"/>
      <c r="F11" s="40">
        <f>ROUND(D11*E11,2)</f>
        <v>0</v>
      </c>
    </row>
    <row r="12" spans="1:7" ht="8.1" customHeight="1" x14ac:dyDescent="0.25">
      <c r="A12" s="175"/>
      <c r="B12" s="175"/>
      <c r="C12" s="175"/>
      <c r="D12" s="175"/>
      <c r="E12" s="175"/>
      <c r="F12" s="175"/>
    </row>
    <row r="13" spans="1:7" x14ac:dyDescent="0.25">
      <c r="A13" s="41"/>
      <c r="B13" s="42" t="s">
        <v>27</v>
      </c>
      <c r="C13" s="41" t="s">
        <v>15</v>
      </c>
      <c r="D13" s="174"/>
      <c r="E13" s="174"/>
      <c r="F13" s="43">
        <f>SUM(F9:F11)</f>
        <v>0</v>
      </c>
    </row>
    <row r="14" spans="1:7" ht="15.75" thickBot="1" x14ac:dyDescent="0.3">
      <c r="A14" s="41"/>
      <c r="B14" s="44"/>
      <c r="C14" s="41"/>
      <c r="D14" s="41"/>
      <c r="E14" s="45"/>
      <c r="F14" s="46"/>
    </row>
    <row r="15" spans="1:7" ht="15.75" thickBot="1" x14ac:dyDescent="0.3">
      <c r="A15" s="171" t="s">
        <v>68</v>
      </c>
      <c r="B15" s="172"/>
      <c r="C15" s="172"/>
      <c r="D15" s="172"/>
      <c r="E15" s="172"/>
      <c r="F15" s="173"/>
    </row>
    <row r="16" spans="1:7" ht="15.75" thickBot="1" x14ac:dyDescent="0.3">
      <c r="A16" s="47" t="s">
        <v>2</v>
      </c>
      <c r="B16" s="47" t="s">
        <v>8</v>
      </c>
      <c r="C16" s="48" t="s">
        <v>1</v>
      </c>
      <c r="D16" s="47" t="s">
        <v>0</v>
      </c>
      <c r="E16" s="49" t="s">
        <v>11</v>
      </c>
      <c r="F16" s="50" t="s">
        <v>12</v>
      </c>
    </row>
    <row r="17" spans="1:6" ht="15.75" thickBot="1" x14ac:dyDescent="0.3">
      <c r="A17" s="51" t="s">
        <v>16</v>
      </c>
      <c r="B17" s="52" t="s">
        <v>41</v>
      </c>
      <c r="C17" s="53" t="s">
        <v>1</v>
      </c>
      <c r="D17" s="54">
        <v>1</v>
      </c>
      <c r="E17" s="118"/>
      <c r="F17" s="55">
        <f>ROUND(D17*E17,2)</f>
        <v>0</v>
      </c>
    </row>
    <row r="18" spans="1:6" ht="8.1" customHeight="1" x14ac:dyDescent="0.25">
      <c r="A18" s="175"/>
      <c r="B18" s="175"/>
      <c r="C18" s="175"/>
      <c r="D18" s="175"/>
      <c r="E18" s="175"/>
      <c r="F18" s="175"/>
    </row>
    <row r="19" spans="1:6" x14ac:dyDescent="0.25">
      <c r="A19" s="41"/>
      <c r="B19" s="42" t="s">
        <v>27</v>
      </c>
      <c r="C19" s="41" t="s">
        <v>15</v>
      </c>
      <c r="D19" s="41"/>
      <c r="E19" s="56"/>
      <c r="F19" s="43">
        <f>SUM(F17)</f>
        <v>0</v>
      </c>
    </row>
    <row r="20" spans="1:6" ht="15.75" thickBot="1" x14ac:dyDescent="0.3">
      <c r="A20" s="41"/>
      <c r="B20" s="57"/>
      <c r="C20" s="41"/>
      <c r="D20" s="58"/>
      <c r="E20" s="45"/>
      <c r="F20" s="46"/>
    </row>
    <row r="21" spans="1:6" ht="15.75" thickBot="1" x14ac:dyDescent="0.3">
      <c r="A21" s="171" t="s">
        <v>69</v>
      </c>
      <c r="B21" s="172"/>
      <c r="C21" s="172"/>
      <c r="D21" s="172"/>
      <c r="E21" s="172"/>
      <c r="F21" s="173"/>
    </row>
    <row r="22" spans="1:6" ht="15.75" thickBot="1" x14ac:dyDescent="0.3">
      <c r="A22" s="59" t="s">
        <v>2</v>
      </c>
      <c r="B22" s="60" t="s">
        <v>8</v>
      </c>
      <c r="C22" s="48" t="s">
        <v>1</v>
      </c>
      <c r="D22" s="59" t="s">
        <v>0</v>
      </c>
      <c r="E22" s="49" t="s">
        <v>11</v>
      </c>
      <c r="F22" s="50" t="s">
        <v>12</v>
      </c>
    </row>
    <row r="23" spans="1:6" x14ac:dyDescent="0.25">
      <c r="A23" s="26" t="s">
        <v>18</v>
      </c>
      <c r="B23" s="61" t="s">
        <v>25</v>
      </c>
      <c r="C23" s="28" t="s">
        <v>30</v>
      </c>
      <c r="D23" s="62">
        <v>117.48</v>
      </c>
      <c r="E23" s="115"/>
      <c r="F23" s="30">
        <f>ROUND(D23*E23,2)</f>
        <v>0</v>
      </c>
    </row>
    <row r="24" spans="1:6" s="66" customFormat="1" x14ac:dyDescent="0.25">
      <c r="A24" s="63" t="s">
        <v>34</v>
      </c>
      <c r="B24" s="32" t="s">
        <v>63</v>
      </c>
      <c r="C24" s="64" t="s">
        <v>17</v>
      </c>
      <c r="D24" s="65">
        <v>53.89</v>
      </c>
      <c r="E24" s="119"/>
      <c r="F24" s="35">
        <f>ROUND(D24*E24,2)</f>
        <v>0</v>
      </c>
    </row>
    <row r="25" spans="1:6" x14ac:dyDescent="0.25">
      <c r="A25" s="31" t="s">
        <v>19</v>
      </c>
      <c r="B25" s="67" t="s">
        <v>20</v>
      </c>
      <c r="C25" s="33" t="s">
        <v>17</v>
      </c>
      <c r="D25" s="68">
        <v>0.9</v>
      </c>
      <c r="E25" s="116"/>
      <c r="F25" s="35">
        <f>ROUND(D25*E25,2)</f>
        <v>0</v>
      </c>
    </row>
    <row r="26" spans="1:6" s="66" customFormat="1" x14ac:dyDescent="0.25">
      <c r="A26" s="69" t="s">
        <v>64</v>
      </c>
      <c r="B26" s="70" t="s">
        <v>65</v>
      </c>
      <c r="C26" s="71" t="s">
        <v>17</v>
      </c>
      <c r="D26" s="72">
        <v>1</v>
      </c>
      <c r="E26" s="120"/>
      <c r="F26" s="35">
        <f>ROUND(D26*E26,2)</f>
        <v>0</v>
      </c>
    </row>
    <row r="27" spans="1:6" ht="15.75" thickBot="1" x14ac:dyDescent="0.3">
      <c r="A27" s="36" t="s">
        <v>77</v>
      </c>
      <c r="B27" s="73" t="s">
        <v>21</v>
      </c>
      <c r="C27" s="38" t="s">
        <v>17</v>
      </c>
      <c r="D27" s="74">
        <v>61.37</v>
      </c>
      <c r="E27" s="117"/>
      <c r="F27" s="40">
        <f>ROUND(D27*E27,2)</f>
        <v>0</v>
      </c>
    </row>
    <row r="28" spans="1:6" ht="8.1" customHeight="1" x14ac:dyDescent="0.25">
      <c r="A28" s="175"/>
      <c r="B28" s="175"/>
      <c r="C28" s="175"/>
      <c r="D28" s="175"/>
      <c r="E28" s="175"/>
      <c r="F28" s="175"/>
    </row>
    <row r="29" spans="1:6" x14ac:dyDescent="0.25">
      <c r="A29" s="41"/>
      <c r="B29" s="42" t="s">
        <v>27</v>
      </c>
      <c r="C29" s="41" t="s">
        <v>15</v>
      </c>
      <c r="D29" s="174"/>
      <c r="E29" s="174"/>
      <c r="F29" s="43">
        <f>SUM(F23:F27)</f>
        <v>0</v>
      </c>
    </row>
    <row r="30" spans="1:6" ht="15.75" thickBot="1" x14ac:dyDescent="0.3">
      <c r="A30" s="75"/>
      <c r="B30" s="57"/>
      <c r="C30" s="58"/>
      <c r="D30" s="58"/>
      <c r="E30" s="45"/>
      <c r="F30" s="76"/>
    </row>
    <row r="31" spans="1:6" ht="15.75" thickBot="1" x14ac:dyDescent="0.3">
      <c r="A31" s="171" t="s">
        <v>70</v>
      </c>
      <c r="B31" s="172"/>
      <c r="C31" s="172"/>
      <c r="D31" s="172"/>
      <c r="E31" s="172"/>
      <c r="F31" s="173"/>
    </row>
    <row r="32" spans="1:6" ht="15.75" thickBot="1" x14ac:dyDescent="0.3">
      <c r="A32" s="77" t="s">
        <v>2</v>
      </c>
      <c r="B32" s="23" t="s">
        <v>8</v>
      </c>
      <c r="C32" s="78" t="s">
        <v>1</v>
      </c>
      <c r="D32" s="77" t="s">
        <v>0</v>
      </c>
      <c r="E32" s="24" t="s">
        <v>11</v>
      </c>
      <c r="F32" s="25" t="s">
        <v>12</v>
      </c>
    </row>
    <row r="33" spans="1:6" x14ac:dyDescent="0.25">
      <c r="A33" s="26" t="s">
        <v>23</v>
      </c>
      <c r="B33" s="61" t="s">
        <v>29</v>
      </c>
      <c r="C33" s="28" t="s">
        <v>4</v>
      </c>
      <c r="D33" s="62">
        <v>6.43</v>
      </c>
      <c r="E33" s="115"/>
      <c r="F33" s="30">
        <f>ROUND(D33*E33,2)</f>
        <v>0</v>
      </c>
    </row>
    <row r="34" spans="1:6" x14ac:dyDescent="0.25">
      <c r="A34" s="31" t="s">
        <v>24</v>
      </c>
      <c r="B34" s="79" t="s">
        <v>57</v>
      </c>
      <c r="C34" s="33" t="s">
        <v>58</v>
      </c>
      <c r="D34" s="68">
        <v>10</v>
      </c>
      <c r="E34" s="116"/>
      <c r="F34" s="35">
        <f>ROUND(D34*E34,2)</f>
        <v>0</v>
      </c>
    </row>
    <row r="35" spans="1:6" s="66" customFormat="1" ht="15.75" thickBot="1" x14ac:dyDescent="0.3">
      <c r="A35" s="80" t="s">
        <v>56</v>
      </c>
      <c r="B35" s="81" t="s">
        <v>33</v>
      </c>
      <c r="C35" s="82" t="s">
        <v>30</v>
      </c>
      <c r="D35" s="83">
        <v>151.18</v>
      </c>
      <c r="E35" s="121"/>
      <c r="F35" s="40">
        <f>ROUND(D35*E35,2)</f>
        <v>0</v>
      </c>
    </row>
    <row r="36" spans="1:6" ht="8.1" customHeight="1" x14ac:dyDescent="0.25">
      <c r="A36" s="175"/>
      <c r="B36" s="175"/>
      <c r="C36" s="175"/>
      <c r="D36" s="175"/>
      <c r="E36" s="175"/>
      <c r="F36" s="175"/>
    </row>
    <row r="37" spans="1:6" x14ac:dyDescent="0.25">
      <c r="A37" s="41"/>
      <c r="B37" s="42" t="s">
        <v>27</v>
      </c>
      <c r="C37" s="41" t="s">
        <v>15</v>
      </c>
      <c r="D37" s="41"/>
      <c r="E37" s="56"/>
      <c r="F37" s="43">
        <f>SUM(F33:F35)</f>
        <v>0</v>
      </c>
    </row>
    <row r="38" spans="1:6" ht="15.75" thickBot="1" x14ac:dyDescent="0.3">
      <c r="A38" s="41"/>
      <c r="B38" s="42"/>
      <c r="C38" s="41"/>
      <c r="D38" s="41"/>
      <c r="E38" s="56"/>
      <c r="F38" s="84"/>
    </row>
    <row r="39" spans="1:6" ht="15.75" thickBot="1" x14ac:dyDescent="0.3">
      <c r="A39" s="171" t="s">
        <v>66</v>
      </c>
      <c r="B39" s="172"/>
      <c r="C39" s="172"/>
      <c r="D39" s="172"/>
      <c r="E39" s="172"/>
      <c r="F39" s="173"/>
    </row>
    <row r="40" spans="1:6" ht="15.75" thickBot="1" x14ac:dyDescent="0.3">
      <c r="A40" s="85" t="s">
        <v>2</v>
      </c>
      <c r="B40" s="86" t="s">
        <v>8</v>
      </c>
      <c r="C40" s="86" t="s">
        <v>1</v>
      </c>
      <c r="D40" s="85" t="s">
        <v>0</v>
      </c>
      <c r="E40" s="49" t="s">
        <v>11</v>
      </c>
      <c r="F40" s="50" t="s">
        <v>12</v>
      </c>
    </row>
    <row r="41" spans="1:6" ht="15.75" thickBot="1" x14ac:dyDescent="0.3">
      <c r="A41" s="51" t="s">
        <v>22</v>
      </c>
      <c r="B41" s="87" t="s">
        <v>55</v>
      </c>
      <c r="C41" s="53" t="s">
        <v>1</v>
      </c>
      <c r="D41" s="88">
        <v>44</v>
      </c>
      <c r="E41" s="118"/>
      <c r="F41" s="55">
        <f>ROUND(D41*E41,2)</f>
        <v>0</v>
      </c>
    </row>
    <row r="42" spans="1:6" ht="8.1" customHeight="1" x14ac:dyDescent="0.25">
      <c r="A42" s="187"/>
      <c r="B42" s="187"/>
      <c r="C42" s="187"/>
      <c r="D42" s="187"/>
      <c r="E42" s="187"/>
      <c r="F42" s="187"/>
    </row>
    <row r="43" spans="1:6" x14ac:dyDescent="0.25">
      <c r="A43" s="89"/>
      <c r="B43" s="42" t="s">
        <v>27</v>
      </c>
      <c r="C43" s="89" t="s">
        <v>15</v>
      </c>
      <c r="D43" s="89"/>
      <c r="E43" s="56"/>
      <c r="F43" s="90">
        <f>SUM(F41)</f>
        <v>0</v>
      </c>
    </row>
    <row r="44" spans="1:6" ht="15.75" thickBot="1" x14ac:dyDescent="0.3">
      <c r="A44" s="41"/>
      <c r="B44" s="91"/>
      <c r="C44" s="41"/>
      <c r="D44" s="92"/>
      <c r="E44" s="45"/>
      <c r="F44" s="46"/>
    </row>
    <row r="45" spans="1:6" ht="15.75" thickBot="1" x14ac:dyDescent="0.3">
      <c r="A45" s="171" t="s">
        <v>71</v>
      </c>
      <c r="B45" s="172"/>
      <c r="C45" s="172"/>
      <c r="D45" s="172"/>
      <c r="E45" s="172"/>
      <c r="F45" s="173"/>
    </row>
    <row r="46" spans="1:6" ht="15.75" thickBot="1" x14ac:dyDescent="0.3">
      <c r="A46" s="47" t="s">
        <v>2</v>
      </c>
      <c r="B46" s="48" t="s">
        <v>8</v>
      </c>
      <c r="C46" s="48" t="s">
        <v>1</v>
      </c>
      <c r="D46" s="47" t="s">
        <v>0</v>
      </c>
      <c r="E46" s="49" t="s">
        <v>11</v>
      </c>
      <c r="F46" s="50" t="s">
        <v>12</v>
      </c>
    </row>
    <row r="47" spans="1:6" ht="15.75" thickBot="1" x14ac:dyDescent="0.3">
      <c r="A47" s="51" t="s">
        <v>26</v>
      </c>
      <c r="B47" s="87" t="s">
        <v>59</v>
      </c>
      <c r="C47" s="53" t="s">
        <v>30</v>
      </c>
      <c r="D47" s="88">
        <v>137.44</v>
      </c>
      <c r="E47" s="117"/>
      <c r="F47" s="55">
        <f>ROUND(D47*E47,2)</f>
        <v>0</v>
      </c>
    </row>
    <row r="48" spans="1:6" ht="8.1" customHeight="1" x14ac:dyDescent="0.25">
      <c r="A48" s="175"/>
      <c r="B48" s="175"/>
      <c r="C48" s="175"/>
      <c r="D48" s="175"/>
      <c r="E48" s="175"/>
      <c r="F48" s="175"/>
    </row>
    <row r="49" spans="1:6" x14ac:dyDescent="0.25">
      <c r="A49" s="41"/>
      <c r="B49" s="42" t="s">
        <v>27</v>
      </c>
      <c r="C49" s="41" t="s">
        <v>15</v>
      </c>
      <c r="D49" s="41"/>
      <c r="E49" s="56"/>
      <c r="F49" s="43">
        <f>SUM(F47:F47)</f>
        <v>0</v>
      </c>
    </row>
    <row r="50" spans="1:6" ht="15.75" thickBot="1" x14ac:dyDescent="0.3">
      <c r="A50" s="41"/>
      <c r="B50" s="42"/>
      <c r="C50" s="41"/>
      <c r="D50" s="41"/>
      <c r="E50" s="56"/>
      <c r="F50" s="84"/>
    </row>
    <row r="51" spans="1:6" ht="15.75" thickBot="1" x14ac:dyDescent="0.3">
      <c r="A51" s="171" t="s">
        <v>72</v>
      </c>
      <c r="B51" s="172"/>
      <c r="C51" s="172"/>
      <c r="D51" s="172"/>
      <c r="E51" s="172"/>
      <c r="F51" s="173"/>
    </row>
    <row r="52" spans="1:6" ht="15.75" thickBot="1" x14ac:dyDescent="0.3">
      <c r="A52" s="47" t="s">
        <v>2</v>
      </c>
      <c r="B52" s="47" t="s">
        <v>8</v>
      </c>
      <c r="C52" s="48" t="s">
        <v>1</v>
      </c>
      <c r="D52" s="47" t="s">
        <v>0</v>
      </c>
      <c r="E52" s="49" t="s">
        <v>11</v>
      </c>
      <c r="F52" s="50" t="s">
        <v>12</v>
      </c>
    </row>
    <row r="53" spans="1:6" s="66" customFormat="1" x14ac:dyDescent="0.25">
      <c r="A53" s="93" t="s">
        <v>28</v>
      </c>
      <c r="B53" s="61" t="s">
        <v>60</v>
      </c>
      <c r="C53" s="94" t="s">
        <v>30</v>
      </c>
      <c r="D53" s="62">
        <v>97.84</v>
      </c>
      <c r="E53" s="116"/>
      <c r="F53" s="30">
        <f>ROUND(D53*E53,2)</f>
        <v>0</v>
      </c>
    </row>
    <row r="54" spans="1:6" s="66" customFormat="1" x14ac:dyDescent="0.25">
      <c r="A54" s="95" t="s">
        <v>73</v>
      </c>
      <c r="B54" s="96" t="s">
        <v>35</v>
      </c>
      <c r="C54" s="97" t="s">
        <v>1</v>
      </c>
      <c r="D54" s="68">
        <v>44</v>
      </c>
      <c r="E54" s="116"/>
      <c r="F54" s="35">
        <f>ROUND(D54*E54,2)</f>
        <v>0</v>
      </c>
    </row>
    <row r="55" spans="1:6" s="66" customFormat="1" x14ac:dyDescent="0.25">
      <c r="A55" s="95" t="s">
        <v>74</v>
      </c>
      <c r="B55" s="96" t="s">
        <v>38</v>
      </c>
      <c r="C55" s="97" t="s">
        <v>4</v>
      </c>
      <c r="D55" s="68">
        <v>235.85</v>
      </c>
      <c r="E55" s="116"/>
      <c r="F55" s="35">
        <f>ROUND(D55*E55,2)</f>
        <v>0</v>
      </c>
    </row>
    <row r="56" spans="1:6" s="66" customFormat="1" ht="14.25" customHeight="1" thickBot="1" x14ac:dyDescent="0.3">
      <c r="A56" s="80" t="s">
        <v>75</v>
      </c>
      <c r="B56" s="98" t="s">
        <v>39</v>
      </c>
      <c r="C56" s="82" t="s">
        <v>30</v>
      </c>
      <c r="D56" s="82">
        <v>151.18</v>
      </c>
      <c r="E56" s="121"/>
      <c r="F56" s="40">
        <f>ROUND(D56*E56,2)</f>
        <v>0</v>
      </c>
    </row>
    <row r="57" spans="1:6" ht="6.75" customHeight="1" x14ac:dyDescent="0.25">
      <c r="A57" s="175"/>
      <c r="B57" s="175"/>
      <c r="C57" s="175"/>
      <c r="D57" s="175"/>
      <c r="E57" s="175"/>
      <c r="F57" s="175"/>
    </row>
    <row r="58" spans="1:6" x14ac:dyDescent="0.25">
      <c r="A58" s="41"/>
      <c r="B58" s="42" t="s">
        <v>27</v>
      </c>
      <c r="C58" s="41" t="s">
        <v>15</v>
      </c>
      <c r="D58" s="41"/>
      <c r="E58" s="56"/>
      <c r="F58" s="43">
        <f>SUM(F53:F56)</f>
        <v>0</v>
      </c>
    </row>
    <row r="59" spans="1:6" ht="15.75" thickBot="1" x14ac:dyDescent="0.3">
      <c r="A59" s="41"/>
      <c r="B59" s="99"/>
      <c r="C59" s="41"/>
      <c r="D59" s="41"/>
      <c r="E59" s="45"/>
      <c r="F59" s="46"/>
    </row>
    <row r="60" spans="1:6" ht="15.75" thickBot="1" x14ac:dyDescent="0.3">
      <c r="A60" s="171" t="s">
        <v>76</v>
      </c>
      <c r="B60" s="172"/>
      <c r="C60" s="172"/>
      <c r="D60" s="172"/>
      <c r="E60" s="172"/>
      <c r="F60" s="173"/>
    </row>
    <row r="61" spans="1:6" ht="15.75" thickBot="1" x14ac:dyDescent="0.3">
      <c r="A61" s="47" t="s">
        <v>2</v>
      </c>
      <c r="B61" s="47" t="s">
        <v>8</v>
      </c>
      <c r="C61" s="48" t="s">
        <v>1</v>
      </c>
      <c r="D61" s="47" t="s">
        <v>0</v>
      </c>
      <c r="E61" s="49" t="s">
        <v>11</v>
      </c>
      <c r="F61" s="50" t="s">
        <v>12</v>
      </c>
    </row>
    <row r="62" spans="1:6" s="66" customFormat="1" x14ac:dyDescent="0.25">
      <c r="A62" s="63" t="s">
        <v>31</v>
      </c>
      <c r="B62" s="100" t="s">
        <v>37</v>
      </c>
      <c r="C62" s="64" t="s">
        <v>17</v>
      </c>
      <c r="D62" s="65">
        <v>0.9</v>
      </c>
      <c r="E62" s="119"/>
      <c r="F62" s="30">
        <f>ROUND(D62*E62,2)</f>
        <v>0</v>
      </c>
    </row>
    <row r="63" spans="1:6" s="66" customFormat="1" ht="15.75" thickBot="1" x14ac:dyDescent="0.3">
      <c r="A63" s="101" t="s">
        <v>32</v>
      </c>
      <c r="B63" s="102" t="s">
        <v>36</v>
      </c>
      <c r="C63" s="103" t="s">
        <v>4</v>
      </c>
      <c r="D63" s="74">
        <v>907.1</v>
      </c>
      <c r="E63" s="117"/>
      <c r="F63" s="40">
        <f>ROUND(D63*E63,2)</f>
        <v>0</v>
      </c>
    </row>
    <row r="64" spans="1:6" ht="8.1" customHeight="1" x14ac:dyDescent="0.25">
      <c r="A64" s="175"/>
      <c r="B64" s="175"/>
      <c r="C64" s="175"/>
      <c r="D64" s="175"/>
      <c r="E64" s="175"/>
      <c r="F64" s="175"/>
    </row>
    <row r="65" spans="1:6" x14ac:dyDescent="0.25">
      <c r="A65" s="104"/>
      <c r="B65" s="42" t="s">
        <v>27</v>
      </c>
      <c r="C65" s="41" t="s">
        <v>15</v>
      </c>
      <c r="D65" s="41"/>
      <c r="E65" s="56"/>
      <c r="F65" s="43">
        <f>SUM(F62:F63)</f>
        <v>0</v>
      </c>
    </row>
    <row r="66" spans="1:6" ht="9.75" customHeight="1" x14ac:dyDescent="0.25">
      <c r="A66" s="104"/>
      <c r="B66" s="105"/>
      <c r="C66" s="41"/>
      <c r="D66" s="41"/>
      <c r="E66" s="56"/>
      <c r="F66" s="84"/>
    </row>
    <row r="67" spans="1:6" x14ac:dyDescent="0.25">
      <c r="A67" s="178" t="s">
        <v>14</v>
      </c>
      <c r="B67" s="178"/>
      <c r="C67" s="106" t="s">
        <v>15</v>
      </c>
      <c r="D67" s="107"/>
      <c r="E67" s="108"/>
      <c r="F67" s="109">
        <f>SUM(F13,F19,F29,F37,F43,F49,F58,F65)</f>
        <v>0</v>
      </c>
    </row>
    <row r="68" spans="1:6" x14ac:dyDescent="0.25">
      <c r="A68" s="179"/>
      <c r="B68" s="179"/>
      <c r="C68" s="179"/>
      <c r="D68" s="179"/>
      <c r="E68" s="179"/>
      <c r="F68" s="179"/>
    </row>
    <row r="69" spans="1:6" x14ac:dyDescent="0.25">
      <c r="A69" s="150"/>
      <c r="B69" s="150"/>
      <c r="C69" s="150"/>
      <c r="D69" s="150"/>
      <c r="E69" s="150"/>
      <c r="F69" s="150"/>
    </row>
    <row r="70" spans="1:6" x14ac:dyDescent="0.25">
      <c r="A70" s="176" t="s">
        <v>82</v>
      </c>
      <c r="B70" s="176"/>
      <c r="C70" s="176"/>
      <c r="D70" s="176"/>
      <c r="E70" s="176"/>
      <c r="F70" s="176"/>
    </row>
    <row r="71" spans="1:6" x14ac:dyDescent="0.25">
      <c r="A71" s="177" t="s">
        <v>83</v>
      </c>
      <c r="B71" s="177"/>
      <c r="C71" s="177"/>
      <c r="D71" s="177"/>
      <c r="E71" s="177"/>
      <c r="F71" s="177"/>
    </row>
    <row r="72" spans="1:6" x14ac:dyDescent="0.25">
      <c r="A72" s="177"/>
      <c r="B72" s="177"/>
      <c r="C72" s="177"/>
      <c r="D72" s="177"/>
      <c r="E72" s="177"/>
      <c r="F72" s="177"/>
    </row>
    <row r="73" spans="1:6" x14ac:dyDescent="0.25">
      <c r="A73" s="186" t="s">
        <v>84</v>
      </c>
      <c r="B73" s="186"/>
      <c r="C73" s="186"/>
      <c r="D73" s="186"/>
      <c r="E73" s="186"/>
      <c r="F73" s="186"/>
    </row>
    <row r="74" spans="1:6" x14ac:dyDescent="0.25">
      <c r="A74" s="176" t="s">
        <v>85</v>
      </c>
      <c r="B74" s="176"/>
      <c r="C74" s="176"/>
      <c r="D74" s="176"/>
      <c r="E74" s="176"/>
      <c r="F74" s="176"/>
    </row>
    <row r="75" spans="1:6" x14ac:dyDescent="0.25">
      <c r="A75" s="176" t="s">
        <v>86</v>
      </c>
      <c r="B75" s="176"/>
      <c r="C75" s="176"/>
      <c r="D75" s="176"/>
      <c r="E75" s="176"/>
      <c r="F75" s="176"/>
    </row>
    <row r="76" spans="1:6" x14ac:dyDescent="0.25">
      <c r="F76" s="112"/>
    </row>
    <row r="77" spans="1:6" x14ac:dyDescent="0.25">
      <c r="F77" s="113"/>
    </row>
    <row r="78" spans="1:6" x14ac:dyDescent="0.25">
      <c r="F78" s="113"/>
    </row>
  </sheetData>
  <sheetProtection algorithmName="SHA-512" hashValue="WCOqI/SzirZ5FDlcNGOIMmKhNjofnjleNYB8+dL3U8/e47KxlGpU/WgG9wLJTrK+RglvQHTITVF3gSEnjH/vcA==" saltValue="yBvtWpBUqUjlmMGIR4n0UQ==" spinCount="100000" sheet="1" objects="1" scenarios="1"/>
  <mergeCells count="29">
    <mergeCell ref="A3:F3"/>
    <mergeCell ref="A1:F1"/>
    <mergeCell ref="A70:F70"/>
    <mergeCell ref="A73:F73"/>
    <mergeCell ref="A45:F45"/>
    <mergeCell ref="A42:F42"/>
    <mergeCell ref="A48:F48"/>
    <mergeCell ref="A64:F64"/>
    <mergeCell ref="A7:F7"/>
    <mergeCell ref="A36:F36"/>
    <mergeCell ref="D13:E13"/>
    <mergeCell ref="A12:F12"/>
    <mergeCell ref="A60:F60"/>
    <mergeCell ref="A2:F2"/>
    <mergeCell ref="A57:F57"/>
    <mergeCell ref="A39:F39"/>
    <mergeCell ref="A74:F74"/>
    <mergeCell ref="A69:F69"/>
    <mergeCell ref="A71:F72"/>
    <mergeCell ref="A75:F75"/>
    <mergeCell ref="A67:B67"/>
    <mergeCell ref="A68:F68"/>
    <mergeCell ref="A21:F21"/>
    <mergeCell ref="A15:F15"/>
    <mergeCell ref="A51:F51"/>
    <mergeCell ref="D29:E29"/>
    <mergeCell ref="A31:F31"/>
    <mergeCell ref="A18:F18"/>
    <mergeCell ref="A28:F28"/>
  </mergeCells>
  <phoneticPr fontId="19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76" fitToHeight="0" orientation="landscape" r:id="rId1"/>
  <rowBreaks count="1" manualBreakCount="1">
    <brk id="43" max="5" man="1"/>
  </rowBreaks>
  <ignoredErrors>
    <ignoredError sqref="A68 A67 A69 E67 F68 B68:E6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Cronograma</vt:lpstr>
      <vt:lpstr>Orçamento</vt:lpstr>
      <vt:lpstr>Cronograma!Area_de_impressao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 PONTES VERGILIO</dc:creator>
  <cp:lastModifiedBy>VICTORIA BORTOLUCCI</cp:lastModifiedBy>
  <cp:lastPrinted>2025-10-16T17:49:43Z</cp:lastPrinted>
  <dcterms:created xsi:type="dcterms:W3CDTF">2025-05-20T10:46:30Z</dcterms:created>
  <dcterms:modified xsi:type="dcterms:W3CDTF">2025-10-16T17:50:00Z</dcterms:modified>
</cp:coreProperties>
</file>