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3250" windowHeight="12570"/>
  </bookViews>
  <sheets>
    <sheet name="PLANILHA DE PREÇO" sheetId="1" r:id="rId1"/>
    <sheet name="ESTIMATIVA QTDE" sheetId="6" state="hidden" r:id="rId2"/>
  </sheets>
  <definedNames>
    <definedName name="\z">#REF!</definedName>
    <definedName name="A">#REF!</definedName>
    <definedName name="AAAA">#N/A</definedName>
    <definedName name="ACOMPANHAMENTO">IF(VALUE(#REF!)=2,"BM","PLE")</definedName>
    <definedName name="_xlnm.Print_Area" localSheetId="0">'PLANILHA DE PREÇO'!$B$1:$J$44</definedName>
    <definedName name="Arial">#REF!</definedName>
    <definedName name="asdasdasdasd">IF(VALUE(#REF!)=2,"BM","PLE")</definedName>
    <definedName name="Aut_original">#REF!</definedName>
    <definedName name="Aut_resumo">#REF!</definedName>
    <definedName name="CC">éformula</definedName>
    <definedName name="COM">IF(ISNUMBER(#REF!),OFFSET(INDIRECT(XXX),#REF!-1,3,1),#REF!)</definedName>
    <definedName name="COMP">#REF!</definedName>
    <definedName name="COOMM9">IF(ISNUMBER(#REF!),OFFSET(INDIRECT(EEEEEEEE),#REF!-1,3,1),#REF!)</definedName>
    <definedName name="COT.3">#REF!</definedName>
    <definedName name="COT.4">#REF!</definedName>
    <definedName name="CRONOGRAMA">#REF!</definedName>
    <definedName name="DDDDD">#REF!</definedName>
    <definedName name="DEZEMBRO2021">#REF!</definedName>
    <definedName name="EEEEEEEE">#REF!</definedName>
    <definedName name="FF">IF(ISNUMBER(#REF!),OFFSET(INDIRECT(ORÇAMENTO.BancoRef),#REF!-1,3,1),#REF!)</definedName>
    <definedName name="flavio">#REF!</definedName>
    <definedName name="formato.formula">CELL(48,INDIRECT("rc",FALSE()))</definedName>
    <definedName name="formatoformula">éformula</definedName>
    <definedName name="GGG">IF(ISNUMBER(#REF!),OFFSET(INDIRECT(ORÇAMENTO.BancoRef),#REF!-1,3,1),#REF!)</definedName>
    <definedName name="GGGG">#REF!</definedName>
    <definedName name="ghhh">#N/A</definedName>
    <definedName name="HHH">#REF!</definedName>
    <definedName name="HHHHH">#REF!</definedName>
    <definedName name="hhhhhhhhhhhhhhhhhhhhhçççllll">IF(ISNUMBER(#REF!),OFFSET(INDIRECT(EEEEEEEE),#REF!-1,3,1),#REF!)</definedName>
    <definedName name="iiiiiiiiiiii">#REF!</definedName>
    <definedName name="JR_PAGE_ANCHOR_0_1">#REF!</definedName>
    <definedName name="KKKKKK">#REF!</definedName>
    <definedName name="LLLLL">#REF!</definedName>
    <definedName name="NNNNN">#REF!</definedName>
    <definedName name="ORÇAMENTO">#REF!</definedName>
    <definedName name="ORÇAMENTO.BancoRef">#REF!</definedName>
    <definedName name="peso">#REF!</definedName>
    <definedName name="Print">#REF!</definedName>
    <definedName name="Print_Area_MI">#REF!</definedName>
    <definedName name="QQQQQ">#REF!</definedName>
    <definedName name="REFERENCIA.Descricao">IF(ISNUMBER(#REF!),OFFSET(INDIRECT(ORÇAMENTO.BancoRef),#REF!-1,3,1),#REF!)</definedName>
    <definedName name="SEEE">#REF!</definedName>
    <definedName name="ssssshhhhh">#REF!</definedName>
    <definedName name="ssssss">#REF!</definedName>
    <definedName name="WWW">#REF!</definedName>
    <definedName name="x">#REF!</definedName>
    <definedName name="XXX">#REF!</definedName>
    <definedName name="xxxx">#REF!</definedName>
    <definedName name="XXXXX">#REF!</definedName>
    <definedName name="yyyyy">IF(ISNUMBER(#REF!),OFFSET(INDIRECT(EEEEEEEE),#REF!-1,3,1),#REF!)</definedName>
    <definedName name="zz">#N/A</definedName>
    <definedName name="zzzz">#REF!</definedName>
  </definedNames>
  <calcPr calcId="124519" iterateDelta="1E-4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37" i="6"/>
  <c r="F17" i="1"/>
  <c r="F34"/>
  <c r="F35"/>
  <c r="O41"/>
  <c r="F41" s="1"/>
  <c r="N16"/>
  <c r="O16" s="1"/>
  <c r="F16" s="1"/>
  <c r="N15"/>
  <c r="O15" s="1"/>
  <c r="F15" s="1"/>
  <c r="N14"/>
  <c r="O14" s="1"/>
  <c r="F14" s="1"/>
  <c r="N13"/>
  <c r="O13" s="1"/>
  <c r="F13" s="1"/>
  <c r="N12"/>
  <c r="O12" s="1"/>
  <c r="F12" s="1"/>
  <c r="N11"/>
  <c r="O11" s="1"/>
  <c r="F11" s="1"/>
  <c r="N10"/>
  <c r="O10" s="1"/>
  <c r="F10" s="1"/>
  <c r="N9"/>
  <c r="O9" s="1"/>
  <c r="F9" s="1"/>
  <c r="N8"/>
  <c r="O8" s="1"/>
  <c r="F8" s="1"/>
</calcChain>
</file>

<file path=xl/sharedStrings.xml><?xml version="1.0" encoding="utf-8"?>
<sst xmlns="http://schemas.openxmlformats.org/spreadsheetml/2006/main" count="191" uniqueCount="147">
  <si>
    <t>ANEXO – PLANILHA ORÇAMENTÁRIA</t>
  </si>
  <si>
    <t>CONTRATAÇÃO DE EMPRESA ESPECIALIZADA PARA PRESTAÇÃO DE SERVIÇO DE ENGENHARIA CONSULTIVA PARA ELABORAÇÃO DE PROJETOS EXECUTIVOS E APOIO TÉCNICO A FISCALIZAÇÃO DE OBRAS DA PREFEITURA.</t>
  </si>
  <si>
    <t>BDI: 24,52%</t>
  </si>
  <si>
    <t>ITEM</t>
  </si>
  <si>
    <t>FONTE</t>
  </si>
  <si>
    <t>CÓDIGO</t>
  </si>
  <si>
    <t>DESCRIÇÃO</t>
  </si>
  <si>
    <t>QTDE</t>
  </si>
  <si>
    <t>UNIDADE</t>
  </si>
  <si>
    <t>CUSTO UNIT. 
S/ BDI</t>
  </si>
  <si>
    <t>CUSTO UNIT. 
C/ BDI</t>
  </si>
  <si>
    <t>CUSTO TOTAL</t>
  </si>
  <si>
    <t>01</t>
  </si>
  <si>
    <t>PRODUTOS APOIO TÉCNICO</t>
  </si>
  <si>
    <t>01.01</t>
  </si>
  <si>
    <t>COMPOSIÇÃO</t>
  </si>
  <si>
    <t>PMP-REL-01</t>
  </si>
  <si>
    <t>RELATÓRIO DE ANÁLISE, GESTÃO E CONTROLE DE CONTRATO</t>
  </si>
  <si>
    <t>UN</t>
  </si>
  <si>
    <t>01.02</t>
  </si>
  <si>
    <t>PMP-REL-02</t>
  </si>
  <si>
    <t>RELATÓRIO DE CONTROLE DE VISTORIAS</t>
  </si>
  <si>
    <t>01.03</t>
  </si>
  <si>
    <t>PMP-REL-03</t>
  </si>
  <si>
    <t>01.04</t>
  </si>
  <si>
    <t>PMP-REL-04</t>
  </si>
  <si>
    <t>RELATÓRIO TÉCNICO MENSAL</t>
  </si>
  <si>
    <t>01.05</t>
  </si>
  <si>
    <t>PMP-REL-05</t>
  </si>
  <si>
    <t>RELATÓRIO DE QUALIDADE</t>
  </si>
  <si>
    <t>01.06</t>
  </si>
  <si>
    <t>PMP-REL-06</t>
  </si>
  <si>
    <t>RELATÓRIO DE PENDÊNCIAS (CONFORMIDADES E NÃO CONF.)</t>
  </si>
  <si>
    <t>01.07</t>
  </si>
  <si>
    <t>PMP-REL-07</t>
  </si>
  <si>
    <t>RELATÓRIO DE EVOLUÇÃO DE OBRA</t>
  </si>
  <si>
    <t>01.08</t>
  </si>
  <si>
    <t>PMP-REL-08</t>
  </si>
  <si>
    <t>RELATÓRIO DE ANÁLISE E CONFERÊNCIA DE MEDIÇÕES</t>
  </si>
  <si>
    <t>01.09</t>
  </si>
  <si>
    <t>PMP-REL-09</t>
  </si>
  <si>
    <t>RELATÓRIO DE ANÁLISE DE ACRÉSCIMO E SUPRESSÃO</t>
  </si>
  <si>
    <t>01.10</t>
  </si>
  <si>
    <t>RELATÓRIO DE SEGURANÇA DO TRABALHO</t>
  </si>
  <si>
    <t>SUB-TOTAL ITEM 01</t>
  </si>
  <si>
    <t>02</t>
  </si>
  <si>
    <t>ENSAIOS DE LABORATÓRIO</t>
  </si>
  <si>
    <t>02.01</t>
  </si>
  <si>
    <t>SIURB</t>
  </si>
  <si>
    <t>02.006.002</t>
  </si>
  <si>
    <t>ENSAIOS DE LABORATÓRIO - LIMITE DE LIQUIDEZ</t>
  </si>
  <si>
    <t>02.02</t>
  </si>
  <si>
    <t>02.006.003</t>
  </si>
  <si>
    <t>ENSAIOS DE LABORATÓRIO - PLASTICIDADE</t>
  </si>
  <si>
    <t>02.03</t>
  </si>
  <si>
    <t>02.006.005</t>
  </si>
  <si>
    <t>ENSAIOS DE LABORATÓRIO - GRANULOMETRIA</t>
  </si>
  <si>
    <t>02.04</t>
  </si>
  <si>
    <t>02.006.007</t>
  </si>
  <si>
    <t>ENSAIOS DE LABORATÓRIO - CBR MOLDADO</t>
  </si>
  <si>
    <t>02.05</t>
  </si>
  <si>
    <t>02.006.008</t>
  </si>
  <si>
    <t>ENSAIOS DE LABORATÓRIO - ENSAIO DE CBR INDEFORMADO</t>
  </si>
  <si>
    <t>02.06</t>
  </si>
  <si>
    <t>02.006.017</t>
  </si>
  <si>
    <t>ENSAIOS DE LABORATÓRIO - PONTO DE FULGOR</t>
  </si>
  <si>
    <t>02.07</t>
  </si>
  <si>
    <t>02.006.018</t>
  </si>
  <si>
    <t>ENSAIOS DE LABORATÓRIO - PENETRAÇÃO</t>
  </si>
  <si>
    <t>02.08</t>
  </si>
  <si>
    <t>02.006.021</t>
  </si>
  <si>
    <t>ENSAIOS DE LABORATÓRIO - DOSAGEM MARSHALL, GRANULOMETRIA, TEOR DE ASFALTO, ESTABILIDADE E FLUÊNCIA</t>
  </si>
  <si>
    <t>02.09</t>
  </si>
  <si>
    <t>20.006.002</t>
  </si>
  <si>
    <t xml:space="preserve">CONCRETO - ENSAIOS DE RUPTURA A COMPRESSÃO (CORPOS DE PROVA) </t>
  </si>
  <si>
    <t>SUB-TOTAL ITEM 02</t>
  </si>
  <si>
    <t>ESTUDOS DE ENGENHARIA</t>
  </si>
  <si>
    <t>03.01</t>
  </si>
  <si>
    <t>CDHU</t>
  </si>
  <si>
    <t>01.21.010</t>
  </si>
  <si>
    <t>TX</t>
  </si>
  <si>
    <t>03.02</t>
  </si>
  <si>
    <t>01.21.110</t>
  </si>
  <si>
    <t>Sondagem de terreno a percussão (minimo de 30m)</t>
  </si>
  <si>
    <t>M</t>
  </si>
  <si>
    <t>03.03</t>
  </si>
  <si>
    <t>01.20.841</t>
  </si>
  <si>
    <t>Levantamento Planialtimétrico Cadastral</t>
  </si>
  <si>
    <t>M²</t>
  </si>
  <si>
    <t>03.04</t>
  </si>
  <si>
    <t>01.20.010</t>
  </si>
  <si>
    <t>Taxa de mobilização e desmobilização de equipamentos para execução de levantamento topográfico</t>
  </si>
  <si>
    <t>SUB-TOTAL ITEM 03</t>
  </si>
  <si>
    <t>PROJETOS DE ENGENHARIA</t>
  </si>
  <si>
    <t>04.01</t>
  </si>
  <si>
    <t>Projeto Executivo (prancha A1)</t>
  </si>
  <si>
    <t>SUB-TOTAL ITEM 04</t>
  </si>
  <si>
    <t>TOTAL GERAL (01+02+03+04)</t>
  </si>
  <si>
    <t>Taxa de mobilização e desmobilização de equipamentos para execução de sondagem</t>
  </si>
  <si>
    <t>03.022.000 (I)</t>
  </si>
  <si>
    <t>LOCAÇÃO DE VEÍCULO DE PASSAGEIRO, COM MOTORISTA, INCLUINDO MANUTENÇÃO E COMBUSTÍVEL</t>
  </si>
  <si>
    <t>01.21.100</t>
  </si>
  <si>
    <t>Sondagem de terreno a trado</t>
  </si>
  <si>
    <t>Fonte: SIURB 07/2025 e CDHU 200</t>
  </si>
  <si>
    <t>meses</t>
  </si>
  <si>
    <t>média folhas</t>
  </si>
  <si>
    <t>projetos</t>
  </si>
  <si>
    <t>total</t>
  </si>
  <si>
    <t>média relatório por obra</t>
  </si>
  <si>
    <t xml:space="preserve">qtde obras mês considerando 10 obras em simultaneo </t>
  </si>
  <si>
    <t>Tipo de projeto</t>
  </si>
  <si>
    <t>Média de pranchas</t>
  </si>
  <si>
    <t>Estimativa Total</t>
  </si>
  <si>
    <t>Estimativa de Quantidades para Desenvolvimento de Projetos</t>
  </si>
  <si>
    <t>USF Santa Rosa II</t>
  </si>
  <si>
    <t>USF Algodoal</t>
  </si>
  <si>
    <t>UBS CECAP</t>
  </si>
  <si>
    <t>Restauro da Casa do Povoador</t>
  </si>
  <si>
    <t>Infraestrutura de loteamentos industriais NUPEI</t>
  </si>
  <si>
    <t xml:space="preserve">Infraestrutura de loteamentos industriais UNINORDESTE </t>
  </si>
  <si>
    <t>Infraestrutura de loteamentos industriais UNISUL</t>
  </si>
  <si>
    <t>Infraestrutura de Drenagem Av. Frei Francisco Antônio Perin</t>
  </si>
  <si>
    <t>Infraestrutura de Drenagem Rua Felício Nalin</t>
  </si>
  <si>
    <t>Requalificação da Rodovia Margarida da Garça Martins.</t>
  </si>
  <si>
    <t>Recuperação estrutural da Ponte Pênsil.</t>
  </si>
  <si>
    <t>Requalificação Av. Renato Wagner (implantação de espaço pet, áreas de estar, ciclovia, pista de caminhada e academia ao ar livre)</t>
  </si>
  <si>
    <t>Requalificação da R. do Porto (implantação da área gastronomica, espaço das crianças, espaço dos artesões e espaço esportivo)</t>
  </si>
  <si>
    <t>Implantação de Ciclovia e Pista de Caminhada na Av. Jaime Pereira</t>
  </si>
  <si>
    <t>Requalificação da Av. Beira Rio (implantação de ciclovia, pista de caminhada e áreas de estar)</t>
  </si>
  <si>
    <t>Policlinica Nova Pompeia</t>
  </si>
  <si>
    <t>Complexo de Atletismo no Bairro Água Branca</t>
  </si>
  <si>
    <t>Infraestrutura de Drenagem Av. 31 de Março</t>
  </si>
  <si>
    <t>Infraestrutura de Drenagem Bairro Morumbi</t>
  </si>
  <si>
    <t>Infraestrutura de Drenagem Bairro Jardim Nova Iguaçu.</t>
  </si>
  <si>
    <t>Infraestrutura para implantação de OAE sob o Rio Piracicaba para Interligação na Av. das Ondas</t>
  </si>
  <si>
    <t>Infraestrutura para Interligação Rod. Geraldo de Barros ao Jardim São Francisco</t>
  </si>
  <si>
    <t>Requalificação do Ginásio Multidisciplinar Walter Ferreira da Silva</t>
  </si>
  <si>
    <t>Requalificação do Ginásio Poliesportivo do Jaraguá "Walter Ferreira da Silva"</t>
  </si>
  <si>
    <t>Requalificação do Vila Sõnia "Roberto Fillti"</t>
  </si>
  <si>
    <t>Implantação do Complexo Esportivo no atual Complexo Aquático "Dr. Samuel de Castro Neves"</t>
  </si>
  <si>
    <t>Restauro do Centro Cultural Maria Dirce</t>
  </si>
  <si>
    <t>Restauro do Museu Prudente de Morais</t>
  </si>
  <si>
    <t>Escola Infantil no Bairro Jardim Taiguara</t>
  </si>
  <si>
    <t>Escola Fundamental no Bairro Vale do Sol</t>
  </si>
  <si>
    <t>Centro de Infancia de Educação no Trânsito CIET</t>
  </si>
  <si>
    <t>Retrofit da Praça Takaki</t>
  </si>
  <si>
    <t>Implantação do Novo Camelodromo na Praça ao lado do Terminal de Integração</t>
  </si>
</sst>
</file>

<file path=xl/styles.xml><?xml version="1.0" encoding="utf-8"?>
<styleSheet xmlns="http://schemas.openxmlformats.org/spreadsheetml/2006/main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</numFmts>
  <fonts count="13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</font>
    <font>
      <sz val="8"/>
      <name val="Calibri"/>
      <family val="2"/>
      <charset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164" fontId="6" fillId="0" borderId="0" applyBorder="0" applyProtection="0"/>
    <xf numFmtId="9" fontId="6" fillId="0" borderId="0" applyBorder="0" applyProtection="0"/>
    <xf numFmtId="0" fontId="6" fillId="0" borderId="0"/>
    <xf numFmtId="0" fontId="1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64" fontId="6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64" fontId="7" fillId="0" borderId="1" xfId="1" applyFont="1" applyBorder="1" applyAlignment="1">
      <alignment vertical="center"/>
    </xf>
    <xf numFmtId="164" fontId="7" fillId="0" borderId="8" xfId="1" applyFont="1" applyBorder="1" applyAlignment="1">
      <alignment vertical="center"/>
    </xf>
    <xf numFmtId="3" fontId="0" fillId="0" borderId="1" xfId="0" applyNumberFormat="1" applyBorder="1" applyAlignment="1">
      <alignment horizontal="center" vertical="center"/>
    </xf>
    <xf numFmtId="10" fontId="6" fillId="0" borderId="0" xfId="2" applyNumberFormat="1"/>
    <xf numFmtId="43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vertical="center"/>
    </xf>
    <xf numFmtId="0" fontId="11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12" fillId="0" borderId="0" xfId="0" applyFont="1"/>
    <xf numFmtId="0" fontId="9" fillId="0" borderId="10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6">
    <cellStyle name="Moeda" xfId="1" builtinId="4"/>
    <cellStyle name="Moeda 2" xfId="5"/>
    <cellStyle name="Normal" xfId="0" builtinId="0"/>
    <cellStyle name="Normal 3" xfId="4"/>
    <cellStyle name="Normal 6" xfId="3"/>
    <cellStyle name="Porcentagem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AE3F3"/>
      <rgbColor rgb="FFCCFFCC"/>
      <rgbColor rgb="FFFFFF99"/>
      <rgbColor rgb="FF9DC3E6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Q46"/>
  <sheetViews>
    <sheetView tabSelected="1" zoomScale="85" zoomScaleNormal="85" workbookViewId="0">
      <selection activeCell="H8" sqref="H8:J44"/>
    </sheetView>
  </sheetViews>
  <sheetFormatPr defaultColWidth="9.140625" defaultRowHeight="15"/>
  <cols>
    <col min="1" max="1" width="3.140625" style="1" customWidth="1"/>
    <col min="2" max="2" width="8.140625" style="1" customWidth="1"/>
    <col min="3" max="3" width="13.42578125" style="1" customWidth="1"/>
    <col min="4" max="4" width="15.42578125" style="1" customWidth="1"/>
    <col min="5" max="5" width="58.28515625" style="1" customWidth="1"/>
    <col min="6" max="6" width="11.5703125" style="1" customWidth="1"/>
    <col min="7" max="7" width="10.5703125" style="1" customWidth="1"/>
    <col min="8" max="9" width="14.140625" style="1" customWidth="1"/>
    <col min="10" max="10" width="19.5703125" style="1" customWidth="1"/>
    <col min="11" max="11" width="2.5703125" style="1" customWidth="1"/>
    <col min="12" max="12" width="9.5703125" style="1" hidden="1" customWidth="1"/>
    <col min="13" max="13" width="16.28515625" style="1" hidden="1" customWidth="1"/>
    <col min="14" max="14" width="27.140625" style="1" hidden="1" customWidth="1"/>
    <col min="15" max="15" width="10.28515625" style="1" hidden="1" customWidth="1"/>
    <col min="16" max="17" width="10.28515625" style="1" customWidth="1"/>
    <col min="18" max="16384" width="9.140625" style="1"/>
  </cols>
  <sheetData>
    <row r="1" spans="2:17" ht="18.75">
      <c r="B1" s="36" t="s">
        <v>0</v>
      </c>
      <c r="C1" s="36"/>
      <c r="D1" s="36"/>
      <c r="E1" s="36"/>
      <c r="F1" s="36"/>
      <c r="G1" s="36"/>
      <c r="H1" s="36"/>
      <c r="I1" s="36"/>
      <c r="J1" s="36"/>
    </row>
    <row r="3" spans="2:17" ht="36" customHeight="1">
      <c r="B3" s="37" t="s">
        <v>1</v>
      </c>
      <c r="C3" s="37"/>
      <c r="D3" s="37"/>
      <c r="E3" s="37"/>
      <c r="F3" s="37"/>
      <c r="G3" s="37"/>
      <c r="H3" s="37"/>
      <c r="I3" s="37"/>
      <c r="J3" s="37"/>
    </row>
    <row r="4" spans="2:17" ht="24" customHeight="1">
      <c r="B4" s="2" t="s">
        <v>2</v>
      </c>
      <c r="C4" s="3"/>
      <c r="D4" s="3"/>
      <c r="E4" s="3"/>
      <c r="F4" s="3"/>
      <c r="G4" s="3"/>
      <c r="H4" s="3"/>
      <c r="I4" s="3"/>
      <c r="J4" s="3"/>
    </row>
    <row r="5" spans="2:17" ht="24" customHeight="1">
      <c r="B5" s="2" t="s">
        <v>103</v>
      </c>
      <c r="C5" s="3"/>
      <c r="D5" s="3"/>
      <c r="E5" s="3"/>
      <c r="F5" s="3"/>
      <c r="G5" s="3"/>
      <c r="H5" s="3"/>
      <c r="I5" s="3"/>
      <c r="J5" s="3"/>
      <c r="N5" s="4">
        <v>10</v>
      </c>
    </row>
    <row r="6" spans="2:17" s="4" customFormat="1" ht="30" customHeight="1">
      <c r="B6" s="5" t="s">
        <v>3</v>
      </c>
      <c r="C6" s="5" t="s">
        <v>4</v>
      </c>
      <c r="D6" s="5" t="s">
        <v>5</v>
      </c>
      <c r="E6" s="6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M6" s="24" t="s">
        <v>108</v>
      </c>
      <c r="N6" s="24" t="s">
        <v>109</v>
      </c>
      <c r="O6" s="4" t="s">
        <v>104</v>
      </c>
    </row>
    <row r="7" spans="2:17" s="4" customFormat="1" ht="30" customHeight="1">
      <c r="B7" s="5" t="s">
        <v>12</v>
      </c>
      <c r="C7" s="8" t="s">
        <v>13</v>
      </c>
      <c r="D7" s="9"/>
      <c r="E7" s="9"/>
      <c r="F7" s="9"/>
      <c r="G7" s="9"/>
      <c r="H7" s="9"/>
      <c r="I7" s="9"/>
      <c r="J7" s="10"/>
      <c r="O7" s="4">
        <v>12</v>
      </c>
    </row>
    <row r="8" spans="2:17" ht="30" customHeight="1">
      <c r="B8" s="11" t="s">
        <v>14</v>
      </c>
      <c r="C8" s="11" t="s">
        <v>15</v>
      </c>
      <c r="D8" s="11" t="s">
        <v>16</v>
      </c>
      <c r="E8" s="12" t="s">
        <v>17</v>
      </c>
      <c r="F8" s="11">
        <f>O8</f>
        <v>120</v>
      </c>
      <c r="G8" s="11" t="s">
        <v>18</v>
      </c>
      <c r="H8" s="13"/>
      <c r="I8" s="13"/>
      <c r="J8" s="13"/>
      <c r="L8" s="22"/>
      <c r="M8" s="1">
        <v>1</v>
      </c>
      <c r="N8" s="1">
        <f t="shared" ref="N8:N16" si="0">M8*$N$5</f>
        <v>10</v>
      </c>
      <c r="O8" s="1">
        <f>N8*$O$7</f>
        <v>120</v>
      </c>
      <c r="Q8" s="18"/>
    </row>
    <row r="9" spans="2:17" ht="30" customHeight="1">
      <c r="B9" s="11" t="s">
        <v>19</v>
      </c>
      <c r="C9" s="11" t="s">
        <v>15</v>
      </c>
      <c r="D9" s="11" t="s">
        <v>20</v>
      </c>
      <c r="E9" s="12" t="s">
        <v>21</v>
      </c>
      <c r="F9" s="11">
        <f t="shared" ref="F9:F16" si="1">O9</f>
        <v>120</v>
      </c>
      <c r="G9" s="11" t="s">
        <v>18</v>
      </c>
      <c r="H9" s="13"/>
      <c r="I9" s="13"/>
      <c r="J9" s="13"/>
      <c r="L9" s="22"/>
      <c r="M9" s="1">
        <v>1</v>
      </c>
      <c r="N9" s="1">
        <f t="shared" si="0"/>
        <v>10</v>
      </c>
      <c r="O9" s="1">
        <f t="shared" ref="O9:O16" si="2">N9*$O$7</f>
        <v>120</v>
      </c>
      <c r="Q9" s="18"/>
    </row>
    <row r="10" spans="2:17" ht="30" customHeight="1">
      <c r="B10" s="11" t="s">
        <v>22</v>
      </c>
      <c r="C10" s="11" t="s">
        <v>15</v>
      </c>
      <c r="D10" s="11" t="s">
        <v>23</v>
      </c>
      <c r="E10" s="12" t="s">
        <v>26</v>
      </c>
      <c r="F10" s="11">
        <f t="shared" si="1"/>
        <v>120</v>
      </c>
      <c r="G10" s="11" t="s">
        <v>18</v>
      </c>
      <c r="H10" s="13"/>
      <c r="I10" s="13"/>
      <c r="J10" s="13"/>
      <c r="L10" s="22"/>
      <c r="M10" s="1">
        <v>1</v>
      </c>
      <c r="N10" s="1">
        <f t="shared" si="0"/>
        <v>10</v>
      </c>
      <c r="O10" s="1">
        <f t="shared" si="2"/>
        <v>120</v>
      </c>
      <c r="Q10" s="18"/>
    </row>
    <row r="11" spans="2:17" ht="30" customHeight="1">
      <c r="B11" s="11" t="s">
        <v>24</v>
      </c>
      <c r="C11" s="11" t="s">
        <v>15</v>
      </c>
      <c r="D11" s="11" t="s">
        <v>25</v>
      </c>
      <c r="E11" s="12" t="s">
        <v>29</v>
      </c>
      <c r="F11" s="11">
        <f t="shared" si="1"/>
        <v>120</v>
      </c>
      <c r="G11" s="11" t="s">
        <v>18</v>
      </c>
      <c r="H11" s="13"/>
      <c r="I11" s="13"/>
      <c r="J11" s="13"/>
      <c r="L11" s="22"/>
      <c r="M11" s="1">
        <v>1</v>
      </c>
      <c r="N11" s="1">
        <f t="shared" si="0"/>
        <v>10</v>
      </c>
      <c r="O11" s="1">
        <f t="shared" si="2"/>
        <v>120</v>
      </c>
      <c r="Q11" s="18"/>
    </row>
    <row r="12" spans="2:17" ht="30" customHeight="1">
      <c r="B12" s="11" t="s">
        <v>27</v>
      </c>
      <c r="C12" s="11" t="s">
        <v>15</v>
      </c>
      <c r="D12" s="11" t="s">
        <v>28</v>
      </c>
      <c r="E12" s="12" t="s">
        <v>32</v>
      </c>
      <c r="F12" s="11">
        <f t="shared" si="1"/>
        <v>120</v>
      </c>
      <c r="G12" s="11" t="s">
        <v>18</v>
      </c>
      <c r="H12" s="13"/>
      <c r="I12" s="13"/>
      <c r="J12" s="13"/>
      <c r="L12" s="22"/>
      <c r="M12" s="1">
        <v>1</v>
      </c>
      <c r="N12" s="1">
        <f t="shared" si="0"/>
        <v>10</v>
      </c>
      <c r="O12" s="1">
        <f t="shared" si="2"/>
        <v>120</v>
      </c>
      <c r="Q12" s="18"/>
    </row>
    <row r="13" spans="2:17" ht="30" customHeight="1">
      <c r="B13" s="11" t="s">
        <v>30</v>
      </c>
      <c r="C13" s="11" t="s">
        <v>15</v>
      </c>
      <c r="D13" s="11" t="s">
        <v>31</v>
      </c>
      <c r="E13" s="12" t="s">
        <v>35</v>
      </c>
      <c r="F13" s="11">
        <f t="shared" si="1"/>
        <v>120</v>
      </c>
      <c r="G13" s="11" t="s">
        <v>18</v>
      </c>
      <c r="H13" s="13"/>
      <c r="I13" s="13"/>
      <c r="J13" s="13"/>
      <c r="L13" s="22"/>
      <c r="M13" s="1">
        <v>1</v>
      </c>
      <c r="N13" s="1">
        <f t="shared" si="0"/>
        <v>10</v>
      </c>
      <c r="O13" s="1">
        <f t="shared" si="2"/>
        <v>120</v>
      </c>
      <c r="Q13" s="18"/>
    </row>
    <row r="14" spans="2:17" ht="30" customHeight="1">
      <c r="B14" s="11" t="s">
        <v>33</v>
      </c>
      <c r="C14" s="11" t="s">
        <v>15</v>
      </c>
      <c r="D14" s="11" t="s">
        <v>34</v>
      </c>
      <c r="E14" s="12" t="s">
        <v>38</v>
      </c>
      <c r="F14" s="11">
        <f t="shared" si="1"/>
        <v>120</v>
      </c>
      <c r="G14" s="11" t="s">
        <v>18</v>
      </c>
      <c r="H14" s="13"/>
      <c r="I14" s="13"/>
      <c r="J14" s="13"/>
      <c r="L14" s="22"/>
      <c r="M14" s="1">
        <v>1</v>
      </c>
      <c r="N14" s="1">
        <f t="shared" si="0"/>
        <v>10</v>
      </c>
      <c r="O14" s="1">
        <f t="shared" si="2"/>
        <v>120</v>
      </c>
      <c r="Q14" s="18"/>
    </row>
    <row r="15" spans="2:17" ht="30" customHeight="1">
      <c r="B15" s="11" t="s">
        <v>36</v>
      </c>
      <c r="C15" s="11" t="s">
        <v>15</v>
      </c>
      <c r="D15" s="11" t="s">
        <v>37</v>
      </c>
      <c r="E15" s="12" t="s">
        <v>41</v>
      </c>
      <c r="F15" s="11">
        <f t="shared" si="1"/>
        <v>120</v>
      </c>
      <c r="G15" s="11" t="s">
        <v>18</v>
      </c>
      <c r="H15" s="13"/>
      <c r="I15" s="13"/>
      <c r="J15" s="13"/>
      <c r="L15" s="22"/>
      <c r="M15" s="1">
        <v>1</v>
      </c>
      <c r="N15" s="1">
        <f t="shared" si="0"/>
        <v>10</v>
      </c>
      <c r="O15" s="1">
        <f t="shared" si="2"/>
        <v>120</v>
      </c>
      <c r="Q15" s="18"/>
    </row>
    <row r="16" spans="2:17" ht="30" customHeight="1">
      <c r="B16" s="11" t="s">
        <v>39</v>
      </c>
      <c r="C16" s="11" t="s">
        <v>15</v>
      </c>
      <c r="D16" s="11" t="s">
        <v>40</v>
      </c>
      <c r="E16" s="12" t="s">
        <v>43</v>
      </c>
      <c r="F16" s="11">
        <f t="shared" si="1"/>
        <v>120</v>
      </c>
      <c r="G16" s="11" t="s">
        <v>18</v>
      </c>
      <c r="H16" s="13"/>
      <c r="I16" s="13"/>
      <c r="J16" s="13"/>
      <c r="L16" s="22"/>
      <c r="M16" s="1">
        <v>1</v>
      </c>
      <c r="N16" s="1">
        <f t="shared" si="0"/>
        <v>10</v>
      </c>
      <c r="O16" s="1">
        <f t="shared" si="2"/>
        <v>120</v>
      </c>
      <c r="Q16" s="18"/>
    </row>
    <row r="17" spans="2:12" ht="30" customHeight="1">
      <c r="B17" s="11" t="s">
        <v>42</v>
      </c>
      <c r="C17" s="11" t="s">
        <v>48</v>
      </c>
      <c r="D17" s="11" t="s">
        <v>99</v>
      </c>
      <c r="E17" s="12" t="s">
        <v>100</v>
      </c>
      <c r="F17" s="11">
        <f>2*(12*200)</f>
        <v>4800</v>
      </c>
      <c r="G17" s="11" t="s">
        <v>18</v>
      </c>
      <c r="H17" s="13"/>
      <c r="I17" s="13"/>
      <c r="J17" s="13"/>
      <c r="L17" s="22"/>
    </row>
    <row r="18" spans="2:12" ht="30" customHeight="1">
      <c r="B18" s="5"/>
      <c r="C18" s="5"/>
      <c r="D18" s="5"/>
      <c r="E18" s="5"/>
      <c r="F18" s="8" t="s">
        <v>44</v>
      </c>
      <c r="G18" s="9"/>
      <c r="H18" s="9"/>
      <c r="I18" s="10"/>
      <c r="J18" s="19"/>
    </row>
    <row r="20" spans="2:12" s="4" customFormat="1" ht="30" customHeight="1">
      <c r="B20" s="5" t="s">
        <v>45</v>
      </c>
      <c r="C20" s="8" t="s">
        <v>46</v>
      </c>
      <c r="D20" s="9"/>
      <c r="E20" s="9"/>
      <c r="F20" s="9"/>
      <c r="G20" s="9"/>
      <c r="H20" s="9"/>
      <c r="I20" s="9"/>
      <c r="J20" s="10"/>
    </row>
    <row r="21" spans="2:12" ht="30" customHeight="1">
      <c r="B21" s="11" t="s">
        <v>47</v>
      </c>
      <c r="C21" s="11" t="s">
        <v>48</v>
      </c>
      <c r="D21" s="11" t="s">
        <v>49</v>
      </c>
      <c r="E21" s="12" t="s">
        <v>50</v>
      </c>
      <c r="F21" s="11">
        <v>10</v>
      </c>
      <c r="G21" s="11" t="s">
        <v>18</v>
      </c>
      <c r="H21" s="13"/>
      <c r="I21" s="13"/>
      <c r="J21" s="13"/>
      <c r="L21" s="22"/>
    </row>
    <row r="22" spans="2:12" ht="30" customHeight="1">
      <c r="B22" s="11" t="s">
        <v>51</v>
      </c>
      <c r="C22" s="11" t="s">
        <v>48</v>
      </c>
      <c r="D22" s="11" t="s">
        <v>52</v>
      </c>
      <c r="E22" s="12" t="s">
        <v>53</v>
      </c>
      <c r="F22" s="11">
        <v>10</v>
      </c>
      <c r="G22" s="11" t="s">
        <v>18</v>
      </c>
      <c r="H22" s="13"/>
      <c r="I22" s="13"/>
      <c r="J22" s="13"/>
      <c r="L22" s="22"/>
    </row>
    <row r="23" spans="2:12" ht="30" customHeight="1">
      <c r="B23" s="11" t="s">
        <v>54</v>
      </c>
      <c r="C23" s="11" t="s">
        <v>48</v>
      </c>
      <c r="D23" s="11" t="s">
        <v>55</v>
      </c>
      <c r="E23" s="12" t="s">
        <v>56</v>
      </c>
      <c r="F23" s="11">
        <v>10</v>
      </c>
      <c r="G23" s="11" t="s">
        <v>18</v>
      </c>
      <c r="H23" s="13"/>
      <c r="I23" s="13"/>
      <c r="J23" s="13"/>
      <c r="L23" s="22"/>
    </row>
    <row r="24" spans="2:12" ht="30" customHeight="1">
      <c r="B24" s="11" t="s">
        <v>57</v>
      </c>
      <c r="C24" s="11" t="s">
        <v>48</v>
      </c>
      <c r="D24" s="11" t="s">
        <v>58</v>
      </c>
      <c r="E24" s="12" t="s">
        <v>59</v>
      </c>
      <c r="F24" s="11">
        <v>10</v>
      </c>
      <c r="G24" s="11" t="s">
        <v>18</v>
      </c>
      <c r="H24" s="13"/>
      <c r="I24" s="13"/>
      <c r="J24" s="13"/>
      <c r="L24" s="22"/>
    </row>
    <row r="25" spans="2:12" ht="30" customHeight="1">
      <c r="B25" s="11" t="s">
        <v>60</v>
      </c>
      <c r="C25" s="11" t="s">
        <v>48</v>
      </c>
      <c r="D25" s="11" t="s">
        <v>61</v>
      </c>
      <c r="E25" s="12" t="s">
        <v>62</v>
      </c>
      <c r="F25" s="11">
        <v>10</v>
      </c>
      <c r="G25" s="11" t="s">
        <v>18</v>
      </c>
      <c r="H25" s="13"/>
      <c r="I25" s="13"/>
      <c r="J25" s="13"/>
      <c r="L25" s="22"/>
    </row>
    <row r="26" spans="2:12" ht="30" customHeight="1">
      <c r="B26" s="11" t="s">
        <v>63</v>
      </c>
      <c r="C26" s="11" t="s">
        <v>48</v>
      </c>
      <c r="D26" s="11" t="s">
        <v>64</v>
      </c>
      <c r="E26" s="12" t="s">
        <v>65</v>
      </c>
      <c r="F26" s="11">
        <v>10</v>
      </c>
      <c r="G26" s="11" t="s">
        <v>18</v>
      </c>
      <c r="H26" s="13"/>
      <c r="I26" s="13"/>
      <c r="J26" s="13"/>
      <c r="L26" s="22"/>
    </row>
    <row r="27" spans="2:12" ht="30" customHeight="1">
      <c r="B27" s="11" t="s">
        <v>66</v>
      </c>
      <c r="C27" s="11" t="s">
        <v>48</v>
      </c>
      <c r="D27" s="11" t="s">
        <v>67</v>
      </c>
      <c r="E27" s="12" t="s">
        <v>68</v>
      </c>
      <c r="F27" s="11">
        <v>10</v>
      </c>
      <c r="G27" s="11" t="s">
        <v>18</v>
      </c>
      <c r="H27" s="13"/>
      <c r="I27" s="13"/>
      <c r="J27" s="13"/>
      <c r="L27" s="22"/>
    </row>
    <row r="28" spans="2:12" ht="30" customHeight="1">
      <c r="B28" s="11" t="s">
        <v>69</v>
      </c>
      <c r="C28" s="11" t="s">
        <v>48</v>
      </c>
      <c r="D28" s="11" t="s">
        <v>70</v>
      </c>
      <c r="E28" s="12" t="s">
        <v>71</v>
      </c>
      <c r="F28" s="11">
        <v>30</v>
      </c>
      <c r="G28" s="11" t="s">
        <v>18</v>
      </c>
      <c r="H28" s="13"/>
      <c r="I28" s="13"/>
      <c r="J28" s="13"/>
      <c r="L28" s="22"/>
    </row>
    <row r="29" spans="2:12" ht="30" customHeight="1">
      <c r="B29" s="11" t="s">
        <v>72</v>
      </c>
      <c r="C29" s="11" t="s">
        <v>48</v>
      </c>
      <c r="D29" s="11" t="s">
        <v>73</v>
      </c>
      <c r="E29" s="12" t="s">
        <v>74</v>
      </c>
      <c r="F29" s="11">
        <v>1800</v>
      </c>
      <c r="G29" s="11" t="s">
        <v>18</v>
      </c>
      <c r="H29" s="13"/>
      <c r="I29" s="13"/>
      <c r="J29" s="13"/>
      <c r="L29" s="22"/>
    </row>
    <row r="30" spans="2:12" ht="30" customHeight="1">
      <c r="B30" s="5"/>
      <c r="C30" s="5"/>
      <c r="D30" s="5"/>
      <c r="E30" s="5"/>
      <c r="F30" s="8" t="s">
        <v>75</v>
      </c>
      <c r="G30" s="9"/>
      <c r="H30" s="9"/>
      <c r="I30" s="10"/>
      <c r="J30" s="19"/>
    </row>
    <row r="32" spans="2:12" s="4" customFormat="1" ht="30" customHeight="1">
      <c r="B32" s="5">
        <v>3</v>
      </c>
      <c r="C32" s="8" t="s">
        <v>76</v>
      </c>
      <c r="D32" s="9"/>
      <c r="E32" s="9"/>
      <c r="F32" s="9"/>
      <c r="G32" s="9"/>
      <c r="H32" s="9"/>
      <c r="I32" s="9"/>
      <c r="J32" s="10"/>
    </row>
    <row r="33" spans="2:15" ht="30" customHeight="1">
      <c r="B33" s="11" t="s">
        <v>77</v>
      </c>
      <c r="C33" s="11" t="s">
        <v>78</v>
      </c>
      <c r="D33" s="11" t="s">
        <v>79</v>
      </c>
      <c r="E33" s="12" t="s">
        <v>98</v>
      </c>
      <c r="F33" s="11">
        <v>30</v>
      </c>
      <c r="G33" s="11" t="s">
        <v>80</v>
      </c>
      <c r="H33" s="13"/>
      <c r="I33" s="13"/>
      <c r="J33" s="13"/>
      <c r="L33" s="22"/>
    </row>
    <row r="34" spans="2:15" ht="30" customHeight="1">
      <c r="B34" s="11" t="s">
        <v>81</v>
      </c>
      <c r="C34" s="11" t="s">
        <v>78</v>
      </c>
      <c r="D34" s="11" t="s">
        <v>82</v>
      </c>
      <c r="E34" s="12" t="s">
        <v>83</v>
      </c>
      <c r="F34" s="11">
        <f>30*(2*15)</f>
        <v>900</v>
      </c>
      <c r="G34" s="11" t="s">
        <v>84</v>
      </c>
      <c r="H34" s="13"/>
      <c r="I34" s="13"/>
      <c r="J34" s="13"/>
      <c r="L34" s="22"/>
    </row>
    <row r="35" spans="2:15" ht="30" customHeight="1">
      <c r="B35" s="11" t="s">
        <v>81</v>
      </c>
      <c r="C35" s="11" t="s">
        <v>78</v>
      </c>
      <c r="D35" s="11" t="s">
        <v>101</v>
      </c>
      <c r="E35" s="12" t="s">
        <v>102</v>
      </c>
      <c r="F35" s="11">
        <f>30*(10*1.5)</f>
        <v>450</v>
      </c>
      <c r="G35" s="11" t="s">
        <v>84</v>
      </c>
      <c r="H35" s="13"/>
      <c r="I35" s="13"/>
      <c r="J35" s="13"/>
      <c r="L35" s="22"/>
    </row>
    <row r="36" spans="2:15" ht="30" customHeight="1">
      <c r="B36" s="11" t="s">
        <v>85</v>
      </c>
      <c r="C36" s="11" t="s">
        <v>78</v>
      </c>
      <c r="D36" s="11" t="s">
        <v>86</v>
      </c>
      <c r="E36" s="12" t="s">
        <v>87</v>
      </c>
      <c r="F36" s="11">
        <v>300000</v>
      </c>
      <c r="G36" s="11" t="s">
        <v>88</v>
      </c>
      <c r="H36" s="13"/>
      <c r="I36" s="13"/>
      <c r="J36" s="13"/>
      <c r="L36" s="22"/>
    </row>
    <row r="37" spans="2:15" ht="30" customHeight="1">
      <c r="B37" s="11" t="s">
        <v>89</v>
      </c>
      <c r="C37" s="11" t="s">
        <v>78</v>
      </c>
      <c r="D37" s="11" t="s">
        <v>90</v>
      </c>
      <c r="E37" s="12" t="s">
        <v>91</v>
      </c>
      <c r="F37" s="11">
        <v>30</v>
      </c>
      <c r="G37" s="11" t="s">
        <v>80</v>
      </c>
      <c r="H37" s="13"/>
      <c r="I37" s="13"/>
      <c r="J37" s="13"/>
      <c r="L37" s="22"/>
    </row>
    <row r="38" spans="2:15" ht="30" customHeight="1">
      <c r="B38" s="5"/>
      <c r="C38" s="5"/>
      <c r="D38" s="5"/>
      <c r="E38" s="5"/>
      <c r="F38" s="8" t="s">
        <v>92</v>
      </c>
      <c r="G38" s="9"/>
      <c r="H38" s="9"/>
      <c r="I38" s="10"/>
      <c r="J38" s="19"/>
    </row>
    <row r="40" spans="2:15" s="4" customFormat="1" ht="30" customHeight="1">
      <c r="B40" s="5">
        <v>4</v>
      </c>
      <c r="C40" s="8" t="s">
        <v>93</v>
      </c>
      <c r="D40" s="9"/>
      <c r="E40" s="9"/>
      <c r="F40" s="9"/>
      <c r="G40" s="9"/>
      <c r="H40" s="9"/>
      <c r="I40" s="9"/>
      <c r="J40" s="10"/>
      <c r="M40" s="4" t="s">
        <v>105</v>
      </c>
      <c r="N40" s="4" t="s">
        <v>106</v>
      </c>
      <c r="O40" s="4" t="s">
        <v>107</v>
      </c>
    </row>
    <row r="41" spans="2:15" ht="30" customHeight="1">
      <c r="B41" s="11" t="s">
        <v>94</v>
      </c>
      <c r="C41" s="14" t="s">
        <v>48</v>
      </c>
      <c r="D41" s="21">
        <v>20003061</v>
      </c>
      <c r="E41" s="12" t="s">
        <v>95</v>
      </c>
      <c r="F41" s="11">
        <f>O41</f>
        <v>1200</v>
      </c>
      <c r="G41" s="11" t="s">
        <v>18</v>
      </c>
      <c r="H41" s="13"/>
      <c r="I41" s="13"/>
      <c r="J41" s="13"/>
      <c r="L41" s="22"/>
      <c r="M41" s="1">
        <v>40</v>
      </c>
      <c r="N41" s="1">
        <v>30</v>
      </c>
      <c r="O41" s="1">
        <f>M41*N41</f>
        <v>1200</v>
      </c>
    </row>
    <row r="42" spans="2:15" ht="30" customHeight="1">
      <c r="B42" s="5"/>
      <c r="C42" s="5"/>
      <c r="D42" s="5"/>
      <c r="E42" s="5"/>
      <c r="F42" s="8" t="s">
        <v>96</v>
      </c>
      <c r="G42" s="9"/>
      <c r="H42" s="9"/>
      <c r="I42" s="10"/>
      <c r="J42" s="19"/>
    </row>
    <row r="44" spans="2:15" ht="30" customHeight="1">
      <c r="B44" s="15" t="s">
        <v>97</v>
      </c>
      <c r="C44" s="16"/>
      <c r="D44" s="16"/>
      <c r="E44" s="16"/>
      <c r="F44" s="16"/>
      <c r="G44" s="16"/>
      <c r="H44" s="16"/>
      <c r="I44" s="17"/>
      <c r="J44" s="20"/>
    </row>
    <row r="46" spans="2:15">
      <c r="J46" s="23"/>
    </row>
  </sheetData>
  <mergeCells count="2">
    <mergeCell ref="B1:J1"/>
    <mergeCell ref="B3:J3"/>
  </mergeCells>
  <phoneticPr fontId="8" type="noConversion"/>
  <printOptions horizontalCentered="1"/>
  <pageMargins left="0.196527777777778" right="0.196527777777778" top="0.39374999999999999" bottom="0.39374999999999999" header="0.511811023622047" footer="0.511811023622047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C37"/>
  <sheetViews>
    <sheetView zoomScale="115" zoomScaleNormal="115" workbookViewId="0">
      <selection activeCell="B16" sqref="B16"/>
    </sheetView>
  </sheetViews>
  <sheetFormatPr defaultRowHeight="15"/>
  <cols>
    <col min="2" max="2" width="71" customWidth="1"/>
    <col min="3" max="3" width="17.140625" customWidth="1"/>
  </cols>
  <sheetData>
    <row r="1" spans="2:3" ht="15.75" thickBot="1"/>
    <row r="2" spans="2:3" ht="15.75" thickBot="1">
      <c r="B2" s="38" t="s">
        <v>113</v>
      </c>
      <c r="C2" s="39"/>
    </row>
    <row r="3" spans="2:3" ht="26.25" thickBot="1">
      <c r="B3" s="25" t="s">
        <v>110</v>
      </c>
      <c r="C3" s="26" t="s">
        <v>111</v>
      </c>
    </row>
    <row r="4" spans="2:3" ht="15.75" thickBot="1">
      <c r="B4" s="27" t="s">
        <v>114</v>
      </c>
      <c r="C4" s="28">
        <v>20</v>
      </c>
    </row>
    <row r="5" spans="2:3" ht="15.75" thickBot="1">
      <c r="B5" s="27" t="s">
        <v>115</v>
      </c>
      <c r="C5" s="28">
        <v>20</v>
      </c>
    </row>
    <row r="6" spans="2:3" ht="15.75" thickBot="1">
      <c r="B6" s="27" t="s">
        <v>116</v>
      </c>
      <c r="C6" s="28">
        <v>38</v>
      </c>
    </row>
    <row r="7" spans="2:3" ht="15.75" thickBot="1">
      <c r="B7" s="27" t="s">
        <v>129</v>
      </c>
      <c r="C7" s="28">
        <v>40</v>
      </c>
    </row>
    <row r="8" spans="2:3" ht="15.75" thickBot="1">
      <c r="B8" s="27" t="s">
        <v>145</v>
      </c>
      <c r="C8" s="28">
        <v>16</v>
      </c>
    </row>
    <row r="9" spans="2:3" ht="15.75" thickBot="1">
      <c r="B9" s="27" t="s">
        <v>146</v>
      </c>
      <c r="C9" s="28">
        <v>38</v>
      </c>
    </row>
    <row r="10" spans="2:3" s="35" customFormat="1" ht="15.75" thickBot="1">
      <c r="B10" s="33" t="s">
        <v>117</v>
      </c>
      <c r="C10" s="34">
        <v>30</v>
      </c>
    </row>
    <row r="11" spans="2:3" s="35" customFormat="1" ht="15.75" thickBot="1">
      <c r="B11" s="33" t="s">
        <v>140</v>
      </c>
      <c r="C11" s="34">
        <v>38</v>
      </c>
    </row>
    <row r="12" spans="2:3" s="35" customFormat="1" ht="15.75" thickBot="1">
      <c r="B12" s="33" t="s">
        <v>141</v>
      </c>
      <c r="C12" s="34">
        <v>32</v>
      </c>
    </row>
    <row r="13" spans="2:3" s="35" customFormat="1" ht="15.75" thickBot="1">
      <c r="B13" s="33" t="s">
        <v>118</v>
      </c>
      <c r="C13" s="34">
        <v>10</v>
      </c>
    </row>
    <row r="14" spans="2:3" s="35" customFormat="1" ht="15.75" thickBot="1">
      <c r="B14" s="33" t="s">
        <v>119</v>
      </c>
      <c r="C14" s="34">
        <v>20</v>
      </c>
    </row>
    <row r="15" spans="2:3" s="35" customFormat="1" ht="15.75" thickBot="1">
      <c r="B15" s="33" t="s">
        <v>120</v>
      </c>
      <c r="C15" s="34">
        <v>16</v>
      </c>
    </row>
    <row r="16" spans="2:3" s="35" customFormat="1" ht="15.75" thickBot="1">
      <c r="B16" s="33" t="s">
        <v>121</v>
      </c>
      <c r="C16" s="34">
        <v>8</v>
      </c>
    </row>
    <row r="17" spans="2:3" s="35" customFormat="1" ht="15.75" thickBot="1">
      <c r="B17" s="33" t="s">
        <v>122</v>
      </c>
      <c r="C17" s="34">
        <v>9</v>
      </c>
    </row>
    <row r="18" spans="2:3" s="35" customFormat="1" ht="15.75" thickBot="1">
      <c r="B18" s="33" t="s">
        <v>131</v>
      </c>
      <c r="C18" s="34">
        <v>8</v>
      </c>
    </row>
    <row r="19" spans="2:3" s="35" customFormat="1" ht="15.75" thickBot="1">
      <c r="B19" s="33" t="s">
        <v>132</v>
      </c>
      <c r="C19" s="34">
        <v>14</v>
      </c>
    </row>
    <row r="20" spans="2:3" s="35" customFormat="1" ht="15.75" thickBot="1">
      <c r="B20" s="33" t="s">
        <v>133</v>
      </c>
      <c r="C20" s="34">
        <v>18</v>
      </c>
    </row>
    <row r="21" spans="2:3" ht="15.75" thickBot="1">
      <c r="B21" s="27" t="s">
        <v>135</v>
      </c>
      <c r="C21" s="28">
        <v>134</v>
      </c>
    </row>
    <row r="22" spans="2:3" ht="26.25" thickBot="1">
      <c r="B22" s="27" t="s">
        <v>134</v>
      </c>
      <c r="C22" s="28">
        <v>80</v>
      </c>
    </row>
    <row r="23" spans="2:3" ht="15.75" thickBot="1">
      <c r="B23" s="27" t="s">
        <v>123</v>
      </c>
      <c r="C23" s="28">
        <v>60</v>
      </c>
    </row>
    <row r="24" spans="2:3" s="32" customFormat="1" ht="15.75" thickBot="1">
      <c r="B24" s="30" t="s">
        <v>142</v>
      </c>
      <c r="C24" s="31">
        <v>58</v>
      </c>
    </row>
    <row r="25" spans="2:3" s="32" customFormat="1" ht="15.75" thickBot="1">
      <c r="B25" s="30" t="s">
        <v>143</v>
      </c>
      <c r="C25" s="31">
        <v>89</v>
      </c>
    </row>
    <row r="26" spans="2:3" s="32" customFormat="1" ht="15.75" thickBot="1">
      <c r="B26" s="30" t="s">
        <v>144</v>
      </c>
      <c r="C26" s="31">
        <v>30</v>
      </c>
    </row>
    <row r="27" spans="2:3" ht="26.25" thickBot="1">
      <c r="B27" s="27" t="s">
        <v>125</v>
      </c>
      <c r="C27" s="28">
        <v>36</v>
      </c>
    </row>
    <row r="28" spans="2:3" ht="26.25" thickBot="1">
      <c r="B28" s="27" t="s">
        <v>128</v>
      </c>
      <c r="C28" s="28">
        <v>40</v>
      </c>
    </row>
    <row r="29" spans="2:3" ht="26.25" thickBot="1">
      <c r="B29" s="27" t="s">
        <v>126</v>
      </c>
      <c r="C29" s="28">
        <v>70</v>
      </c>
    </row>
    <row r="30" spans="2:3" ht="15.75" thickBot="1">
      <c r="B30" s="27" t="s">
        <v>127</v>
      </c>
      <c r="C30" s="28">
        <v>24</v>
      </c>
    </row>
    <row r="31" spans="2:3" ht="15.75" thickBot="1">
      <c r="B31" s="27" t="s">
        <v>130</v>
      </c>
      <c r="C31" s="28">
        <v>52</v>
      </c>
    </row>
    <row r="32" spans="2:3" ht="15.75" thickBot="1">
      <c r="B32" s="27" t="s">
        <v>136</v>
      </c>
      <c r="C32" s="28">
        <v>30</v>
      </c>
    </row>
    <row r="33" spans="2:3" ht="15.75" thickBot="1">
      <c r="B33" s="27" t="s">
        <v>137</v>
      </c>
      <c r="C33" s="28">
        <v>36</v>
      </c>
    </row>
    <row r="34" spans="2:3" ht="15.75" thickBot="1">
      <c r="B34" s="27" t="s">
        <v>138</v>
      </c>
      <c r="C34" s="28">
        <v>34</v>
      </c>
    </row>
    <row r="35" spans="2:3" ht="26.25" thickBot="1">
      <c r="B35" s="27" t="s">
        <v>139</v>
      </c>
      <c r="C35" s="28">
        <v>36</v>
      </c>
    </row>
    <row r="36" spans="2:3" ht="15.75" thickBot="1">
      <c r="B36" s="27" t="s">
        <v>124</v>
      </c>
      <c r="C36" s="28">
        <v>16</v>
      </c>
    </row>
    <row r="37" spans="2:3" ht="15.75" thickBot="1">
      <c r="B37" s="29" t="s">
        <v>112</v>
      </c>
      <c r="C37" s="26">
        <f>SUM(C4:C36)</f>
        <v>1200</v>
      </c>
    </row>
  </sheetData>
  <mergeCells count="1">
    <mergeCell ref="B2:C2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PLANILHA DE PREÇO</vt:lpstr>
      <vt:lpstr>ESTIMATIVA QTDE</vt:lpstr>
      <vt:lpstr>'PLANILHA DE PREÇO'!Area_de_impressao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description/>
  <cp:lastModifiedBy>trequena</cp:lastModifiedBy>
  <cp:lastPrinted>2025-05-05T00:41:04Z</cp:lastPrinted>
  <dcterms:created xsi:type="dcterms:W3CDTF">2025-01-21T22:00:22Z</dcterms:created>
  <dcterms:modified xsi:type="dcterms:W3CDTF">2026-03-26T14:40:13Z</dcterms:modified>
</cp:coreProperties>
</file>