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EstaPastaDeTrabalho"/>
  <bookViews>
    <workbookView xWindow="-120" yWindow="-120" windowWidth="29040" windowHeight="15840"/>
  </bookViews>
  <sheets>
    <sheet name="ORC" sheetId="3" r:id="rId1"/>
  </sheets>
  <externalReferences>
    <externalReference r:id="rId2"/>
    <externalReference r:id="rId3"/>
  </externalReferences>
  <definedNames>
    <definedName name="__xlnm__FilterDatabase_1">#REF!</definedName>
    <definedName name="_xlnm._FilterDatabase" localSheetId="0" hidden="1">ORC!$A$7:$I$189</definedName>
    <definedName name="ACOMPANHAMENTO" hidden="1">IF(VALUE(#REF!)=2,"BM","PLE")</definedName>
    <definedName name="_xlnm.Print_Area" localSheetId="0">ORC!$A$1:$I$189</definedName>
    <definedName name="AUTOEVENTO" hidden="1">#REF!</definedName>
    <definedName name="BDI.Filtro" hidden="1">#REF!</definedName>
    <definedName name="BDI.Opcao" hidden="1">[1]DADOS!$F$18</definedName>
    <definedName name="BDI.TipoObra" hidden="1">#REF!</definedName>
    <definedName name="BM.AFAcumulado" hidden="1">#REF!</definedName>
    <definedName name="BM.AFAnterior" hidden="1">#REF!</definedName>
    <definedName name="BM.CaixaColunas" hidden="1">#REF!</definedName>
    <definedName name="BM.Filtro" hidden="1">#REF!</definedName>
    <definedName name="BM.firstrow" hidden="1">#REF!</definedName>
    <definedName name="BM.FormulaMed" hidden="1">#REF!</definedName>
    <definedName name="BM.lastrow" hidden="1">#REF!</definedName>
    <definedName name="BM.LinhaPadrão" hidden="1">#REF!</definedName>
    <definedName name="BM.MaxMed" hidden="1">IF(RegimeExecucao="Global",1,#REF!)</definedName>
    <definedName name="BM.MCAIXA.Filter" hidden="1">#REF!</definedName>
    <definedName name="BM.MEDAcumulado" hidden="1">IF(COUNTIF(#REF!,[0]!BM.medicao)&gt;0,SUM(OFFSET(#REF!,0,0,1,MATCH([0]!BM.medicao,#REF!,0))),0)</definedName>
    <definedName name="BM.MEDAnterior" hidden="1">IF(COUNTIF(#REF!,[0]!BM.medicao-1)&gt;0,SUM(OFFSET(#REF!,0,0,1,MATCH([0]!BM.medicao-1,#REF!,0))),0)</definedName>
    <definedName name="BM.medicao" hidden="1">OFFSET(#REF!,1,0)</definedName>
    <definedName name="BM.MinMed" hidden="1">IF(RegimeExecucao="Global",-1,-#REF!)</definedName>
    <definedName name="BM.TomadorColunas" hidden="1">#REF!</definedName>
    <definedName name="Brasao" hidden="1">#REF!</definedName>
    <definedName name="CAIXA.Modo" hidden="1">#REF!</definedName>
    <definedName name="CÁLCULO.AgrupEventos" hidden="1">#REF!</definedName>
    <definedName name="CÁLCULO.ColunaPadrão" hidden="1">#REF!</definedName>
    <definedName name="CÁLCULO.Filtro" hidden="1">#REF!</definedName>
    <definedName name="CÁLCULO.firstcol" hidden="1">#REF!</definedName>
    <definedName name="CÁLCULO.firstrow" hidden="1">#REF!</definedName>
    <definedName name="CÁLCULO.Frenterow" hidden="1">#REF!</definedName>
    <definedName name="CÁLCULO.lastcol" hidden="1">#REF!</definedName>
    <definedName name="CÁLCULO.lastrow" hidden="1">#REF!</definedName>
    <definedName name="CÁLCULO.LinhaPadrão" hidden="1">#REF!</definedName>
    <definedName name="CÁLCULO.margemrow" hidden="1">#REF!</definedName>
    <definedName name="CÁLCULO.MATRIZ1.ColunaPadrão" hidden="1">#REF!</definedName>
    <definedName name="CÁLCULO.MATRIZ1.firstcol" hidden="1">#REF!</definedName>
    <definedName name="CÁLCULO.MATRIZ1.lastcol" hidden="1">#REF!</definedName>
    <definedName name="CÁLCULO.MATRIZ1.lastrow" hidden="1">#REF!</definedName>
    <definedName name="CÁLCULO.MATRIZ2.ColunaPadrão" hidden="1">#REF!</definedName>
    <definedName name="CÁLCULO.MATRIZ2.firstcol" hidden="1">#REF!</definedName>
    <definedName name="CÁLCULO.MATRIZ2.lastcol" hidden="1">#REF!</definedName>
    <definedName name="CÁLCULO.MATRIZ2.lastrow" hidden="1">#REF!</definedName>
    <definedName name="CÁLCULO.MATRIZ3.ColunaPadrão" hidden="1">#REF!</definedName>
    <definedName name="CÁLCULO.MATRIZ3.firstcol" hidden="1">#REF!</definedName>
    <definedName name="CÁLCULO.MATRIZ3.lastcol" hidden="1">#REF!</definedName>
    <definedName name="CÁLCULO.MATRIZ3.lastrow" hidden="1">#REF!</definedName>
    <definedName name="CÁLCULO.NúmeroDeEventos" hidden="1">IF(AUTOEVENTO&lt;&gt;"manual",MAX(#REF!),MAX(OFFSET(#REF!,1,0)))</definedName>
    <definedName name="CÁLCULO.NúmeroDeFrentes" hidden="1">COLUMN(#REF!)-COLUMN(#REF!)</definedName>
    <definedName name="CÁLCULO.TotalAdmLocal" hidden="1">IF(AUTOEVENTO="manual",SUMIF(#REF!,1,#REF!),0)</definedName>
    <definedName name="CRONO.ColunaPadrão" hidden="1">#REF!</definedName>
    <definedName name="CRONO.Filtro" hidden="1">#REF!</definedName>
    <definedName name="CRONO.FirstCol" hidden="1">#REF!</definedName>
    <definedName name="CRONO.firstrow" hidden="1">#REF!</definedName>
    <definedName name="CRONO.Frenterow" hidden="1">#REF!</definedName>
    <definedName name="CRONO.LastCol" hidden="1">#REF!</definedName>
    <definedName name="CRONO.lastrow" hidden="1">#REF!</definedName>
    <definedName name="CRONO.LinhaPadrão" hidden="1">#REF!</definedName>
    <definedName name="CRONO.LinhasNecessarias" hidden="1">COUNTIF(#REF!,"Manual")+COUNTIF(#REF!,"SemiAuto")+COUNT([0]!ORÇAMENTO.ListaCrono)</definedName>
    <definedName name="CRONO.margemrow" hidden="1">#REF!</definedName>
    <definedName name="CRONO.MaxParc" hidden="1">#REF!+#REF!</definedName>
    <definedName name="CRONO.NivelExibicao" hidden="1">#REF!</definedName>
    <definedName name="CRONO.Parcela1" hidden="1">#REF!</definedName>
    <definedName name="CRONOPLE.ColunaPadrão" hidden="1">#REF!</definedName>
    <definedName name="CRONOPLE.FirstCol" hidden="1">#REF!</definedName>
    <definedName name="CRONOPLE.firstrow" hidden="1">#REF!</definedName>
    <definedName name="CRONOPLE.Frenterow" hidden="1">#REF!</definedName>
    <definedName name="CRONOPLE.LastCol" hidden="1">#REF!</definedName>
    <definedName name="CRONOPLE.lastrow" hidden="1">#REF!</definedName>
    <definedName name="CRONOPLE.LinhaPadrão" hidden="1">#REF!</definedName>
    <definedName name="CRONOPLE.margemrow" hidden="1">#REF!</definedName>
    <definedName name="CRONOPLE.ValorDoEvento" hidden="1">SUMIF(#REF!,#REF!,OFFSET(#REF!,0,#REF!))</definedName>
    <definedName name="DESONERACAO" hidden="1">IF(OR(Import.Desoneracao="DESONERADO",Import.Desoneracao="SIM"),"SIM","NÃO")</definedName>
    <definedName name="EMPRESAS">OFFSET(#REF!,1,0):OFFSET(#REF!,-1,0)</definedName>
    <definedName name="EVENTOS.firstrow" hidden="1">#REF!</definedName>
    <definedName name="EVENTOS.lastrow" hidden="1">#REF!</definedName>
    <definedName name="EVENTOS.LinhaPadrão" hidden="1">#REF!</definedName>
    <definedName name="EVENTOS.Lista" hidden="1">#REF!:OFFSET(#REF!,-1,0)</definedName>
    <definedName name="EVENTOS.ListaValidacao" hidden="1">#REF!:OFFSET(#REF!,-1,0)</definedName>
    <definedName name="Excel_BuiltIn_Database" hidden="1">TEXT(Import.DataBase,"mm-aaaa")</definedName>
    <definedName name="Import.Apelido" hidden="1">[1]DADOS!$F$16</definedName>
    <definedName name="Import.BDI.Det1" hidden="1">#REF!</definedName>
    <definedName name="Import.BDI.Det2" hidden="1">#REF!</definedName>
    <definedName name="Import.BDI.Det3" hidden="1">#REF!</definedName>
    <definedName name="Import.BDI.ISS" hidden="1">#REF!</definedName>
    <definedName name="Import.BDI.Obs1" hidden="1">#REF!</definedName>
    <definedName name="Import.BDI.Obs2" hidden="1">#REF!</definedName>
    <definedName name="Import.BDI.Obs3" hidden="1">#REF!</definedName>
    <definedName name="Import.BDI.Tipo1" hidden="1">#REF!</definedName>
    <definedName name="Import.BDI.Tipo2" hidden="1">#REF!</definedName>
    <definedName name="Import.BDI.Tipo3" hidden="1">#REF!</definedName>
    <definedName name="Import.BM.Datas" hidden="1">#REF!</definedName>
    <definedName name="Import.BM.Obs" hidden="1">#REF!</definedName>
    <definedName name="Import.BMAFAcumulado" hidden="1">OFFSET(#REF!,1,0):OFFSET(#REF!,-1,0)</definedName>
    <definedName name="Import.BMArred" hidden="1">#REF!</definedName>
    <definedName name="Import.Código" hidden="1">OFFSET(#REF!,1,0):OFFSET(#REF!,-1,0)</definedName>
    <definedName name="Import.CR" hidden="1">[1]DADOS!$F$7</definedName>
    <definedName name="Import.CRONOPLE" hidden="1">OFFSET(#REF!,1,1):OFFSET(#REF!,-1,-1)</definedName>
    <definedName name="Import.CustoUnitário" hidden="1">OFFSET(#REF!,1,0):OFFSET(#REF!,-1,0)</definedName>
    <definedName name="Import.DataBase" hidden="1">OFFSET([1]DADOS!$G$19,0,-1)</definedName>
    <definedName name="Import.DataBaseLicit" hidden="1">OFFSET([1]DADOS!$G$40,0,-1)</definedName>
    <definedName name="Import.DescLote" hidden="1">[1]DADOS!$F$17</definedName>
    <definedName name="Import.Descrição" hidden="1">OFFSET(#REF!,1,0):OFFSET(#REF!,-1,0)</definedName>
    <definedName name="Import.Desoneracao" hidden="1">OFFSET([1]DADOS!$G$18,0,-1)</definedName>
    <definedName name="Import.Eventos.Nível" hidden="1">#REF!</definedName>
    <definedName name="Import.Eventos.Nomes" hidden="1">OFFSET(#REF!,1,0):OFFSET(#REF!,-1,0)</definedName>
    <definedName name="Import.Fonte" hidden="1">OFFSET(#REF!,1,0):OFFSET(#REF!,-1,0)</definedName>
    <definedName name="Import.FrenteDeObra" hidden="1">#REF!:OFFSET(#REF!,0,-1)</definedName>
    <definedName name="Import.Município" hidden="1">[1]DADOS!$F$6</definedName>
    <definedName name="Import.Nível" hidden="1">OFFSET(#REF!,1,0):OFFSET(#REF!,-1,0)</definedName>
    <definedName name="Import.Ofício.Dest" hidden="1">#REF!</definedName>
    <definedName name="Import.Ofício.GIGOV" hidden="1">#REF!</definedName>
    <definedName name="Import.Ofício.Num" hidden="1">#REF!</definedName>
    <definedName name="Import.OpcaoBDI" hidden="1">OFFSET(#REF!,1,0):OFFSET(#REF!,-1,0)</definedName>
    <definedName name="Import.ORÇAMENTO.DivRecurso" hidden="1">OFFSET(#REF!,1,0):OFFSET(#REF!,-1,0)</definedName>
    <definedName name="Import.ORÇAMENTO.Obs" hidden="1">#REF!</definedName>
    <definedName name="Import.PLE" hidden="1">OFFSET(#REF!,1,1):OFFSET(#REF!,-1,-1)</definedName>
    <definedName name="Import.PLE.Datas" hidden="1">#REF!</definedName>
    <definedName name="Import.PLQ" hidden="1">OFFSET(#REF!,1,1):OFFSET(#REF!,-1,-1)</definedName>
    <definedName name="Import.PLQ.MemCalc" hidden="1">OFFSET(#REF!,1,0):OFFSET(#REF!,-1,0)</definedName>
    <definedName name="Import.POArred" hidden="1">#REF!</definedName>
    <definedName name="Import.Proponente" hidden="1">[1]DADOS!$F$5</definedName>
    <definedName name="Import.QCI.Divisao" hidden="1">OFFSET(#REF!,1,0):OFFSET(#REF!,-1,0)</definedName>
    <definedName name="Import.QCI.ItemInv" hidden="1">OFFSET(#REF!,1,0):OFFSET(#REF!,-1,0)</definedName>
    <definedName name="Import.QCI.Obs" hidden="1">#REF!</definedName>
    <definedName name="Import.QCI.Qtde" hidden="1">OFFSET(#REF!,1,0):OFFSET(#REF!,-1,0)</definedName>
    <definedName name="Import.QCI.Situacao" hidden="1">OFFSET(#REF!,1,0):OFFSET(#REF!,-1,0)</definedName>
    <definedName name="Import.QCI.SubItemInv" hidden="1">OFFSET(#REF!,1,0):OFFSET(#REF!,-1,0)</definedName>
    <definedName name="Import.QCICP" hidden="1">OFFSET(#REF!,1,0):OFFSET(#REF!,-1,0)</definedName>
    <definedName name="Import.QCIDesc" hidden="1">OFFSET(#REF!,1,0):OFFSET(#REF!,-1,0)</definedName>
    <definedName name="Import.QCIInv" hidden="1">OFFSET(#REF!,1,0):OFFSET(#REF!,-1,0)</definedName>
    <definedName name="Import.QCILote" hidden="1">OFFSET(#REF!,1,0):OFFSET(#REF!,-1,0)</definedName>
    <definedName name="Import.QCIOutros" hidden="1">OFFSET(#REF!,1,0):OFFSET(#REF!,-1,0)</definedName>
    <definedName name="Import.Quantidade" hidden="1">OFFSET(#REF!,1,0):OFFSET(#REF!,-1,0)</definedName>
    <definedName name="Import.RegimeExecução" hidden="1">OFFSET([1]DADOS!$G$39,0,-1)</definedName>
    <definedName name="Import.RespOrçamento" hidden="1">[1]DADOS!$F$22:$F$24</definedName>
    <definedName name="Import.RRE.Financeiro" hidden="1">#REF!</definedName>
    <definedName name="Import.RRE.Obs" hidden="1">#REF!</definedName>
    <definedName name="Import.RRE.Social" hidden="1">#REF!</definedName>
    <definedName name="Import.SICONV" hidden="1">[1]DADOS!$F$8</definedName>
    <definedName name="Import.Unidade" hidden="1">OFFSET(#REF!,1,0):OFFSET(#REF!,-1,0)</definedName>
    <definedName name="Import.UnitarioLicitado" hidden="1">OFFSET(#REF!,1,0):OFFSET(#REF!,-1,0)</definedName>
    <definedName name="MENU.Acompanhamento" hidden="1">#REF!</definedName>
    <definedName name="Menu.b.bdi" hidden="1">#REF!</definedName>
    <definedName name="Menu.b.bm" hidden="1">#REF!</definedName>
    <definedName name="Menu.b.branco" hidden="1">#REF!</definedName>
    <definedName name="Menu.b.cronolicit" hidden="1">#REF!</definedName>
    <definedName name="Menu.b.cronoprop" hidden="1">#REF!</definedName>
    <definedName name="Menu.b.dados" hidden="1">#REF!</definedName>
    <definedName name="Menu.b.novo" hidden="1">#REF!</definedName>
    <definedName name="Menu.b.oficio" hidden="1">#REF!</definedName>
    <definedName name="Menu.b.orçlicit" hidden="1">#REF!</definedName>
    <definedName name="Menu.b.orçprop" hidden="1">#REF!</definedName>
    <definedName name="Menu.b.PLE" hidden="1">#REF!</definedName>
    <definedName name="Menu.b.PLQ" hidden="1">#REF!</definedName>
    <definedName name="Menu.b.QCIlicit" hidden="1">#REF!</definedName>
    <definedName name="Menu.b.qciprop" hidden="1">#REF!</definedName>
    <definedName name="Menu.b.RRE" hidden="1">#REF!</definedName>
    <definedName name="MENU.CRONO" hidden="1">OFFSET(#REF!,1,0)</definedName>
    <definedName name="MENU.CRONOPLE" hidden="1">#REF!</definedName>
    <definedName name="MENU.TipoOrçamento" hidden="1">#REF!</definedName>
    <definedName name="Menu.tit.acompanhamento" hidden="1">#REF!</definedName>
    <definedName name="Menu.tit.licitacao" hidden="1">#REF!</definedName>
    <definedName name="Menu.tit.proposta" hidden="1">#REF!</definedName>
    <definedName name="Objeto" hidden="1">#REF!</definedName>
    <definedName name="ORÇAMENTO.BancoRef" hidden="1">#REF!</definedName>
    <definedName name="ORÇAMENTO.CodBarra" hidden="1">IF([0]!ORÇAMENTO.Fonte="Sinapi",SUBSTITUTE(SUBSTITUTE([0]!ORÇAMENTO.Codigo,"/00","/"),"/0","/"),[0]!ORÇAMENTO.Codigo)</definedName>
    <definedName name="ORÇAMENTO.Codigo" hidden="1">#REF!</definedName>
    <definedName name="ORÇAMENTO.ColunaLicit" hidden="1">#REF!</definedName>
    <definedName name="ORÇAMENTO.CopyFormat1" hidden="1">#REF!</definedName>
    <definedName name="ORÇAMENTO.CopyFormat2" hidden="1">#REF!</definedName>
    <definedName name="ORÇAMENTO.CustoUnitario" hidden="1">ROUND(#REF!,15-13*#REF!)</definedName>
    <definedName name="ORÇAMENTO.Descricao" hidden="1">#REF!</definedName>
    <definedName name="ORÇAMENTO.Filtro" hidden="1">#REF!</definedName>
    <definedName name="ORÇAMENTO.firstrow" hidden="1">#REF!</definedName>
    <definedName name="ORÇAMENTO.Fonte" hidden="1">#REF!</definedName>
    <definedName name="ORÇAMENTO.lastrow" hidden="1">#REF!</definedName>
    <definedName name="ORÇAMENTO.LinhaPadrão" hidden="1">#REF!</definedName>
    <definedName name="ORÇAMENTO.ListaCrono" hidden="1">OFFSET(#REF!,1,0):OFFSET(#REF!,-1,0)</definedName>
    <definedName name="ORÇAMENTO.MáximoListaCrono" hidden="1">MAX(ORÇAMENTO.ListaCrono)</definedName>
    <definedName name="ORÇAMENTO.Nivel" hidden="1">#REF!</definedName>
    <definedName name="ORÇAMENTO.OpcaoBDI" hidden="1">#REF!</definedName>
    <definedName name="ORÇAMENTO.PasteFormat1" hidden="1">OFFSET(#REF!,1,0):OFFSET(#REF!,-1,0)</definedName>
    <definedName name="ORÇAMENTO.PasteFormat2" hidden="1">OFFSET(#REF!,1,0):OFFSET(#REF!,-1,0)</definedName>
    <definedName name="ORÇAMENTO.PrecoUnitarioLicitado" hidden="1">#REF!</definedName>
    <definedName name="ORÇAMENTO.QuantBM" hidden="1">#REF!</definedName>
    <definedName name="ORÇAMENTO.RangeQuant" hidden="1">OFFSET(#REF!,1,0):OFFSET(#REF!,-1,0)</definedName>
    <definedName name="ORÇAMENTO.SumCPMANUAL" hidden="1">SUMIF(#REF!,"CP",#REF!)</definedName>
    <definedName name="ORÇAMENTO.SumINVMANUAL" hidden="1">SUMIF(#REF!,"RP",#REF!)+SUMIF(#REF!,"CP",#REF!)+SUMIF(#REF!,"OU",#REF!)</definedName>
    <definedName name="ORÇAMENTO.SumOUTROSMANUAL" hidden="1">SUMIF(#REF!,"OU",#REF!)</definedName>
    <definedName name="ORÇAMENTO.SumREPASSEMANUAL" hidden="1">ORÇAMENTO.SumINVMANUAL-ORÇAMENTO.SumCPMANUAL-ORÇAMENTO.SumOUTROSMANUAL</definedName>
    <definedName name="ORÇAMENTO.Unidade" hidden="1">#REF!</definedName>
    <definedName name="PLE.ColunaPadrão" hidden="1">#REF!</definedName>
    <definedName name="PLE.Filtro" hidden="1">#REF!</definedName>
    <definedName name="PLE.FirstCol" hidden="1">#REF!</definedName>
    <definedName name="PLE.firstrow" hidden="1">#REF!</definedName>
    <definedName name="PLE.FrenteRow" hidden="1">#REF!</definedName>
    <definedName name="PLE.LastCol" hidden="1">#REF!</definedName>
    <definedName name="PLE.lastrow" hidden="1">#REF!</definedName>
    <definedName name="PLE.LinhaPadrão" hidden="1">#REF!</definedName>
    <definedName name="PLE.margemrow" hidden="1">#REF!</definedName>
    <definedName name="PLE.Medicao" hidden="1">#REF!</definedName>
    <definedName name="PLE.MEDIÇÕES.firstrow" hidden="1">#REF!</definedName>
    <definedName name="PLE.MEDIÇÕES.lastrow" hidden="1">#REF!</definedName>
    <definedName name="PLE.MEDIÇÕES.LinhaPadrão" hidden="1">#REF!</definedName>
    <definedName name="PLE.ValorDoEvento" hidden="1">SUMIF(#REF!,#REF!,OFFSET(#REF!,0,#REF!))</definedName>
    <definedName name="PO.ValoresBDI" hidden="1">OFFSET(#REF!,1,0):OFFSET(#REF!,-1,0)</definedName>
    <definedName name="QCI.CPManual" hidden="1">ROUND(#REF!,2)</definedName>
    <definedName name="QCI.DescManual" hidden="1">#REF!</definedName>
    <definedName name="QCI.Divisao" hidden="1">#REF!</definedName>
    <definedName name="QCI.ExisteManual" hidden="1">(COUNTIF(#REF!,"Manual")+COUNTIF(#REF!,"SemiAuto"))&gt;0</definedName>
    <definedName name="QCI.Filtro" hidden="1">#REF!</definedName>
    <definedName name="QCI.firstrow" hidden="1">#REF!</definedName>
    <definedName name="QCI.InvManual" hidden="1">ROUND(#REF!,2)</definedName>
    <definedName name="QCI.ItemInvestimento" hidden="1">OFFSET([1]DADOS!$J$2,1,0,COUNTA([1]DADOS!$J:$J)-1,1)</definedName>
    <definedName name="QCI.lastrow" hidden="1">#REF!</definedName>
    <definedName name="QCI.LinhaPadrão" hidden="1">#REF!</definedName>
    <definedName name="QCI.LoteManual" hidden="1">#REF!</definedName>
    <definedName name="QCI.MaxCPManual" hidden="1">#REF!-#REF!</definedName>
    <definedName name="QCI.MaxOUManual" hidden="1">#REF!-#REF!</definedName>
    <definedName name="QCI.OutrosManual" hidden="1">ROUND(#REF!,2)</definedName>
    <definedName name="QCI.RepasseManual" hidden="1">#REF!</definedName>
    <definedName name="QCI.SubItemInvestimento" hidden="1">OFFSET([1]DADOS!$A$2,1,MATCH(#REF!,[1]DADOS!$2:$2,0)-1,INDEX([1]DADOS!$2:$2,MATCH(#REF!,[1]DADOS!$2:$2,0)+1))</definedName>
    <definedName name="QCI.SumCPMANUAL" hidden="1">SUMIF(#REF!,"Manual",#REF!)</definedName>
    <definedName name="QCI.SumINVMANUAL" hidden="1">SUMIF(#REF!,"Manual",#REF!)</definedName>
    <definedName name="QCI.SumOUTROSMANUAL" hidden="1">SUMIF(#REF!,"Manual",#REF!)</definedName>
    <definedName name="QCI.SumREPASSEMANUAL" hidden="1">QCI.SumINVMANUAL-QCI.CPManual-QCI.OutrosManual</definedName>
    <definedName name="QCI.TotalCP" hidden="1">#REF!</definedName>
    <definedName name="REFERENCIA.Descricao" hidden="1">IF(ISNUMBER(#REF!),OFFSET(INDIRECT(ORÇAMENTO.BancoRef),#REF!-1,3,1),#REF!)</definedName>
    <definedName name="REFERENCIA.Desonerado" hidden="1">IF(ISNUMBER(#REF!),VALUE(OFFSET(INDIRECT(ORÇAMENTO.BancoRef),#REF!-1,5,1)),0)</definedName>
    <definedName name="REFERENCIA.NaoDesonerado" hidden="1">IF(ISNUMBER(#REF!),VALUE(OFFSET(INDIRECT(ORÇAMENTO.BancoRef),#REF!-1,6,1)),0)</definedName>
    <definedName name="REFERENCIA.Unidade" hidden="1">IF(ISNUMBER(#REF!),OFFSET(INDIRECT(ORÇAMENTO.BancoRef),#REF!-1,4,1),"-")</definedName>
    <definedName name="RegimeExecucao" hidden="1">IF(OR(Import.RegimeExecução="",Import.RegimeExecução="Empreitada por Preço Global",Import.RegimeExecução="Empreitada Integral"),"Global","Unitário")</definedName>
    <definedName name="RRE.CPDiferente" hidden="1">#REF!</definedName>
    <definedName name="RRE.Filtro" hidden="1">#REF!</definedName>
    <definedName name="RRE.firstrow" hidden="1">#REF!</definedName>
    <definedName name="RRE.lastrow" hidden="1">#REF!</definedName>
    <definedName name="RRE.LinhaPadrão" hidden="1">#REF!</definedName>
    <definedName name="RRE.MaxCPAcum" hidden="1">#REF!</definedName>
    <definedName name="RRE.MaxCPAnt" hidden="1">#REF!</definedName>
    <definedName name="RRE.MaxOUAcum" hidden="1">#REF!</definedName>
    <definedName name="RRE.MaxOUAnt" hidden="1">#REF!</definedName>
    <definedName name="RRE.Numero" hidden="1">OFFSET(#REF!,0,1)</definedName>
    <definedName name="RRE.VIMeta" hidden="1">#REF!</definedName>
    <definedName name="SENHAGT" hidden="1">"PM3CAIXA"</definedName>
    <definedName name="sff" hidden="1">IF(VALUE([2]MENU!$O$3)=2,"Licitado","Proposto")</definedName>
    <definedName name="SomaAgrup" hidden="1">SUMIF(OFFSET(#REF!,1,0,#REF!),"S",OFFSET(#REF!,1,0,#REF!))</definedName>
    <definedName name="SomaAgrupBM" hidden="1">SUMIF(OFFSET(#REF!,1,0,#REF!),"S",OFFSET(#REF!,1,0,#REF!))</definedName>
    <definedName name="TIPOORCAMENTO" hidden="1">IF(VALUE(#REF!)=2,"Licitado","Proposto")</definedName>
    <definedName name="_xlnm.Print_Titles" localSheetId="0">ORC!$1:$6</definedName>
    <definedName name="Versao" hidden="1">#REF!</definedName>
    <definedName name="VTOTAL1" hidden="1">ROUND(#REF!*#REF!,15-13*#REF!)</definedName>
    <definedName name="VTOTALBM" hidden="1">IF(#REF!=0,0,CHOOSE(MATCH(RegimeExecucao,{"Global","Unitário"},0),ROUND(ROUND(#REF!,15-13*#REF!)/100*#REF!,15-13*#REF!),ROUND(ROUND(#REF!,15-13*#REF!)*ROUND(#REF!,15-13*#REF!),15-13*#REF!)))</definedName>
    <definedName name="VTOTALMED" hidden="1">#REF!</definedName>
    <definedName name="wee" hidden="1">IF(VALUE([2]MENU!$O$3)=2,"Licitado","Proposto")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0" i="3"/>
  <c r="I93" l="1"/>
  <c r="I44"/>
  <c r="I41"/>
  <c r="I85"/>
  <c r="I47"/>
  <c r="K11" l="1"/>
  <c r="L13" s="1"/>
  <c r="H14"/>
  <c r="I15"/>
  <c r="I16"/>
  <c r="I17"/>
  <c r="I18"/>
  <c r="I19"/>
  <c r="H20"/>
  <c r="I20"/>
  <c r="H26"/>
  <c r="H32"/>
  <c r="H38"/>
  <c r="H52"/>
  <c r="H55"/>
  <c r="H56"/>
  <c r="H62"/>
  <c r="I62"/>
  <c r="H68"/>
  <c r="H75"/>
  <c r="H82"/>
  <c r="H97"/>
  <c r="H102"/>
  <c r="H103"/>
  <c r="H107"/>
  <c r="H116"/>
  <c r="H119"/>
  <c r="H120"/>
  <c r="H124"/>
  <c r="H156"/>
  <c r="H173"/>
  <c r="I82" l="1"/>
  <c r="I9"/>
  <c r="I56"/>
  <c r="I55" s="1"/>
  <c r="I32"/>
  <c r="I103"/>
  <c r="I68"/>
  <c r="I52"/>
  <c r="I120"/>
  <c r="I107"/>
  <c r="I75"/>
  <c r="I124"/>
  <c r="I173"/>
  <c r="I172" s="1"/>
  <c r="I156"/>
  <c r="I116"/>
  <c r="I97"/>
  <c r="I26"/>
  <c r="I38"/>
  <c r="K10" l="1"/>
  <c r="L14" s="1"/>
  <c r="I8"/>
  <c r="I102"/>
  <c r="I119"/>
  <c r="I177" l="1"/>
  <c r="K177"/>
</calcChain>
</file>

<file path=xl/sharedStrings.xml><?xml version="1.0" encoding="utf-8"?>
<sst xmlns="http://schemas.openxmlformats.org/spreadsheetml/2006/main" count="810" uniqueCount="452">
  <si>
    <t>Titulo:</t>
  </si>
  <si>
    <t xml:space="preserve">BDI APLICADO : </t>
  </si>
  <si>
    <t>Tipo:</t>
  </si>
  <si>
    <t>CONSTRUÇÃO (OBRA NOVA)</t>
  </si>
  <si>
    <t>Local:</t>
  </si>
  <si>
    <t>Orçamento</t>
  </si>
  <si>
    <t>Item</t>
  </si>
  <si>
    <t>Fonte</t>
  </si>
  <si>
    <t>Descrição dos Serviços</t>
  </si>
  <si>
    <t>Quant.</t>
  </si>
  <si>
    <t>Unid.</t>
  </si>
  <si>
    <t>Total</t>
  </si>
  <si>
    <t>FONTE</t>
  </si>
  <si>
    <t>Nota: Os códigos de referência existentes na coluna Itens são respectivos às composições utilizadas para cada serviço de acordo com a tabela abaixo:</t>
  </si>
  <si>
    <t>Obs.</t>
  </si>
  <si>
    <t>1. Considerar para todos os itens fornecimento e instalação no município de Piracicaba</t>
  </si>
  <si>
    <t>2. Todos os itens englobam material, mão de obra, equipamentos, transporte, ensaios, EPI, Leis sociais e BDI.</t>
  </si>
  <si>
    <t>REFORMA</t>
  </si>
  <si>
    <t>AMPLIAÇÃO</t>
  </si>
  <si>
    <t>REFORMA E AMPLIAÇÃO</t>
  </si>
  <si>
    <t>READEQUAÇÃO</t>
  </si>
  <si>
    <t>RESTAURAÇÃO</t>
  </si>
  <si>
    <t>INFRAESTRUTURA URBANA</t>
  </si>
  <si>
    <t>OBRA DE ARTE ESPECIAL</t>
  </si>
  <si>
    <t>REMODELAÇÃO VIÁRIA</t>
  </si>
  <si>
    <t>DUPLICAÇÃO DE VIA</t>
  </si>
  <si>
    <t>MANUTENÇÃO</t>
  </si>
  <si>
    <t>CONSULTORIA/PROJETOS/TOPOGRAFIA E OUTROS</t>
  </si>
  <si>
    <t>REFORMA E ADAPTAÇÃO</t>
  </si>
  <si>
    <t>Unit S/BDI</t>
  </si>
  <si>
    <t>Unit C/BDI</t>
  </si>
  <si>
    <t>SINAPI</t>
  </si>
  <si>
    <t>CDHU</t>
  </si>
  <si>
    <t>M3</t>
  </si>
  <si>
    <t>M2</t>
  </si>
  <si>
    <t>UN</t>
  </si>
  <si>
    <t>UNMES</t>
  </si>
  <si>
    <t>02.02.150</t>
  </si>
  <si>
    <t>Locação de container tipo depósito - área mínima de 13,80 m²</t>
  </si>
  <si>
    <t>FDE</t>
  </si>
  <si>
    <t>M</t>
  </si>
  <si>
    <t>TOTAL</t>
  </si>
  <si>
    <t>02.08.020</t>
  </si>
  <si>
    <t>Placa de identificação para obra</t>
  </si>
  <si>
    <t>02.01.180</t>
  </si>
  <si>
    <t>Banheiro químico modelo Standard, com manutenção conforme exigências da CETESB</t>
  </si>
  <si>
    <t>INFRAESTRUTURA TURÍSTICA</t>
  </si>
  <si>
    <t>SERVIÇOS FINAIS</t>
  </si>
  <si>
    <t>1.</t>
  </si>
  <si>
    <t>1.1.</t>
  </si>
  <si>
    <t>1.1.1.</t>
  </si>
  <si>
    <t>1.1.2.</t>
  </si>
  <si>
    <t>1.1.3.</t>
  </si>
  <si>
    <t>2.</t>
  </si>
  <si>
    <t>2.1.</t>
  </si>
  <si>
    <t>2.1.1.</t>
  </si>
  <si>
    <t>2.1.2.</t>
  </si>
  <si>
    <t>2.1.3.</t>
  </si>
  <si>
    <t>2.1.4.</t>
  </si>
  <si>
    <t>2.1.5.</t>
  </si>
  <si>
    <t>2.2.</t>
  </si>
  <si>
    <t>2.2.1.</t>
  </si>
  <si>
    <t>2.2.2.</t>
  </si>
  <si>
    <t>2.2.3.</t>
  </si>
  <si>
    <t>2.2.4.</t>
  </si>
  <si>
    <t>2.2.5.</t>
  </si>
  <si>
    <t>2.3.</t>
  </si>
  <si>
    <t>2.3.1.</t>
  </si>
  <si>
    <t>2.3.2.</t>
  </si>
  <si>
    <t>2.3.3.</t>
  </si>
  <si>
    <t>2.3.4.</t>
  </si>
  <si>
    <t>2.3.5.</t>
  </si>
  <si>
    <t>2.4.</t>
  </si>
  <si>
    <t>2.4.1.</t>
  </si>
  <si>
    <t>2.4.2.</t>
  </si>
  <si>
    <t>2.4.3.</t>
  </si>
  <si>
    <t>2.4.4.</t>
  </si>
  <si>
    <t>2.4.5.</t>
  </si>
  <si>
    <t>2.5.</t>
  </si>
  <si>
    <t>2.5.1.</t>
  </si>
  <si>
    <t>2.5.2.</t>
  </si>
  <si>
    <t>2.6.</t>
  </si>
  <si>
    <t>2.6.1.</t>
  </si>
  <si>
    <t>2.6.2.</t>
  </si>
  <si>
    <t>2.7.</t>
  </si>
  <si>
    <t>2.7.1.</t>
  </si>
  <si>
    <t>2.7.2.</t>
  </si>
  <si>
    <t>3.</t>
  </si>
  <si>
    <t>3.1.</t>
  </si>
  <si>
    <t>3.1.1.</t>
  </si>
  <si>
    <t>3.1.2.</t>
  </si>
  <si>
    <t>3.1.3.</t>
  </si>
  <si>
    <t>3.2.</t>
  </si>
  <si>
    <t>3.2.1.</t>
  </si>
  <si>
    <t>3.2.2.</t>
  </si>
  <si>
    <t>3.2.3.</t>
  </si>
  <si>
    <t>3.2.4.</t>
  </si>
  <si>
    <t>3.3.</t>
  </si>
  <si>
    <t>3.3.1.</t>
  </si>
  <si>
    <t>3.3.2.</t>
  </si>
  <si>
    <t>4.</t>
  </si>
  <si>
    <t>4.1.</t>
  </si>
  <si>
    <t>4.1.1.</t>
  </si>
  <si>
    <t>4.1.2.</t>
  </si>
  <si>
    <t>4.1.3.</t>
  </si>
  <si>
    <t>4.2.</t>
  </si>
  <si>
    <t>4.2.1.</t>
  </si>
  <si>
    <t>4.2.2.</t>
  </si>
  <si>
    <t>4.2.3.</t>
  </si>
  <si>
    <t>4.2.4.</t>
  </si>
  <si>
    <t>4.2.5.</t>
  </si>
  <si>
    <t>4.2.6.</t>
  </si>
  <si>
    <t>4.2.7.</t>
  </si>
  <si>
    <t>4.2.8.</t>
  </si>
  <si>
    <t>4.3.</t>
  </si>
  <si>
    <t>4.3.1.</t>
  </si>
  <si>
    <t>4.3.2.</t>
  </si>
  <si>
    <t>-</t>
  </si>
  <si>
    <t>04.07.040</t>
  </si>
  <si>
    <t>15.50.030</t>
  </si>
  <si>
    <t>04.08.020</t>
  </si>
  <si>
    <t>06.60.005</t>
  </si>
  <si>
    <t>03.10.140</t>
  </si>
  <si>
    <t>97638</t>
  </si>
  <si>
    <t>03.04.020</t>
  </si>
  <si>
    <t>04.09.020</t>
  </si>
  <si>
    <t>03.01.250</t>
  </si>
  <si>
    <t>04.09.080</t>
  </si>
  <si>
    <t>97649</t>
  </si>
  <si>
    <t>22.03.070</t>
  </si>
  <si>
    <t>15.04.005</t>
  </si>
  <si>
    <t>90843</t>
  </si>
  <si>
    <t>33.12.011</t>
  </si>
  <si>
    <t>100735</t>
  </si>
  <si>
    <t>96369</t>
  </si>
  <si>
    <t>87269</t>
  </si>
  <si>
    <t>33.10.020</t>
  </si>
  <si>
    <t>11.04.030</t>
  </si>
  <si>
    <t>24.02.590</t>
  </si>
  <si>
    <t>24.03.310</t>
  </si>
  <si>
    <t>100739</t>
  </si>
  <si>
    <t>16.13.130</t>
  </si>
  <si>
    <t>24.20.230</t>
  </si>
  <si>
    <t>16.12.200</t>
  </si>
  <si>
    <t>03.07.080</t>
  </si>
  <si>
    <t>05.10.023</t>
  </si>
  <si>
    <t>05.08.080</t>
  </si>
  <si>
    <t>07.01.020</t>
  </si>
  <si>
    <t>DER</t>
  </si>
  <si>
    <t>23.02.02</t>
  </si>
  <si>
    <t>54.01.220</t>
  </si>
  <si>
    <t>54.03.230</t>
  </si>
  <si>
    <t>54.03.210</t>
  </si>
  <si>
    <t>101510</t>
  </si>
  <si>
    <t>09.06.025</t>
  </si>
  <si>
    <t>68.01.600</t>
  </si>
  <si>
    <t>09.84.040</t>
  </si>
  <si>
    <t>09.84.101</t>
  </si>
  <si>
    <t>41.02.541</t>
  </si>
  <si>
    <t>41.02.551</t>
  </si>
  <si>
    <t>38.13.010</t>
  </si>
  <si>
    <t>38.06.040</t>
  </si>
  <si>
    <t>38.07.300</t>
  </si>
  <si>
    <t>41.31.101</t>
  </si>
  <si>
    <t>69.03.340</t>
  </si>
  <si>
    <t>95801</t>
  </si>
  <si>
    <t>40.05.020</t>
  </si>
  <si>
    <t>40.05.060</t>
  </si>
  <si>
    <t>61.15.020</t>
  </si>
  <si>
    <t>37.17.090</t>
  </si>
  <si>
    <t>39.26.060</t>
  </si>
  <si>
    <t>09.07.023</t>
  </si>
  <si>
    <t>09.07.024</t>
  </si>
  <si>
    <t>09.07.026</t>
  </si>
  <si>
    <t>39.18.126</t>
  </si>
  <si>
    <t>37.10.010</t>
  </si>
  <si>
    <t>37.04.270</t>
  </si>
  <si>
    <t>37.01.080</t>
  </si>
  <si>
    <t>37.13.800</t>
  </si>
  <si>
    <t>37.13.900</t>
  </si>
  <si>
    <t>06.01.020</t>
  </si>
  <si>
    <t>06.11.020</t>
  </si>
  <si>
    <t>66.08.100</t>
  </si>
  <si>
    <t>69.09.260</t>
  </si>
  <si>
    <t>69.09.250</t>
  </si>
  <si>
    <t>66.20.150</t>
  </si>
  <si>
    <t>42.05.190</t>
  </si>
  <si>
    <t>39.04.080</t>
  </si>
  <si>
    <t>39.04.060</t>
  </si>
  <si>
    <t>39.10.120</t>
  </si>
  <si>
    <t>42.20.230</t>
  </si>
  <si>
    <t>42.05.370</t>
  </si>
  <si>
    <t>42.05.100</t>
  </si>
  <si>
    <t>42.01.098</t>
  </si>
  <si>
    <t>37.24.032</t>
  </si>
  <si>
    <t>05.07.040</t>
  </si>
  <si>
    <t>55.01.020</t>
  </si>
  <si>
    <t>DEMOLIÇÃO / REMOÇÃO</t>
  </si>
  <si>
    <t>SERVIÇOS PRELIMINAR</t>
  </si>
  <si>
    <t xml:space="preserve">SALA DE AULA </t>
  </si>
  <si>
    <t>Retirada de forro qualquer em placas ou tiras apoiadas</t>
  </si>
  <si>
    <t>REMOCAO DE PINTURA EM ESTRUTURA METALICA COM LIXAMENTO - JANELAS</t>
  </si>
  <si>
    <t>Retirada de folha de esquadria em madeira - PORTA</t>
  </si>
  <si>
    <t>RETIRADA DE BATENTES</t>
  </si>
  <si>
    <t>Remoção de pintura em massa com lixamento - PAREDE</t>
  </si>
  <si>
    <t>CORREDOR</t>
  </si>
  <si>
    <t>REMOÇÃO DE CHAPAS E PERFIS DE DRYWALL, DE FORMA MANUAL, SEM REAPROVEITAMENTO. AF_09/2023</t>
  </si>
  <si>
    <t>Retirada de folha de esquadria em madeira</t>
  </si>
  <si>
    <t>WC. MASC.</t>
  </si>
  <si>
    <t>Demolição manual de revestimento cerâmico, incluindo a base - PAREDE</t>
  </si>
  <si>
    <t>Remoção de pintura em massa com lixamento - TETO</t>
  </si>
  <si>
    <t>WC. FEM.</t>
  </si>
  <si>
    <t>DEPÓSITO</t>
  </si>
  <si>
    <t>Retirada de esquadria metálica em geral - PORTA DE ENROLAR</t>
  </si>
  <si>
    <t>PISO ANEXO - CENTRO INFANTIL DE EDUCAÇÃO AO TRÂNSITO</t>
  </si>
  <si>
    <t>Demolição mecanizada de pavimento ou piso em concreto, inclusive fragmentação e acomodação do material</t>
  </si>
  <si>
    <t>COBERTURA</t>
  </si>
  <si>
    <t>REMOÇÃO DE TELHAS DE FIBROCIMENTO, METÁLICA E CERÂMICA, DE FORMA MECANIZADA, COM USO DE GUINDASTE, SEM REAPROVEITAMENTO. AF_09/2023</t>
  </si>
  <si>
    <t>REMOCAO DE PINTURA EM ESTRUTURA METALICA COM LIXAMENTO</t>
  </si>
  <si>
    <t>EXECUÇÃO</t>
  </si>
  <si>
    <t>Forro em lâmina de PVC</t>
  </si>
  <si>
    <t>TINTA LÁTEX ECONÔMICA - PAREDE</t>
  </si>
  <si>
    <t>KIT DE PORTA DE MADEIRA PARA PINTURA, SEMI-OCA (LEVE OU MÉDIA), PADRÃO MÉDIO, 80X210CM, ESPESSURA DE 3,5CM, ITENS INCLUSOS: DOBRADIÇAS, MONTAGEM E INSTALAÇÃO DO BATENTE, FECHADURA COM EXECUÇÃO DO FURO - FORNECIMENTO E INSTALAÇÃO. AF_10/2025</t>
  </si>
  <si>
    <t>Esmalte à base de água em madeira, inclusive preparo</t>
  </si>
  <si>
    <t>PINTURA COM TINTA ACRÍLICA DE ACABAMENTO PULVERIZADA SOBRE SUPERFÍCIES METÁLICAS (EXCETO PERFIL) EXECUTADO EM OBRA (POR DEMÃO). AF_01/2020_PE - JANELAS</t>
  </si>
  <si>
    <t>PAREDE COM SISTEMA EM CHAPAS DE GESSO PARA DRYWALL, USO INTERNO, COM DUAS FACES DUPLAS E ESTRUTURA METÁLICA COM GUIAS DUPLAS PARA PAREDES COM ÁREA LÍQUIDA MAIOR OU IGUAL A 6 M2, COM VÃOS. AF_07/2023_PS</t>
  </si>
  <si>
    <t>REVESTIMENTO CERÂMICO PARA PAREDES INTERNAS COM PLACAS TIPO ESMALTADA DE DIMENSÕES 25X35 CM APLICADAS NA ALTURA INTEIRA DAS PAREDES. AF_02/2023_PE</t>
  </si>
  <si>
    <t>Tinta látex em massa, inclusive preparo - TETO</t>
  </si>
  <si>
    <t>CANTONEIRA DE ABAS IGUAIS 1"x1/8" ALUMINIO</t>
  </si>
  <si>
    <t>Porta de enrolar manual, cega ou vazada</t>
  </si>
  <si>
    <t>Corrimão tubular em aço galvanizado, diâmetro 1 1/2´</t>
  </si>
  <si>
    <t>PINTURA COM TINTA ALQUÍDICA DE ACABAMENTO (ESMALTE SINTÉTICO ACETINADO) PULVERIZADA SOBRE PERFIL METÁLICO EXECUTADO EM FÁBRICA (POR DEMÃO). AF_01/2020_PE - ESTRUTURA COBERTURA</t>
  </si>
  <si>
    <t>Telhamento em chapa de aço pré-pintada, tipo sanduíche, espessura de 0,50mm, com poliestireno expandido</t>
  </si>
  <si>
    <t>Tela ondulada em aço galvanizado fio 10 BWG, malha de 1´</t>
  </si>
  <si>
    <t>Cumeeira em chapa de aço pré-pintada, perfil trapezoidal, com espessura de 0,50mm</t>
  </si>
  <si>
    <t>PAVIMENTAÇÃO</t>
  </si>
  <si>
    <t>Fresagem de pavimento asfáltico com espessura até 5 cm, inclusive remoção do material fresado até 10 quilômetros e varrição</t>
  </si>
  <si>
    <t>Transporte de solo de 1ª e 2ª categoria por caminhão para distâncias superiores ao 5° km até o 10° km</t>
  </si>
  <si>
    <t>Transporte de entulho, para distâncias superiores ao 5° km até o 10° km</t>
  </si>
  <si>
    <t xml:space="preserve">TRATAMENTO ASFÁLTICO POR ASFALTO DANIFICADO POR ( FENDAS (FISSURAS E TRINCAS); AFUNDAMENTOS PLÁSTICOS; ESCORREGAMENTOS DE MASSA; CORRUGAÇÃO E ONDULAÇÃO; PANELAS; ETC ) E RECOMPOSIÇÃO EM TRECHO A SER REFEITO GUIA
</t>
  </si>
  <si>
    <t xml:space="preserve">MELH/PREPARO SUB-LEITO - 100% EI </t>
  </si>
  <si>
    <t>RECOMPOSIÇÃO ASFÁLTICA</t>
  </si>
  <si>
    <t>Imprimação betuminosa ligante</t>
  </si>
  <si>
    <t>Camada de rolamento em concreto betuminoso usinado quente - CBUQ</t>
  </si>
  <si>
    <t xml:space="preserve">INSTALAÇÕES ELÉTRICAS </t>
  </si>
  <si>
    <t>ENTRADA DE ENERGIA</t>
  </si>
  <si>
    <t>ENTRADA DE ENERGIA ELÉTRICA, AÉREA, TRIFÁSICA, COM CAIXA DE EMBUTIR, CABO DE 16 MM2 E DISJUNTOR DIN 50A (NÃO INCLUSO O POSTE DE CONCRETO). AF_12/2025</t>
  </si>
  <si>
    <t>CAIXA DE PASSAGEM EM ALVENARIA DE 0,40X0,40X0,40 M</t>
  </si>
  <si>
    <t>Poste de concreto circular, 200 kg, H = 7,00 m</t>
  </si>
  <si>
    <t>TOMADAS, ILUMINAÇÃO E TELECOM</t>
  </si>
  <si>
    <t>CALHA PARA LUMINARIA SOBREPOR COM DIFUSOR TRANSLUCIDO (IL-68 ) COM SOQUETES  PARA DUAS LAMPADAS LED TUBULAR 60 CM</t>
  </si>
  <si>
    <t>CALHA PARA LUMINARIA SOBREPOR COM REFLETOR EM ALUMINIO (IL-74 / (IL-82)) COM SOQUETES  PARA  DUAS LAMPADAS LED TUBULAR 120 CM</t>
  </si>
  <si>
    <t>Lâmpada LED tubular T8 com base G13, de 900 até 1050 Im - 9 a 10 W</t>
  </si>
  <si>
    <t>Lâmpada LED tubular T8 com base G13, de 1850 até 2000 Im - 18 a 20 W</t>
  </si>
  <si>
    <t>Eletroduto corrugado em polietileno de alta densidade, DN= 30 mm, com acessórios</t>
  </si>
  <si>
    <t>Eletroduto galvanizado a quente conforme NBR5598 - 3/4´ com acessórios</t>
  </si>
  <si>
    <t>Perfilado perfurado 38 x 38 mm em chapa 14 pré-zincada, com acessórios</t>
  </si>
  <si>
    <t>Projetor LED retangular, potência de 30 W, fluxo luminoso de 2250 a 2400 lm, temperatura cor 6.500 K, bivolt</t>
  </si>
  <si>
    <t>Conector RJ-45 fêmea - categoria 6</t>
  </si>
  <si>
    <t>CONDULETE DE ALUMÍNIO, TIPO X, PARA ELETRODUTO DE AÇO GALVANIZADO DN 20 MM (3/4''), APARENTE - FORNECIMENTO E INSTALAÇÃO. AF_01/2026</t>
  </si>
  <si>
    <t>Interruptor com 1 tecla simples e placa</t>
  </si>
  <si>
    <t>Interruptor com 3 teclas simples e placa</t>
  </si>
  <si>
    <t>Tomada simples de sobrepor universal 2P+T - 10 A - 250 V</t>
  </si>
  <si>
    <t>Dispositivo diferencial residual de 63 A x 30 mA - 4 polos</t>
  </si>
  <si>
    <t>Cabo de cobre flexível de 16 mm², isolamento 0,6/1 kV - isolação HEPR 90°C - baixa emissão de fumaça e gases</t>
  </si>
  <si>
    <t>CABO DE 1,5MM2 750V (ISOLAÇAO NAO HALOGENADO)</t>
  </si>
  <si>
    <t>CABO DE 2,5MM2 750V (ISOLAÇAO NAO HALOGENADO)</t>
  </si>
  <si>
    <t>CABO DE 6MM2 750V (ISOLAÇAO NAO HALOGENADO)</t>
  </si>
  <si>
    <t>Cabo para rede 24 AWG com 4 pares, categoria 6</t>
  </si>
  <si>
    <t>Barramento de cobre nu</t>
  </si>
  <si>
    <t>Quadro de distribuição universal de sobrepor, para disjuntores 34 DIN / 24 Bolt-on - 150 A - sem componentes</t>
  </si>
  <si>
    <t>Quadro Telebrás de embutir de 400 x 400 x 120 mm</t>
  </si>
  <si>
    <t>Mini-disjuntor termomagnético, unipolar 127/220 V, corrente de 10 A até 32 A</t>
  </si>
  <si>
    <t>Mini-disjuntor termomagnético, tripolar 220/380 V, corrente de 63 A</t>
  </si>
  <si>
    <t>Escavação manual em solo de 1ª e 2ª categoria em campo aberto</t>
  </si>
  <si>
    <t>Reaterro manual para simples regularização sem compactação</t>
  </si>
  <si>
    <t>Rack fechado padrão metálico, 19 x 12 Us x 470 mm</t>
  </si>
  <si>
    <t>Patch panel de 24 portas - categoria 6</t>
  </si>
  <si>
    <t>Patch cords de 1,50 ou 3,00 m - RJ-45 / RJ-45 - categoria 6A</t>
  </si>
  <si>
    <t>Guia organizadora de cabos para rack, 19´ 1 U</t>
  </si>
  <si>
    <t>SPDA / ATERRAMENTO</t>
  </si>
  <si>
    <t>CAIXA DE INSPEÇÃO PARA ATERRAMENTO, CIRCULAR, EM POLIETILENO, DIÂMETRO INTERNO = 0,3 M. AF_12/2020</t>
  </si>
  <si>
    <t>CONECTOR GRAMPO METÁLICO TIPO OLHAL, PARA SPDA, PARA HASTE DE ATERRAMENTO DE 3/4'' E CABOS DE 10 A 50 MM2 - FORNECIMENTO E INSTALAÇÃO. AF_08/2023</t>
  </si>
  <si>
    <t>Haste de aterramento de 3/4´ x 3 m</t>
  </si>
  <si>
    <t>ELETRODUTO PVC RÍGIDO, DIÂMETRO 40MM, COM 3 METROS, PARA SPDA - FORNECIMENTO E INSTALAÇÃO. AF_08/2023</t>
  </si>
  <si>
    <t>Cabo de cobre nu, têmpera mole, classe 2, de 50 mm²</t>
  </si>
  <si>
    <t>Cabo de cobre nu, têmpera mole, classe 2, de 25 mm²</t>
  </si>
  <si>
    <t>Terminal de pressão/compressão para cabo de 25 mm²</t>
  </si>
  <si>
    <t>Solda exotérmica conexão cabo-haste na lateral, bitola do cabo de 25mm² a 70mm² para haste de 5/8" e 3/4"</t>
  </si>
  <si>
    <t>Caixa de equalização, de embutir, em aço com barramento, de 400 x 400 mm e tampa</t>
  </si>
  <si>
    <t>Caixa de inspeção suspensa</t>
  </si>
  <si>
    <t>Captor tipo terminal aéreo, h= 600 mm, diâmetro de 3/8´ galvanizado a fogo</t>
  </si>
  <si>
    <t>Supressor de surto monofásico, corrente nominal 20 kA, Imax. de surto 50 até 80 kA</t>
  </si>
  <si>
    <t>Remoção de entulho separado de obra com caçamba metálica - terra, alvenaria, concreto, argamassa, madeira, papel, plástico ou metal</t>
  </si>
  <si>
    <t>Limpeza final da obra</t>
  </si>
  <si>
    <t>m2</t>
  </si>
  <si>
    <t>CJ</t>
  </si>
  <si>
    <t>KG</t>
  </si>
  <si>
    <t>42.05.440</t>
  </si>
  <si>
    <t>Barra condutora chata em alumínio de 7/8´ x 1/8´, inclusive acessórios de fixação</t>
  </si>
  <si>
    <t>CDHU: Companhia de Desenvolvimento Habitacional Urbano – Data Base: 11/2025 - Boletim 197 - Não Desonerado - BDI =24,20%</t>
  </si>
  <si>
    <t>SINAPI: Sistema Nacional de Pesquisa de Custos e Índices da Construção Civil – Data Base: 01/2026 - Não Desonerado - BDI: 24,20 %</t>
  </si>
  <si>
    <t>FDE: Fundação para o Desenvolvimento da Educação do Estado de São Paulo – Data Base: 01/2026 - Não Desonerado - BDI: 24,20%</t>
  </si>
  <si>
    <t xml:space="preserve">SIURB-EDIF - Secretaria Municipal de Infraestrutura Urbana e Obras - Data base: 07/2025 - Não desonerado - BDI: 24,20% </t>
  </si>
  <si>
    <t>REFORMA CENTRO INFANTIL DE EDUCAÇÃO NO TRÂNSITO - CIETE</t>
  </si>
  <si>
    <t>Av. Alidor Pecorari, 26 - Centro - Piracicaba/SP</t>
  </si>
  <si>
    <t>5.1.</t>
  </si>
  <si>
    <t>5.1.1.</t>
  </si>
  <si>
    <t>5.1.2.</t>
  </si>
  <si>
    <t>54.01.010</t>
  </si>
  <si>
    <t>Regularização e compactação mecanizada de superfície, sem controle do proctor normal</t>
  </si>
  <si>
    <t>01.07.002</t>
  </si>
  <si>
    <t>LASTRO DE PEDRA BRITADA - 5CM</t>
  </si>
  <si>
    <t>94995</t>
  </si>
  <si>
    <t>EXECUÇÃO DE PASSEIO (CALÇADA) OU PISO DE CONCRETO COM CONCRETO MOLDADO IN LOCO, USINADO, ACABAMENTO CONVENCIONAL, ESPESSURA 8 CM, ARMADO. AF_08/2022</t>
  </si>
  <si>
    <t>Escavação e carga mecanizada em solo de 1ª categoria, em campo aberto - Reforço 15 cm</t>
  </si>
  <si>
    <t>Escavação e carga mecanizada em solo de 1ª categoria, em campo aberto - Base (BGS) 15 cm</t>
  </si>
  <si>
    <t>REMOÇÃO DE PAVIMENTO</t>
  </si>
  <si>
    <t>SINAPI-I</t>
  </si>
  <si>
    <t>6079</t>
  </si>
  <si>
    <t>ARGILA, ARGILA VERMELHA OU ARGILA ARENOSA (RETIRADA NA JAZIDA, SEM TRANSPORTE) - Reforço - Esp = 15cm</t>
  </si>
  <si>
    <t>05.10.010</t>
  </si>
  <si>
    <t>Carregamento mecanizado de solo de 1ª e 2ª categoria</t>
  </si>
  <si>
    <t>Base de bica corrida - Esp=15cm</t>
  </si>
  <si>
    <t>Retirada de batente, corrimão ou peças lineares metálicas, fixados - Guarda Corpo</t>
  </si>
  <si>
    <t>CALÇAMENTO EM PEDRA PORTUGUESA</t>
  </si>
  <si>
    <t>97635</t>
  </si>
  <si>
    <t>REMOÇÃO DE PISO DE BLOCO INTERTRAVADO OU DE PEDRA PORTUGUESA, DE FORMA MANUAL, COM REAPROVEITAMENTO. AF_09/2023</t>
  </si>
  <si>
    <t>04.40.010</t>
  </si>
  <si>
    <t>Retirada manual de guia pré-moldada, inclusive limpeza, carregamento, transporte até 1 quilômetro e descarregamento</t>
  </si>
  <si>
    <t>TANQUE DE LAVAR</t>
  </si>
  <si>
    <t>97663</t>
  </si>
  <si>
    <t>REMOÇÃO DE LOUÇAS, DE FORMA MANUAL, SEM REAPROVEITAMENTO. AF_09/2023</t>
  </si>
  <si>
    <t>04.30.060</t>
  </si>
  <si>
    <t>Remoção de tubulação hidráulica em geral, incluindo conexões, caixas e ralos</t>
  </si>
  <si>
    <t>97624</t>
  </si>
  <si>
    <t>DEMOLIÇÃO DE ALVENARIA DE TIJOLO MACIÇO, DE FORMA MANUAL, SEM REAPROVEITAMENTO. AF_09/2023</t>
  </si>
  <si>
    <t>04.03.040</t>
  </si>
  <si>
    <t>Retirada de telhamento perfil e material qualquer, exceto barro</t>
  </si>
  <si>
    <t>Esmalte à base de água em madeira, inclusive preparo - PORTA MADEIRA</t>
  </si>
  <si>
    <t>PISO EM PEDRA PORTUGUESA ASSENTADO SOBRE ARGAMASSA SECA DE CIMENTO E AREIA, TRAÇO 1:3, REJUNTADO COM CIMENTO COMUM. AF_05/2020</t>
  </si>
  <si>
    <t>16.02.025</t>
  </si>
  <si>
    <t>GUIAS PRE-MOLDADAS TIPO PMSP</t>
  </si>
  <si>
    <t>2.8.</t>
  </si>
  <si>
    <t>2.8.1.</t>
  </si>
  <si>
    <t>TANQUE DE LOUÇA BRANCA COM COLUNA, 30L OU EQUIVALENTE, INCLUSO SIFÃO FLEXÍVEL EM PVC, VÁLVULA METÁLICA E TORNEIRA DE METAL CROMADO PADRÃO MÉDIO - FORNECIMENTO E INSTALAÇÃO. AF_01/2020</t>
  </si>
  <si>
    <t>2.8.2.</t>
  </si>
  <si>
    <t>03.04.016</t>
  </si>
  <si>
    <t>FORNECIMENTO E MONTAGEM DE ESTRUTURA METALICA COM AÇO RESISTENTE A CORROSAO (ASTM A709/A588)</t>
  </si>
  <si>
    <t>2.8.3.</t>
  </si>
  <si>
    <t>16.32.120</t>
  </si>
  <si>
    <t>Cobertura plana em chapa de policarbonato alveolar de 10 mm</t>
  </si>
  <si>
    <t>101090</t>
  </si>
  <si>
    <t>86919</t>
  </si>
  <si>
    <t xml:space="preserve"> -   </t>
  </si>
  <si>
    <t>07.12.030</t>
  </si>
  <si>
    <t>Compactação de aterro mecanizado a 100% PN, sem fornecimento de solo em campo aberto</t>
  </si>
  <si>
    <t>3.2.5.</t>
  </si>
  <si>
    <t>CANTEIRO DE OBRA</t>
  </si>
  <si>
    <t>5.</t>
  </si>
  <si>
    <t>LIMPEZA E REMOÇÃO DE ENTULHO</t>
  </si>
  <si>
    <t>X</t>
  </si>
  <si>
    <t>2.8.4.</t>
  </si>
  <si>
    <t>2.9.</t>
  </si>
  <si>
    <t>2.9.1.</t>
  </si>
  <si>
    <t>2.9.2.</t>
  </si>
  <si>
    <t>3.1.4.</t>
  </si>
  <si>
    <t>3.1.5.</t>
  </si>
  <si>
    <t>3.3.3.</t>
  </si>
  <si>
    <t>3.3.4.</t>
  </si>
  <si>
    <t>3.3.5.</t>
  </si>
  <si>
    <t>3.3.6.</t>
  </si>
  <si>
    <t>3.4.</t>
  </si>
  <si>
    <t>3.4.1.</t>
  </si>
  <si>
    <t>3.4.2.</t>
  </si>
  <si>
    <t>3.4.3.</t>
  </si>
  <si>
    <t>3.4.4.</t>
  </si>
  <si>
    <t>3.4.5.</t>
  </si>
  <si>
    <t>3.4.6.</t>
  </si>
  <si>
    <t>3.5.</t>
  </si>
  <si>
    <t>3.5.1.</t>
  </si>
  <si>
    <t>3.5.2.</t>
  </si>
  <si>
    <t>3.6.</t>
  </si>
  <si>
    <t>3.6.1.</t>
  </si>
  <si>
    <t>3.6.2.</t>
  </si>
  <si>
    <t>3.6.3.</t>
  </si>
  <si>
    <t>3.6.4.</t>
  </si>
  <si>
    <t>3.7.</t>
  </si>
  <si>
    <t>3.7.1.</t>
  </si>
  <si>
    <t>3.7.2.</t>
  </si>
  <si>
    <t>3.8.</t>
  </si>
  <si>
    <t>3.8.1.</t>
  </si>
  <si>
    <t>3.8.2.</t>
  </si>
  <si>
    <t>3.8.3.</t>
  </si>
  <si>
    <t>3.9.</t>
  </si>
  <si>
    <t>3.9.1.</t>
  </si>
  <si>
    <t>3.9.2.</t>
  </si>
  <si>
    <t>3.9.3.</t>
  </si>
  <si>
    <t>3.9.4.</t>
  </si>
  <si>
    <t>5.1.3.</t>
  </si>
  <si>
    <t>5.2.</t>
  </si>
  <si>
    <t>5.2.1.</t>
  </si>
  <si>
    <t>5.2.2.</t>
  </si>
  <si>
    <t>5.2.3.</t>
  </si>
  <si>
    <t>5.2.4.</t>
  </si>
  <si>
    <t>5.2.5.</t>
  </si>
  <si>
    <t>5.2.6.</t>
  </si>
  <si>
    <t>5.2.7.</t>
  </si>
  <si>
    <t>5.2.8.</t>
  </si>
  <si>
    <t>5.2.9.</t>
  </si>
  <si>
    <t>5.2.10.</t>
  </si>
  <si>
    <t>5.2.11.</t>
  </si>
  <si>
    <t>5.2.12.</t>
  </si>
  <si>
    <t>5.2.13.</t>
  </si>
  <si>
    <t>5.2.14.</t>
  </si>
  <si>
    <t>5.2.15.</t>
  </si>
  <si>
    <t>5.2.16.</t>
  </si>
  <si>
    <t>5.2.17.</t>
  </si>
  <si>
    <t>5.2.18.</t>
  </si>
  <si>
    <t>5.2.19.</t>
  </si>
  <si>
    <t>5.2.20.</t>
  </si>
  <si>
    <t>5.2.21.</t>
  </si>
  <si>
    <t>5.2.22.</t>
  </si>
  <si>
    <t>5.2.23.</t>
  </si>
  <si>
    <t>5.2.24.</t>
  </si>
  <si>
    <t>5.2.25.</t>
  </si>
  <si>
    <t>5.2.26.</t>
  </si>
  <si>
    <t>5.2.27.</t>
  </si>
  <si>
    <t>5.2.28.</t>
  </si>
  <si>
    <t>5.2.29.</t>
  </si>
  <si>
    <t>5.2.30.</t>
  </si>
  <si>
    <t>5.2.31.</t>
  </si>
  <si>
    <t>5.3.</t>
  </si>
  <si>
    <t>5.3.1.</t>
  </si>
  <si>
    <t>5.3.2.</t>
  </si>
  <si>
    <t>5.3.3.</t>
  </si>
  <si>
    <t>5.3.4.</t>
  </si>
  <si>
    <t>5.3.5.</t>
  </si>
  <si>
    <t>5.3.6.</t>
  </si>
  <si>
    <t>5.3.7.</t>
  </si>
  <si>
    <t>5.3.8.</t>
  </si>
  <si>
    <t>5.3.9.</t>
  </si>
  <si>
    <t>5.3.10.</t>
  </si>
  <si>
    <t>5.3.11.</t>
  </si>
  <si>
    <t>5.3.12.</t>
  </si>
  <si>
    <t>5.3.13.</t>
  </si>
  <si>
    <t>5.3.14.</t>
  </si>
  <si>
    <t>5.3.15.</t>
  </si>
  <si>
    <t>6.</t>
  </si>
  <si>
    <t>6.1.</t>
  </si>
  <si>
    <t>6.1.1.</t>
  </si>
  <si>
    <t>6.1.2.</t>
  </si>
</sst>
</file>

<file path=xl/styles.xml><?xml version="1.0" encoding="utf-8"?>
<styleSheet xmlns="http://schemas.openxmlformats.org/spreadsheetml/2006/main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\-??_);_(@_)"/>
    <numFmt numFmtId="165" formatCode="mmm\-yy;@"/>
    <numFmt numFmtId="166" formatCode="0.0000"/>
    <numFmt numFmtId="167" formatCode="_(* #,##0.00_);_(* \(#,##0.00\);_(* \-??_);_(@_)"/>
    <numFmt numFmtId="168" formatCode="_([$R$ -416]* #,##0.00_);_([$R$ -416]* \(#,##0.00\);_([$R$ -416]* \-??_);_(@_)"/>
    <numFmt numFmtId="169" formatCode="_-* #,##0.00_-;\-* #,##0.00_-;_-* \-??_-;_-@_-"/>
    <numFmt numFmtId="170" formatCode="General_)"/>
  </numFmts>
  <fonts count="3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Arial"/>
      <family val="2"/>
      <charset val="1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sz val="8"/>
      <name val="Calibri"/>
      <family val="2"/>
      <scheme val="minor"/>
    </font>
    <font>
      <sz val="11"/>
      <color theme="1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indexed="9"/>
      <name val="Arial"/>
      <family val="2"/>
    </font>
    <font>
      <b/>
      <sz val="10"/>
      <color indexed="9"/>
      <name val="Arial"/>
      <family val="2"/>
    </font>
    <font>
      <sz val="10"/>
      <color theme="1"/>
      <name val="Calibri"/>
      <family val="2"/>
      <scheme val="minor"/>
    </font>
    <font>
      <sz val="14"/>
      <name val="Courier"/>
    </font>
  </fonts>
  <fills count="22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22"/>
        <bgColor indexed="44"/>
      </patternFill>
    </fill>
    <fill>
      <patternFill patternType="solid">
        <fgColor indexed="13"/>
        <bgColor indexed="34"/>
      </patternFill>
    </fill>
    <fill>
      <patternFill patternType="solid">
        <fgColor indexed="62"/>
        <bgColor indexed="56"/>
      </patternFill>
    </fill>
    <fill>
      <patternFill patternType="solid">
        <fgColor indexed="9"/>
        <bgColor indexed="26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24"/>
        <bgColor indexed="46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45"/>
        <bgColor indexed="29"/>
      </patternFill>
    </fill>
    <fill>
      <patternFill patternType="solid">
        <fgColor theme="0" tint="-0.34998626667073579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theme="0" tint="-0.499984740745262"/>
        <bgColor indexed="31"/>
      </patternFill>
    </fill>
  </fills>
  <borders count="51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thin">
        <color indexed="8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</borders>
  <cellStyleXfs count="303">
    <xf numFmtId="0" fontId="0" fillId="0" borderId="0"/>
    <xf numFmtId="0" fontId="2" fillId="0" borderId="0"/>
    <xf numFmtId="167" fontId="2" fillId="0" borderId="0" applyFill="0" applyBorder="0" applyAlignment="0" applyProtection="0"/>
    <xf numFmtId="167" fontId="2" fillId="0" borderId="0" applyFill="0" applyBorder="0" applyAlignment="0" applyProtection="0"/>
    <xf numFmtId="167" fontId="2" fillId="0" borderId="0" applyFill="0" applyBorder="0" applyAlignment="0" applyProtection="0"/>
    <xf numFmtId="167" fontId="2" fillId="0" borderId="0" applyFill="0" applyBorder="0" applyAlignment="0" applyProtection="0"/>
    <xf numFmtId="0" fontId="5" fillId="0" borderId="0"/>
    <xf numFmtId="167" fontId="5" fillId="0" borderId="0"/>
    <xf numFmtId="167" fontId="5" fillId="0" borderId="0"/>
    <xf numFmtId="169" fontId="5" fillId="0" borderId="0"/>
    <xf numFmtId="0" fontId="5" fillId="0" borderId="0"/>
    <xf numFmtId="167" fontId="5" fillId="0" borderId="0"/>
    <xf numFmtId="167" fontId="5" fillId="0" borderId="0"/>
    <xf numFmtId="43" fontId="2" fillId="0" borderId="0" applyFill="0" applyBorder="0" applyAlignment="0" applyProtection="0"/>
    <xf numFmtId="0" fontId="2" fillId="0" borderId="0"/>
    <xf numFmtId="167" fontId="5" fillId="0" borderId="0" applyBorder="0" applyProtection="0"/>
    <xf numFmtId="167" fontId="2" fillId="0" borderId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2" fillId="0" borderId="0" applyFill="0" applyBorder="0" applyAlignment="0" applyProtection="0"/>
    <xf numFmtId="0" fontId="6" fillId="0" borderId="0"/>
    <xf numFmtId="167" fontId="2" fillId="0" borderId="0" applyFill="0" applyBorder="0" applyAlignment="0" applyProtection="0"/>
    <xf numFmtId="164" fontId="2" fillId="0" borderId="0" applyFill="0" applyBorder="0" applyAlignment="0" applyProtection="0"/>
    <xf numFmtId="9" fontId="2" fillId="0" borderId="0" applyFill="0" applyBorder="0" applyAlignment="0" applyProtection="0"/>
    <xf numFmtId="0" fontId="6" fillId="0" borderId="0"/>
    <xf numFmtId="43" fontId="2" fillId="0" borderId="0" applyFill="0" applyBorder="0" applyAlignment="0" applyProtection="0"/>
    <xf numFmtId="167" fontId="2" fillId="0" borderId="0" applyFill="0" applyBorder="0" applyAlignment="0" applyProtection="0"/>
    <xf numFmtId="167" fontId="2" fillId="0" borderId="0" applyFill="0" applyBorder="0" applyAlignment="0" applyProtection="0"/>
    <xf numFmtId="167" fontId="2" fillId="0" borderId="0" applyFill="0" applyBorder="0" applyAlignment="0" applyProtection="0"/>
    <xf numFmtId="167" fontId="2" fillId="0" borderId="0" applyFill="0" applyBorder="0" applyAlignment="0" applyProtection="0"/>
    <xf numFmtId="167" fontId="2" fillId="0" borderId="0" applyFill="0" applyBorder="0" applyAlignment="0" applyProtection="0"/>
    <xf numFmtId="167" fontId="2" fillId="0" borderId="0" applyFill="0" applyBorder="0" applyAlignment="0" applyProtection="0"/>
    <xf numFmtId="167" fontId="2" fillId="0" borderId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2" borderId="0" applyNumberFormat="0" applyBorder="0" applyAlignment="0" applyProtection="0"/>
    <xf numFmtId="0" fontId="6" fillId="11" borderId="0" applyNumberFormat="0" applyBorder="0" applyAlignment="0" applyProtection="0"/>
    <xf numFmtId="0" fontId="6" fillId="2" borderId="0" applyNumberFormat="0" applyBorder="0" applyAlignment="0" applyProtection="0"/>
    <xf numFmtId="0" fontId="8" fillId="11" borderId="0" applyNumberFormat="0" applyBorder="0" applyAlignment="0" applyProtection="0"/>
    <xf numFmtId="0" fontId="8" fillId="8" borderId="0" applyNumberFormat="0" applyBorder="0" applyAlignment="0" applyProtection="0"/>
    <xf numFmtId="0" fontId="8" fillId="3" borderId="0" applyNumberFormat="0" applyBorder="0" applyAlignment="0" applyProtection="0"/>
    <xf numFmtId="0" fontId="8" fillId="2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9" fillId="7" borderId="0" applyNumberFormat="0" applyBorder="0" applyAlignment="0" applyProtection="0"/>
    <xf numFmtId="0" fontId="10" fillId="14" borderId="29" applyNumberFormat="0" applyAlignment="0" applyProtection="0"/>
    <xf numFmtId="0" fontId="11" fillId="15" borderId="30" applyNumberFormat="0" applyAlignment="0" applyProtection="0"/>
    <xf numFmtId="0" fontId="12" fillId="0" borderId="31" applyNumberFormat="0" applyFill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5" borderId="0" applyNumberFormat="0" applyBorder="0" applyAlignment="0" applyProtection="0"/>
    <xf numFmtId="0" fontId="8" fillId="17" borderId="0" applyNumberFormat="0" applyBorder="0" applyAlignment="0" applyProtection="0"/>
    <xf numFmtId="0" fontId="8" fillId="5" borderId="0" applyNumberFormat="0" applyBorder="0" applyAlignment="0" applyProtection="0"/>
    <xf numFmtId="0" fontId="8" fillId="13" borderId="0" applyNumberFormat="0" applyBorder="0" applyAlignment="0" applyProtection="0"/>
    <xf numFmtId="0" fontId="13" fillId="8" borderId="29" applyNumberFormat="0" applyAlignment="0" applyProtection="0"/>
    <xf numFmtId="0" fontId="14" fillId="18" borderId="0" applyNumberFormat="0" applyBorder="0" applyAlignment="0" applyProtection="0"/>
    <xf numFmtId="0" fontId="15" fillId="2" borderId="0" applyNumberFormat="0" applyBorder="0" applyAlignment="0" applyProtection="0"/>
    <xf numFmtId="0" fontId="2" fillId="10" borderId="32" applyNumberFormat="0" applyAlignment="0" applyProtection="0"/>
    <xf numFmtId="0" fontId="16" fillId="14" borderId="33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0" fillId="0" borderId="34" applyNumberFormat="0" applyFill="0" applyAlignment="0" applyProtection="0"/>
    <xf numFmtId="0" fontId="21" fillId="0" borderId="35" applyNumberFormat="0" applyFill="0" applyAlignment="0" applyProtection="0"/>
    <xf numFmtId="0" fontId="22" fillId="0" borderId="36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9" fillId="0" borderId="37" applyNumberFormat="0" applyFill="0" applyAlignment="0" applyProtection="0"/>
    <xf numFmtId="169" fontId="2" fillId="0" borderId="0" applyFill="0" applyBorder="0" applyAlignment="0" applyProtection="0"/>
    <xf numFmtId="0" fontId="7" fillId="0" borderId="0"/>
    <xf numFmtId="0" fontId="1" fillId="0" borderId="0"/>
    <xf numFmtId="0" fontId="1" fillId="0" borderId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2" borderId="0" applyNumberFormat="0" applyBorder="0" applyAlignment="0" applyProtection="0"/>
    <xf numFmtId="0" fontId="6" fillId="11" borderId="0" applyNumberFormat="0" applyBorder="0" applyAlignment="0" applyProtection="0"/>
    <xf numFmtId="0" fontId="6" fillId="2" borderId="0" applyNumberFormat="0" applyBorder="0" applyAlignment="0" applyProtection="0"/>
    <xf numFmtId="0" fontId="8" fillId="11" borderId="0" applyNumberFormat="0" applyBorder="0" applyAlignment="0" applyProtection="0"/>
    <xf numFmtId="0" fontId="8" fillId="8" borderId="0" applyNumberFormat="0" applyBorder="0" applyAlignment="0" applyProtection="0"/>
    <xf numFmtId="0" fontId="8" fillId="3" borderId="0" applyNumberFormat="0" applyBorder="0" applyAlignment="0" applyProtection="0"/>
    <xf numFmtId="0" fontId="8" fillId="2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9" fillId="7" borderId="0" applyNumberFormat="0" applyBorder="0" applyAlignment="0" applyProtection="0"/>
    <xf numFmtId="0" fontId="10" fillId="14" borderId="29" applyNumberFormat="0" applyAlignment="0" applyProtection="0"/>
    <xf numFmtId="0" fontId="11" fillId="15" borderId="30" applyNumberFormat="0" applyAlignment="0" applyProtection="0"/>
    <xf numFmtId="0" fontId="12" fillId="0" borderId="31" applyNumberFormat="0" applyFill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5" borderId="0" applyNumberFormat="0" applyBorder="0" applyAlignment="0" applyProtection="0"/>
    <xf numFmtId="0" fontId="8" fillId="17" borderId="0" applyNumberFormat="0" applyBorder="0" applyAlignment="0" applyProtection="0"/>
    <xf numFmtId="0" fontId="8" fillId="5" borderId="0" applyNumberFormat="0" applyBorder="0" applyAlignment="0" applyProtection="0"/>
    <xf numFmtId="0" fontId="8" fillId="13" borderId="0" applyNumberFormat="0" applyBorder="0" applyAlignment="0" applyProtection="0"/>
    <xf numFmtId="0" fontId="13" fillId="8" borderId="29" applyNumberFormat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9" borderId="0" applyNumberFormat="0" applyBorder="0" applyAlignment="0" applyProtection="0"/>
    <xf numFmtId="0" fontId="6" fillId="8" borderId="0" applyNumberFormat="0" applyBorder="0" applyAlignment="0" applyProtection="0"/>
    <xf numFmtId="0" fontId="2" fillId="10" borderId="32" applyNumberFormat="0" applyAlignment="0" applyProtection="0"/>
    <xf numFmtId="0" fontId="6" fillId="7" borderId="0" applyNumberFormat="0" applyBorder="0" applyAlignment="0" applyProtection="0"/>
    <xf numFmtId="0" fontId="16" fillId="14" borderId="33" applyNumberFormat="0" applyAlignment="0" applyProtection="0"/>
    <xf numFmtId="167" fontId="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0" fillId="0" borderId="34" applyNumberFormat="0" applyFill="0" applyAlignment="0" applyProtection="0"/>
    <xf numFmtId="0" fontId="21" fillId="0" borderId="35" applyNumberFormat="0" applyFill="0" applyAlignment="0" applyProtection="0"/>
    <xf numFmtId="0" fontId="22" fillId="0" borderId="36" applyNumberFormat="0" applyFill="0" applyAlignment="0" applyProtection="0"/>
    <xf numFmtId="0" fontId="22" fillId="0" borderId="0" applyNumberFormat="0" applyFill="0" applyBorder="0" applyAlignment="0" applyProtection="0"/>
    <xf numFmtId="0" fontId="19" fillId="0" borderId="37" applyNumberFormat="0" applyFill="0" applyAlignment="0" applyProtection="0"/>
    <xf numFmtId="169" fontId="2" fillId="0" borderId="0" applyFill="0" applyBorder="0" applyAlignment="0" applyProtection="0"/>
    <xf numFmtId="0" fontId="6" fillId="10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2" borderId="0" applyNumberFormat="0" applyBorder="0" applyAlignment="0" applyProtection="0"/>
    <xf numFmtId="0" fontId="6" fillId="11" borderId="0" applyNumberFormat="0" applyBorder="0" applyAlignment="0" applyProtection="0"/>
    <xf numFmtId="0" fontId="6" fillId="2" borderId="0" applyNumberFormat="0" applyBorder="0" applyAlignment="0" applyProtection="0"/>
    <xf numFmtId="0" fontId="8" fillId="11" borderId="0" applyNumberFormat="0" applyBorder="0" applyAlignment="0" applyProtection="0"/>
    <xf numFmtId="0" fontId="8" fillId="8" borderId="0" applyNumberFormat="0" applyBorder="0" applyAlignment="0" applyProtection="0"/>
    <xf numFmtId="0" fontId="8" fillId="3" borderId="0" applyNumberFormat="0" applyBorder="0" applyAlignment="0" applyProtection="0"/>
    <xf numFmtId="0" fontId="8" fillId="2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9" fillId="7" borderId="0" applyNumberFormat="0" applyBorder="0" applyAlignment="0" applyProtection="0"/>
    <xf numFmtId="0" fontId="10" fillId="14" borderId="29" applyNumberFormat="0" applyAlignment="0" applyProtection="0"/>
    <xf numFmtId="0" fontId="11" fillId="15" borderId="30" applyNumberFormat="0" applyAlignment="0" applyProtection="0"/>
    <xf numFmtId="0" fontId="12" fillId="0" borderId="31" applyNumberFormat="0" applyFill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5" borderId="0" applyNumberFormat="0" applyBorder="0" applyAlignment="0" applyProtection="0"/>
    <xf numFmtId="0" fontId="8" fillId="17" borderId="0" applyNumberFormat="0" applyBorder="0" applyAlignment="0" applyProtection="0"/>
    <xf numFmtId="0" fontId="8" fillId="5" borderId="0" applyNumberFormat="0" applyBorder="0" applyAlignment="0" applyProtection="0"/>
    <xf numFmtId="0" fontId="8" fillId="13" borderId="0" applyNumberFormat="0" applyBorder="0" applyAlignment="0" applyProtection="0"/>
    <xf numFmtId="0" fontId="13" fillId="8" borderId="29" applyNumberFormat="0" applyAlignment="0" applyProtection="0"/>
    <xf numFmtId="0" fontId="6" fillId="10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9" borderId="0" applyNumberFormat="0" applyBorder="0" applyAlignment="0" applyProtection="0"/>
    <xf numFmtId="0" fontId="6" fillId="8" borderId="0" applyNumberFormat="0" applyBorder="0" applyAlignment="0" applyProtection="0"/>
    <xf numFmtId="0" fontId="2" fillId="10" borderId="32" applyNumberFormat="0" applyAlignment="0" applyProtection="0"/>
    <xf numFmtId="0" fontId="6" fillId="7" borderId="0" applyNumberFormat="0" applyBorder="0" applyAlignment="0" applyProtection="0"/>
    <xf numFmtId="0" fontId="16" fillId="14" borderId="33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0" fillId="0" borderId="34" applyNumberFormat="0" applyFill="0" applyAlignment="0" applyProtection="0"/>
    <xf numFmtId="0" fontId="21" fillId="0" borderId="35" applyNumberFormat="0" applyFill="0" applyAlignment="0" applyProtection="0"/>
    <xf numFmtId="0" fontId="22" fillId="0" borderId="36" applyNumberFormat="0" applyFill="0" applyAlignment="0" applyProtection="0"/>
    <xf numFmtId="0" fontId="22" fillId="0" borderId="0" applyNumberFormat="0" applyFill="0" applyBorder="0" applyAlignment="0" applyProtection="0"/>
    <xf numFmtId="0" fontId="2" fillId="0" borderId="0"/>
    <xf numFmtId="0" fontId="19" fillId="0" borderId="37" applyNumberFormat="0" applyFill="0" applyAlignment="0" applyProtection="0"/>
    <xf numFmtId="169" fontId="2" fillId="0" borderId="0" applyFill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2" borderId="0" applyNumberFormat="0" applyBorder="0" applyAlignment="0" applyProtection="0"/>
    <xf numFmtId="0" fontId="6" fillId="11" borderId="0" applyNumberFormat="0" applyBorder="0" applyAlignment="0" applyProtection="0"/>
    <xf numFmtId="0" fontId="6" fillId="2" borderId="0" applyNumberFormat="0" applyBorder="0" applyAlignment="0" applyProtection="0"/>
    <xf numFmtId="0" fontId="8" fillId="11" borderId="0" applyNumberFormat="0" applyBorder="0" applyAlignment="0" applyProtection="0"/>
    <xf numFmtId="0" fontId="8" fillId="8" borderId="0" applyNumberFormat="0" applyBorder="0" applyAlignment="0" applyProtection="0"/>
    <xf numFmtId="0" fontId="8" fillId="3" borderId="0" applyNumberFormat="0" applyBorder="0" applyAlignment="0" applyProtection="0"/>
    <xf numFmtId="0" fontId="8" fillId="2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9" fillId="7" borderId="0" applyNumberFormat="0" applyBorder="0" applyAlignment="0" applyProtection="0"/>
    <xf numFmtId="0" fontId="10" fillId="14" borderId="29" applyNumberFormat="0" applyAlignment="0" applyProtection="0"/>
    <xf numFmtId="0" fontId="11" fillId="15" borderId="30" applyNumberFormat="0" applyAlignment="0" applyProtection="0"/>
    <xf numFmtId="0" fontId="12" fillId="0" borderId="31" applyNumberFormat="0" applyFill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5" borderId="0" applyNumberFormat="0" applyBorder="0" applyAlignment="0" applyProtection="0"/>
    <xf numFmtId="0" fontId="8" fillId="17" borderId="0" applyNumberFormat="0" applyBorder="0" applyAlignment="0" applyProtection="0"/>
    <xf numFmtId="0" fontId="8" fillId="5" borderId="0" applyNumberFormat="0" applyBorder="0" applyAlignment="0" applyProtection="0"/>
    <xf numFmtId="0" fontId="8" fillId="13" borderId="0" applyNumberFormat="0" applyBorder="0" applyAlignment="0" applyProtection="0"/>
    <xf numFmtId="0" fontId="13" fillId="8" borderId="29" applyNumberFormat="0" applyAlignment="0" applyProtection="0"/>
    <xf numFmtId="0" fontId="2" fillId="10" borderId="32" applyNumberFormat="0" applyAlignment="0" applyProtection="0"/>
    <xf numFmtId="0" fontId="16" fillId="14" borderId="33" applyNumberFormat="0" applyAlignment="0" applyProtection="0"/>
    <xf numFmtId="167" fontId="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0" fillId="0" borderId="34" applyNumberFormat="0" applyFill="0" applyAlignment="0" applyProtection="0"/>
    <xf numFmtId="0" fontId="21" fillId="0" borderId="35" applyNumberFormat="0" applyFill="0" applyAlignment="0" applyProtection="0"/>
    <xf numFmtId="0" fontId="22" fillId="0" borderId="36" applyNumberFormat="0" applyFill="0" applyAlignment="0" applyProtection="0"/>
    <xf numFmtId="0" fontId="22" fillId="0" borderId="0" applyNumberFormat="0" applyFill="0" applyBorder="0" applyAlignment="0" applyProtection="0"/>
    <xf numFmtId="0" fontId="19" fillId="0" borderId="37" applyNumberFormat="0" applyFill="0" applyAlignment="0" applyProtection="0"/>
    <xf numFmtId="169" fontId="2" fillId="0" borderId="0" applyFill="0" applyBorder="0" applyAlignment="0" applyProtection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2" borderId="0" applyNumberFormat="0" applyBorder="0" applyAlignment="0" applyProtection="0"/>
    <xf numFmtId="0" fontId="6" fillId="11" borderId="0" applyNumberFormat="0" applyBorder="0" applyAlignment="0" applyProtection="0"/>
    <xf numFmtId="0" fontId="6" fillId="2" borderId="0" applyNumberFormat="0" applyBorder="0" applyAlignment="0" applyProtection="0"/>
    <xf numFmtId="0" fontId="8" fillId="11" borderId="0" applyNumberFormat="0" applyBorder="0" applyAlignment="0" applyProtection="0"/>
    <xf numFmtId="0" fontId="8" fillId="8" borderId="0" applyNumberFormat="0" applyBorder="0" applyAlignment="0" applyProtection="0"/>
    <xf numFmtId="0" fontId="8" fillId="3" borderId="0" applyNumberFormat="0" applyBorder="0" applyAlignment="0" applyProtection="0"/>
    <xf numFmtId="0" fontId="8" fillId="2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9" fillId="7" borderId="0" applyNumberFormat="0" applyBorder="0" applyAlignment="0" applyProtection="0"/>
    <xf numFmtId="0" fontId="10" fillId="14" borderId="29" applyNumberFormat="0" applyAlignment="0" applyProtection="0"/>
    <xf numFmtId="0" fontId="11" fillId="15" borderId="30" applyNumberFormat="0" applyAlignment="0" applyProtection="0"/>
    <xf numFmtId="0" fontId="12" fillId="0" borderId="31" applyNumberFormat="0" applyFill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5" borderId="0" applyNumberFormat="0" applyBorder="0" applyAlignment="0" applyProtection="0"/>
    <xf numFmtId="0" fontId="8" fillId="17" borderId="0" applyNumberFormat="0" applyBorder="0" applyAlignment="0" applyProtection="0"/>
    <xf numFmtId="0" fontId="8" fillId="5" borderId="0" applyNumberFormat="0" applyBorder="0" applyAlignment="0" applyProtection="0"/>
    <xf numFmtId="0" fontId="8" fillId="13" borderId="0" applyNumberFormat="0" applyBorder="0" applyAlignment="0" applyProtection="0"/>
    <xf numFmtId="0" fontId="13" fillId="8" borderId="29" applyNumberFormat="0" applyAlignment="0" applyProtection="0"/>
    <xf numFmtId="0" fontId="2" fillId="10" borderId="32" applyNumberFormat="0" applyAlignment="0" applyProtection="0"/>
    <xf numFmtId="0" fontId="16" fillId="14" borderId="33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0" fillId="0" borderId="34" applyNumberFormat="0" applyFill="0" applyAlignment="0" applyProtection="0"/>
    <xf numFmtId="0" fontId="21" fillId="0" borderId="35" applyNumberFormat="0" applyFill="0" applyAlignment="0" applyProtection="0"/>
    <xf numFmtId="0" fontId="22" fillId="0" borderId="36" applyNumberFormat="0" applyFill="0" applyAlignment="0" applyProtection="0"/>
    <xf numFmtId="0" fontId="22" fillId="0" borderId="0" applyNumberFormat="0" applyFill="0" applyBorder="0" applyAlignment="0" applyProtection="0"/>
    <xf numFmtId="0" fontId="19" fillId="0" borderId="37" applyNumberFormat="0" applyFill="0" applyAlignment="0" applyProtection="0"/>
    <xf numFmtId="169" fontId="2" fillId="0" borderId="0" applyFill="0" applyBorder="0" applyAlignment="0" applyProtection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ill="0" applyBorder="0" applyAlignment="0" applyProtection="0"/>
    <xf numFmtId="167" fontId="2" fillId="0" borderId="0" applyFill="0" applyBorder="0" applyAlignment="0" applyProtection="0"/>
    <xf numFmtId="167" fontId="2" fillId="0" borderId="0" applyFill="0" applyBorder="0" applyAlignment="0" applyProtection="0"/>
    <xf numFmtId="167" fontId="2" fillId="0" borderId="0" applyFill="0" applyBorder="0" applyAlignment="0" applyProtection="0"/>
    <xf numFmtId="0" fontId="19" fillId="0" borderId="37" applyNumberFormat="0" applyFill="0" applyAlignment="0" applyProtection="0"/>
    <xf numFmtId="169" fontId="2" fillId="0" borderId="0" applyFill="0" applyBorder="0" applyAlignment="0" applyProtection="0"/>
    <xf numFmtId="167" fontId="2" fillId="0" borderId="0" applyFill="0" applyBorder="0" applyAlignment="0" applyProtection="0"/>
    <xf numFmtId="167" fontId="2" fillId="0" borderId="0" applyFill="0" applyBorder="0" applyAlignment="0" applyProtection="0"/>
    <xf numFmtId="167" fontId="2" fillId="0" borderId="0" applyFill="0" applyBorder="0" applyAlignment="0" applyProtection="0"/>
    <xf numFmtId="0" fontId="19" fillId="0" borderId="37" applyNumberFormat="0" applyFill="0" applyAlignment="0" applyProtection="0"/>
    <xf numFmtId="169" fontId="2" fillId="0" borderId="0" applyFill="0" applyBorder="0" applyAlignment="0" applyProtection="0"/>
    <xf numFmtId="167" fontId="2" fillId="0" borderId="0" applyFill="0" applyBorder="0" applyAlignment="0" applyProtection="0"/>
    <xf numFmtId="167" fontId="2" fillId="0" borderId="0" applyFill="0" applyBorder="0" applyAlignment="0" applyProtection="0"/>
    <xf numFmtId="167" fontId="2" fillId="0" borderId="0" applyFill="0" applyBorder="0" applyAlignment="0" applyProtection="0"/>
    <xf numFmtId="0" fontId="19" fillId="0" borderId="37" applyNumberFormat="0" applyFill="0" applyAlignment="0" applyProtection="0"/>
    <xf numFmtId="169" fontId="2" fillId="0" borderId="0" applyFill="0" applyBorder="0" applyAlignment="0" applyProtection="0"/>
  </cellStyleXfs>
  <cellXfs count="147">
    <xf numFmtId="0" fontId="0" fillId="0" borderId="0" xfId="0"/>
    <xf numFmtId="0" fontId="0" fillId="0" borderId="0" xfId="0" applyAlignment="1">
      <alignment vertical="center"/>
    </xf>
    <xf numFmtId="165" fontId="0" fillId="0" borderId="0" xfId="0" applyNumberFormat="1" applyAlignment="1">
      <alignment horizontal="left" vertical="center" indent="1"/>
    </xf>
    <xf numFmtId="0" fontId="3" fillId="4" borderId="5" xfId="0" applyFont="1" applyFill="1" applyBorder="1" applyAlignment="1">
      <alignment vertical="center"/>
    </xf>
    <xf numFmtId="166" fontId="3" fillId="4" borderId="6" xfId="0" applyNumberFormat="1" applyFont="1" applyFill="1" applyBorder="1" applyAlignment="1">
      <alignment horizontal="center" vertical="center"/>
    </xf>
    <xf numFmtId="0" fontId="3" fillId="0" borderId="0" xfId="0" applyFont="1"/>
    <xf numFmtId="167" fontId="0" fillId="0" borderId="0" xfId="0" applyNumberFormat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wrapText="1"/>
    </xf>
    <xf numFmtId="0" fontId="0" fillId="0" borderId="7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49" fontId="25" fillId="0" borderId="0" xfId="0" applyNumberFormat="1" applyFont="1" applyAlignment="1">
      <alignment horizontal="left" vertical="center" indent="1"/>
    </xf>
    <xf numFmtId="167" fontId="25" fillId="0" borderId="0" xfId="0" applyNumberFormat="1" applyFont="1" applyAlignment="1">
      <alignment horizontal="left" vertical="center" indent="1"/>
    </xf>
    <xf numFmtId="0" fontId="25" fillId="0" borderId="0" xfId="0" applyFont="1" applyAlignment="1">
      <alignment horizontal="right" vertical="center"/>
    </xf>
    <xf numFmtId="0" fontId="25" fillId="0" borderId="11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49" fontId="25" fillId="0" borderId="13" xfId="0" applyNumberFormat="1" applyFont="1" applyBorder="1" applyAlignment="1">
      <alignment horizontal="center" vertical="center"/>
    </xf>
    <xf numFmtId="0" fontId="25" fillId="0" borderId="14" xfId="0" applyFont="1" applyBorder="1" applyAlignment="1">
      <alignment horizontal="left" vertical="center" wrapText="1"/>
    </xf>
    <xf numFmtId="0" fontId="25" fillId="0" borderId="15" xfId="0" applyFont="1" applyBorder="1" applyAlignment="1">
      <alignment horizontal="center" vertical="center"/>
    </xf>
    <xf numFmtId="167" fontId="25" fillId="0" borderId="11" xfId="2" applyFont="1" applyBorder="1" applyAlignment="1">
      <alignment vertical="center"/>
    </xf>
    <xf numFmtId="167" fontId="25" fillId="0" borderId="27" xfId="2" applyFont="1" applyBorder="1" applyAlignment="1">
      <alignment vertical="center"/>
    </xf>
    <xf numFmtId="167" fontId="25" fillId="0" borderId="15" xfId="2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right" vertical="center"/>
    </xf>
    <xf numFmtId="0" fontId="26" fillId="0" borderId="0" xfId="0" applyFont="1" applyAlignment="1">
      <alignment horizontal="left" vertical="center" wrapText="1"/>
    </xf>
    <xf numFmtId="0" fontId="28" fillId="5" borderId="8" xfId="0" applyFont="1" applyFill="1" applyBorder="1" applyAlignment="1">
      <alignment horizontal="center" vertical="center"/>
    </xf>
    <xf numFmtId="0" fontId="28" fillId="5" borderId="9" xfId="0" applyFont="1" applyFill="1" applyBorder="1" applyAlignment="1">
      <alignment horizontal="center" vertical="center"/>
    </xf>
    <xf numFmtId="0" fontId="28" fillId="5" borderId="9" xfId="0" applyFont="1" applyFill="1" applyBorder="1" applyAlignment="1">
      <alignment horizontal="left" vertical="center" wrapText="1"/>
    </xf>
    <xf numFmtId="0" fontId="28" fillId="5" borderId="10" xfId="0" applyFont="1" applyFill="1" applyBorder="1" applyAlignment="1">
      <alignment horizontal="center" vertical="center"/>
    </xf>
    <xf numFmtId="0" fontId="4" fillId="19" borderId="16" xfId="0" applyFont="1" applyFill="1" applyBorder="1" applyAlignment="1">
      <alignment horizontal="center" vertical="center"/>
    </xf>
    <xf numFmtId="0" fontId="4" fillId="19" borderId="17" xfId="0" applyFont="1" applyFill="1" applyBorder="1" applyAlignment="1">
      <alignment horizontal="center" vertical="center"/>
    </xf>
    <xf numFmtId="49" fontId="4" fillId="19" borderId="18" xfId="0" applyNumberFormat="1" applyFont="1" applyFill="1" applyBorder="1" applyAlignment="1">
      <alignment horizontal="center" vertical="center"/>
    </xf>
    <xf numFmtId="0" fontId="4" fillId="19" borderId="19" xfId="0" applyFont="1" applyFill="1" applyBorder="1" applyAlignment="1">
      <alignment horizontal="left" vertical="center" wrapText="1"/>
    </xf>
    <xf numFmtId="0" fontId="4" fillId="19" borderId="20" xfId="0" applyFont="1" applyFill="1" applyBorder="1" applyAlignment="1">
      <alignment horizontal="center" vertical="center"/>
    </xf>
    <xf numFmtId="167" fontId="4" fillId="19" borderId="16" xfId="2" applyFont="1" applyFill="1" applyBorder="1" applyAlignment="1">
      <alignment vertical="center"/>
    </xf>
    <xf numFmtId="167" fontId="4" fillId="19" borderId="28" xfId="2" applyFont="1" applyFill="1" applyBorder="1" applyAlignment="1">
      <alignment vertical="center"/>
    </xf>
    <xf numFmtId="168" fontId="4" fillId="19" borderId="20" xfId="2" applyNumberFormat="1" applyFont="1" applyFill="1" applyBorder="1" applyAlignment="1">
      <alignment vertical="center"/>
    </xf>
    <xf numFmtId="167" fontId="25" fillId="0" borderId="14" xfId="2" applyFont="1" applyBorder="1" applyAlignment="1">
      <alignment horizontal="center" vertical="center"/>
    </xf>
    <xf numFmtId="167" fontId="4" fillId="19" borderId="19" xfId="2" applyFont="1" applyFill="1" applyBorder="1" applyAlignment="1">
      <alignment horizontal="center" vertical="center"/>
    </xf>
    <xf numFmtId="0" fontId="3" fillId="20" borderId="40" xfId="0" applyFont="1" applyFill="1" applyBorder="1" applyAlignment="1">
      <alignment horizontal="center" vertical="center"/>
    </xf>
    <xf numFmtId="0" fontId="3" fillId="20" borderId="41" xfId="0" applyFont="1" applyFill="1" applyBorder="1" applyAlignment="1">
      <alignment horizontal="center" vertical="center"/>
    </xf>
    <xf numFmtId="49" fontId="3" fillId="20" borderId="42" xfId="0" applyNumberFormat="1" applyFont="1" applyFill="1" applyBorder="1" applyAlignment="1">
      <alignment horizontal="center" vertical="center"/>
    </xf>
    <xf numFmtId="0" fontId="3" fillId="20" borderId="43" xfId="0" applyFont="1" applyFill="1" applyBorder="1" applyAlignment="1">
      <alignment vertical="center" wrapText="1"/>
    </xf>
    <xf numFmtId="167" fontId="3" fillId="20" borderId="43" xfId="2" applyFont="1" applyFill="1" applyBorder="1" applyAlignment="1">
      <alignment vertical="center"/>
    </xf>
    <xf numFmtId="0" fontId="3" fillId="20" borderId="44" xfId="0" applyFont="1" applyFill="1" applyBorder="1" applyAlignment="1">
      <alignment horizontal="center" vertical="center"/>
    </xf>
    <xf numFmtId="167" fontId="3" fillId="20" borderId="40" xfId="2" applyFont="1" applyFill="1" applyBorder="1" applyAlignment="1">
      <alignment vertical="center"/>
    </xf>
    <xf numFmtId="167" fontId="3" fillId="20" borderId="45" xfId="2" applyFont="1" applyFill="1" applyBorder="1" applyAlignment="1">
      <alignment vertical="center"/>
    </xf>
    <xf numFmtId="168" fontId="3" fillId="20" borderId="44" xfId="2" applyNumberFormat="1" applyFont="1" applyFill="1" applyBorder="1" applyAlignment="1">
      <alignment vertical="center"/>
    </xf>
    <xf numFmtId="0" fontId="0" fillId="0" borderId="16" xfId="0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0" fontId="0" fillId="0" borderId="19" xfId="0" applyBorder="1" applyAlignment="1">
      <alignment vertical="center" wrapText="1"/>
    </xf>
    <xf numFmtId="0" fontId="0" fillId="0" borderId="20" xfId="0" applyBorder="1" applyAlignment="1">
      <alignment horizontal="center" vertical="center"/>
    </xf>
    <xf numFmtId="167" fontId="2" fillId="0" borderId="16" xfId="3" applyFill="1" applyBorder="1" applyAlignment="1">
      <alignment vertical="center"/>
    </xf>
    <xf numFmtId="167" fontId="2" fillId="0" borderId="28" xfId="3" applyFill="1" applyBorder="1" applyAlignment="1">
      <alignment vertical="center"/>
    </xf>
    <xf numFmtId="0" fontId="0" fillId="6" borderId="21" xfId="0" applyFill="1" applyBorder="1" applyAlignment="1" applyProtection="1">
      <alignment horizontal="center" vertical="center"/>
      <protection locked="0"/>
    </xf>
    <xf numFmtId="0" fontId="0" fillId="6" borderId="0" xfId="0" applyFill="1" applyAlignment="1" applyProtection="1">
      <alignment horizontal="center" vertical="center"/>
      <protection locked="0"/>
    </xf>
    <xf numFmtId="167" fontId="0" fillId="6" borderId="0" xfId="2" applyFont="1" applyFill="1" applyAlignment="1" applyProtection="1">
      <alignment vertical="center"/>
      <protection locked="0"/>
    </xf>
    <xf numFmtId="168" fontId="29" fillId="5" borderId="46" xfId="2" applyNumberFormat="1" applyFont="1" applyFill="1" applyBorder="1" applyAlignment="1">
      <alignment vertical="center"/>
    </xf>
    <xf numFmtId="0" fontId="30" fillId="6" borderId="0" xfId="39" applyFont="1" applyFill="1" applyAlignment="1" applyProtection="1">
      <alignment horizontal="left" vertical="center" wrapText="1"/>
      <protection locked="0"/>
    </xf>
    <xf numFmtId="0" fontId="1" fillId="6" borderId="0" xfId="39" applyFont="1" applyFill="1" applyAlignment="1" applyProtection="1">
      <alignment horizontal="left" vertical="center" wrapText="1"/>
      <protection locked="0"/>
    </xf>
    <xf numFmtId="0" fontId="29" fillId="6" borderId="0" xfId="0" applyFont="1" applyFill="1" applyAlignment="1">
      <alignment horizontal="center" vertical="center"/>
    </xf>
    <xf numFmtId="168" fontId="29" fillId="6" borderId="24" xfId="2" applyNumberFormat="1" applyFont="1" applyFill="1" applyBorder="1" applyAlignment="1">
      <alignment vertical="center"/>
    </xf>
    <xf numFmtId="0" fontId="3" fillId="6" borderId="22" xfId="1" applyFont="1" applyFill="1" applyBorder="1" applyAlignment="1">
      <alignment horizontal="center" vertical="center"/>
    </xf>
    <xf numFmtId="167" fontId="3" fillId="6" borderId="3" xfId="4" applyFont="1" applyFill="1" applyBorder="1" applyAlignment="1">
      <alignment vertical="center"/>
    </xf>
    <xf numFmtId="0" fontId="3" fillId="6" borderId="3" xfId="1" applyFont="1" applyFill="1" applyBorder="1" applyAlignment="1">
      <alignment horizontal="center" vertical="center"/>
    </xf>
    <xf numFmtId="167" fontId="3" fillId="6" borderId="23" xfId="4" applyFont="1" applyFill="1" applyBorder="1" applyAlignment="1">
      <alignment vertical="center"/>
    </xf>
    <xf numFmtId="0" fontId="3" fillId="0" borderId="4" xfId="1" applyFont="1" applyBorder="1" applyAlignment="1">
      <alignment vertical="center"/>
    </xf>
    <xf numFmtId="0" fontId="3" fillId="6" borderId="4" xfId="1" applyFont="1" applyFill="1" applyBorder="1" applyAlignment="1">
      <alignment horizontal="center" vertical="center"/>
    </xf>
    <xf numFmtId="167" fontId="3" fillId="6" borderId="4" xfId="4" applyFont="1" applyFill="1" applyBorder="1" applyAlignment="1">
      <alignment vertical="center"/>
    </xf>
    <xf numFmtId="167" fontId="3" fillId="0" borderId="25" xfId="4" applyFont="1" applyBorder="1" applyAlignment="1">
      <alignment horizontal="center" vertical="center"/>
    </xf>
    <xf numFmtId="0" fontId="0" fillId="6" borderId="21" xfId="1" applyFont="1" applyFill="1" applyBorder="1" applyAlignment="1">
      <alignment horizontal="center" vertical="center"/>
    </xf>
    <xf numFmtId="0" fontId="0" fillId="6" borderId="0" xfId="1" applyFont="1" applyFill="1" applyAlignment="1">
      <alignment horizontal="center" vertical="center"/>
    </xf>
    <xf numFmtId="0" fontId="0" fillId="6" borderId="0" xfId="1" applyFont="1" applyFill="1" applyAlignment="1">
      <alignment vertical="center"/>
    </xf>
    <xf numFmtId="167" fontId="0" fillId="6" borderId="0" xfId="4" applyFont="1" applyFill="1" applyAlignment="1">
      <alignment vertical="center"/>
    </xf>
    <xf numFmtId="165" fontId="0" fillId="6" borderId="24" xfId="4" applyNumberFormat="1" applyFont="1" applyFill="1" applyBorder="1" applyAlignment="1">
      <alignment horizontal="center" vertical="center"/>
    </xf>
    <xf numFmtId="0" fontId="0" fillId="6" borderId="21" xfId="1" applyFont="1" applyFill="1" applyBorder="1" applyAlignment="1">
      <alignment horizontal="left" vertical="center"/>
    </xf>
    <xf numFmtId="0" fontId="0" fillId="6" borderId="0" xfId="1" applyFont="1" applyFill="1" applyAlignment="1">
      <alignment horizontal="left" vertical="center"/>
    </xf>
    <xf numFmtId="167" fontId="0" fillId="6" borderId="0" xfId="4" applyFont="1" applyFill="1" applyAlignment="1">
      <alignment horizontal="left" vertical="center"/>
    </xf>
    <xf numFmtId="165" fontId="0" fillId="6" borderId="24" xfId="4" applyNumberFormat="1" applyFont="1" applyFill="1" applyBorder="1" applyAlignment="1">
      <alignment horizontal="left" vertical="center"/>
    </xf>
    <xf numFmtId="0" fontId="0" fillId="6" borderId="2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3" xfId="0" applyFill="1" applyBorder="1" applyAlignment="1">
      <alignment vertical="center" wrapText="1"/>
    </xf>
    <xf numFmtId="167" fontId="0" fillId="6" borderId="3" xfId="5" applyFont="1" applyFill="1" applyBorder="1" applyAlignment="1">
      <alignment vertical="center"/>
    </xf>
    <xf numFmtId="0" fontId="0" fillId="6" borderId="3" xfId="0" applyFill="1" applyBorder="1" applyAlignment="1">
      <alignment vertical="center"/>
    </xf>
    <xf numFmtId="165" fontId="0" fillId="6" borderId="23" xfId="5" applyNumberFormat="1" applyFont="1" applyFill="1" applyBorder="1" applyAlignment="1">
      <alignment vertical="center"/>
    </xf>
    <xf numFmtId="167" fontId="2" fillId="0" borderId="20" xfId="3" applyFill="1" applyBorder="1" applyAlignment="1">
      <alignment vertical="center"/>
    </xf>
    <xf numFmtId="0" fontId="0" fillId="0" borderId="47" xfId="0" applyBorder="1" applyAlignment="1">
      <alignment horizontal="center" vertical="center"/>
    </xf>
    <xf numFmtId="0" fontId="3" fillId="6" borderId="3" xfId="1" applyFont="1" applyFill="1" applyBorder="1" applyAlignment="1">
      <alignment vertical="center" wrapText="1"/>
    </xf>
    <xf numFmtId="0" fontId="0" fillId="6" borderId="0" xfId="1" applyFont="1" applyFill="1" applyAlignment="1">
      <alignment horizontal="center" vertical="center" wrapText="1"/>
    </xf>
    <xf numFmtId="0" fontId="0" fillId="6" borderId="0" xfId="1" applyFont="1" applyFill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28" fillId="5" borderId="49" xfId="0" applyFont="1" applyFill="1" applyBorder="1" applyAlignment="1">
      <alignment horizontal="center" vertical="center"/>
    </xf>
    <xf numFmtId="0" fontId="28" fillId="5" borderId="3" xfId="0" applyFont="1" applyFill="1" applyBorder="1" applyAlignment="1">
      <alignment horizontal="center" vertical="center"/>
    </xf>
    <xf numFmtId="0" fontId="28" fillId="5" borderId="50" xfId="0" applyFont="1" applyFill="1" applyBorder="1" applyAlignment="1">
      <alignment horizontal="center" vertical="center"/>
    </xf>
    <xf numFmtId="167" fontId="2" fillId="0" borderId="19" xfId="287" applyFill="1" applyBorder="1" applyAlignment="1" applyProtection="1">
      <alignment vertical="center" shrinkToFit="1"/>
    </xf>
    <xf numFmtId="43" fontId="0" fillId="0" borderId="0" xfId="0" applyNumberFormat="1"/>
    <xf numFmtId="168" fontId="0" fillId="0" borderId="0" xfId="0" applyNumberFormat="1" applyAlignment="1">
      <alignment vertical="center"/>
    </xf>
    <xf numFmtId="167" fontId="2" fillId="0" borderId="43" xfId="287" applyFill="1" applyBorder="1" applyAlignment="1" applyProtection="1">
      <alignment vertical="center" shrinkToFit="1"/>
    </xf>
    <xf numFmtId="167" fontId="2" fillId="0" borderId="40" xfId="3" applyFill="1" applyBorder="1" applyAlignment="1">
      <alignment vertical="center"/>
    </xf>
    <xf numFmtId="167" fontId="2" fillId="0" borderId="45" xfId="3" applyFill="1" applyBorder="1" applyAlignment="1">
      <alignment vertical="center"/>
    </xf>
    <xf numFmtId="0" fontId="4" fillId="21" borderId="16" xfId="0" applyFont="1" applyFill="1" applyBorder="1" applyAlignment="1">
      <alignment horizontal="center" vertical="center"/>
    </xf>
    <xf numFmtId="0" fontId="4" fillId="21" borderId="17" xfId="0" applyFont="1" applyFill="1" applyBorder="1" applyAlignment="1">
      <alignment horizontal="center" vertical="center"/>
    </xf>
    <xf numFmtId="49" fontId="4" fillId="21" borderId="18" xfId="0" applyNumberFormat="1" applyFont="1" applyFill="1" applyBorder="1" applyAlignment="1">
      <alignment horizontal="center" vertical="center"/>
    </xf>
    <xf numFmtId="0" fontId="4" fillId="21" borderId="19" xfId="0" applyFont="1" applyFill="1" applyBorder="1" applyAlignment="1">
      <alignment horizontal="left" vertical="center" wrapText="1"/>
    </xf>
    <xf numFmtId="167" fontId="4" fillId="21" borderId="19" xfId="2" applyFont="1" applyFill="1" applyBorder="1" applyAlignment="1">
      <alignment horizontal="center" vertical="center"/>
    </xf>
    <xf numFmtId="0" fontId="4" fillId="21" borderId="20" xfId="0" applyFont="1" applyFill="1" applyBorder="1" applyAlignment="1">
      <alignment horizontal="center" vertical="center"/>
    </xf>
    <xf numFmtId="167" fontId="4" fillId="21" borderId="16" xfId="2" applyFont="1" applyFill="1" applyBorder="1" applyAlignment="1">
      <alignment vertical="center"/>
    </xf>
    <xf numFmtId="167" fontId="4" fillId="21" borderId="28" xfId="2" applyFont="1" applyFill="1" applyBorder="1" applyAlignment="1">
      <alignment vertical="center"/>
    </xf>
    <xf numFmtId="168" fontId="4" fillId="21" borderId="20" xfId="2" applyNumberFormat="1" applyFont="1" applyFill="1" applyBorder="1" applyAlignment="1">
      <alignment vertical="center"/>
    </xf>
    <xf numFmtId="43" fontId="0" fillId="0" borderId="0" xfId="0" applyNumberFormat="1" applyAlignment="1">
      <alignment vertical="center"/>
    </xf>
    <xf numFmtId="0" fontId="0" fillId="0" borderId="16" xfId="0" applyFill="1" applyBorder="1" applyAlignment="1">
      <alignment horizontal="center" vertical="center"/>
    </xf>
    <xf numFmtId="0" fontId="0" fillId="0" borderId="47" xfId="0" applyFill="1" applyBorder="1" applyAlignment="1">
      <alignment horizontal="center" vertical="center"/>
    </xf>
    <xf numFmtId="49" fontId="0" fillId="0" borderId="18" xfId="0" applyNumberFormat="1" applyFill="1" applyBorder="1" applyAlignment="1">
      <alignment horizontal="center" vertical="center"/>
    </xf>
    <xf numFmtId="0" fontId="0" fillId="0" borderId="19" xfId="0" applyFill="1" applyBorder="1" applyAlignment="1">
      <alignment vertical="center" wrapText="1"/>
    </xf>
    <xf numFmtId="0" fontId="0" fillId="0" borderId="20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49" fontId="0" fillId="0" borderId="42" xfId="0" applyNumberFormat="1" applyFill="1" applyBorder="1" applyAlignment="1">
      <alignment horizontal="center" vertical="center"/>
    </xf>
    <xf numFmtId="0" fontId="0" fillId="0" borderId="43" xfId="0" applyFill="1" applyBorder="1" applyAlignment="1">
      <alignment vertical="center" wrapText="1"/>
    </xf>
    <xf numFmtId="0" fontId="0" fillId="0" borderId="44" xfId="0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47" xfId="0" applyFont="1" applyFill="1" applyBorder="1" applyAlignment="1">
      <alignment horizontal="center" vertical="center"/>
    </xf>
    <xf numFmtId="49" fontId="0" fillId="0" borderId="18" xfId="0" applyNumberFormat="1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vertical="center" wrapText="1"/>
    </xf>
    <xf numFmtId="167" fontId="2" fillId="0" borderId="19" xfId="287" applyFont="1" applyFill="1" applyBorder="1" applyAlignment="1" applyProtection="1">
      <alignment vertical="center" shrinkToFit="1"/>
    </xf>
    <xf numFmtId="0" fontId="0" fillId="0" borderId="20" xfId="0" applyFont="1" applyFill="1" applyBorder="1" applyAlignment="1">
      <alignment horizontal="center" vertical="center"/>
    </xf>
    <xf numFmtId="167" fontId="2" fillId="0" borderId="16" xfId="3" applyFont="1" applyFill="1" applyBorder="1" applyAlignment="1">
      <alignment vertical="center"/>
    </xf>
    <xf numFmtId="167" fontId="2" fillId="0" borderId="28" xfId="3" applyFont="1" applyFill="1" applyBorder="1" applyAlignment="1">
      <alignment vertical="center"/>
    </xf>
    <xf numFmtId="167" fontId="2" fillId="0" borderId="20" xfId="3" applyFont="1" applyFill="1" applyBorder="1" applyAlignment="1">
      <alignment vertical="center"/>
    </xf>
    <xf numFmtId="0" fontId="0" fillId="6" borderId="26" xfId="1" applyFont="1" applyFill="1" applyBorder="1" applyAlignment="1">
      <alignment horizontal="left" vertical="center" wrapText="1"/>
    </xf>
    <xf numFmtId="0" fontId="29" fillId="5" borderId="39" xfId="0" applyFont="1" applyFill="1" applyBorder="1" applyAlignment="1">
      <alignment horizontal="center" vertical="center"/>
    </xf>
    <xf numFmtId="0" fontId="29" fillId="5" borderId="38" xfId="0" applyFont="1" applyFill="1" applyBorder="1" applyAlignment="1">
      <alignment horizontal="center" vertical="center"/>
    </xf>
    <xf numFmtId="0" fontId="3" fillId="6" borderId="7" xfId="1" applyFont="1" applyFill="1" applyBorder="1" applyAlignment="1">
      <alignment horizontal="center" vertical="center"/>
    </xf>
    <xf numFmtId="0" fontId="3" fillId="6" borderId="21" xfId="1" applyFont="1" applyFill="1" applyBorder="1" applyAlignment="1">
      <alignment vertical="center"/>
    </xf>
    <xf numFmtId="0" fontId="0" fillId="6" borderId="26" xfId="1" applyFont="1" applyFill="1" applyBorder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27" fillId="0" borderId="48" xfId="0" applyFont="1" applyBorder="1" applyAlignment="1">
      <alignment horizontal="center" vertical="center"/>
    </xf>
    <xf numFmtId="0" fontId="28" fillId="5" borderId="9" xfId="0" applyFont="1" applyFill="1" applyBorder="1" applyAlignment="1">
      <alignment horizontal="center" vertical="center"/>
    </xf>
    <xf numFmtId="0" fontId="0" fillId="6" borderId="26" xfId="1" applyFont="1" applyFill="1" applyBorder="1" applyAlignment="1">
      <alignment horizontal="left" vertical="center"/>
    </xf>
  </cellXfs>
  <cellStyles count="303">
    <cellStyle name="20% - Ênfase1 2" xfId="66"/>
    <cellStyle name="20% - Ênfase1 3" xfId="111"/>
    <cellStyle name="20% - Ênfase1 4" xfId="145"/>
    <cellStyle name="20% - Ênfase1 5" xfId="186"/>
    <cellStyle name="20% - Ênfase1 6" xfId="236"/>
    <cellStyle name="20% - Ênfase2 2" xfId="67"/>
    <cellStyle name="20% - Ênfase2 3" xfId="112"/>
    <cellStyle name="20% - Ênfase2 4" xfId="143"/>
    <cellStyle name="20% - Ênfase2 5" xfId="184"/>
    <cellStyle name="20% - Ênfase2 6" xfId="237"/>
    <cellStyle name="20% - Ênfase3 2" xfId="68"/>
    <cellStyle name="20% - Ênfase3 3" xfId="113"/>
    <cellStyle name="20% - Ênfase3 4" xfId="142"/>
    <cellStyle name="20% - Ênfase3 5" xfId="183"/>
    <cellStyle name="20% - Ênfase3 6" xfId="238"/>
    <cellStyle name="20% - Ênfase4 2" xfId="69"/>
    <cellStyle name="20% - Ênfase4 3" xfId="114"/>
    <cellStyle name="20% - Ênfase4 4" xfId="141"/>
    <cellStyle name="20% - Ênfase4 5" xfId="182"/>
    <cellStyle name="20% - Ênfase4 6" xfId="239"/>
    <cellStyle name="20% - Ênfase5 2" xfId="70"/>
    <cellStyle name="20% - Ênfase5 3" xfId="115"/>
    <cellStyle name="20% - Ênfase5 4" xfId="140"/>
    <cellStyle name="20% - Ênfase5 5" xfId="181"/>
    <cellStyle name="20% - Ênfase5 6" xfId="240"/>
    <cellStyle name="20% - Ênfase6 2" xfId="71"/>
    <cellStyle name="20% - Ênfase6 3" xfId="116"/>
    <cellStyle name="20% - Ênfase6 4" xfId="156"/>
    <cellStyle name="20% - Ênfase6 5" xfId="180"/>
    <cellStyle name="20% - Ênfase6 6" xfId="241"/>
    <cellStyle name="40% - Ênfase1 2" xfId="72"/>
    <cellStyle name="40% - Ênfase1 3" xfId="117"/>
    <cellStyle name="40% - Ênfase1 4" xfId="157"/>
    <cellStyle name="40% - Ênfase1 5" xfId="197"/>
    <cellStyle name="40% - Ênfase1 6" xfId="242"/>
    <cellStyle name="40% - Ênfase2 2" xfId="73"/>
    <cellStyle name="40% - Ênfase2 3" xfId="118"/>
    <cellStyle name="40% - Ênfase2 4" xfId="158"/>
    <cellStyle name="40% - Ênfase2 5" xfId="198"/>
    <cellStyle name="40% - Ênfase2 6" xfId="243"/>
    <cellStyle name="40% - Ênfase3 2" xfId="74"/>
    <cellStyle name="40% - Ênfase3 3" xfId="119"/>
    <cellStyle name="40% - Ênfase3 4" xfId="159"/>
    <cellStyle name="40% - Ênfase3 5" xfId="199"/>
    <cellStyle name="40% - Ênfase3 6" xfId="244"/>
    <cellStyle name="40% - Ênfase4 2" xfId="75"/>
    <cellStyle name="40% - Ênfase4 3" xfId="120"/>
    <cellStyle name="40% - Ênfase4 4" xfId="160"/>
    <cellStyle name="40% - Ênfase4 5" xfId="200"/>
    <cellStyle name="40% - Ênfase4 6" xfId="245"/>
    <cellStyle name="40% - Ênfase5 2" xfId="76"/>
    <cellStyle name="40% - Ênfase5 3" xfId="121"/>
    <cellStyle name="40% - Ênfase5 4" xfId="161"/>
    <cellStyle name="40% - Ênfase5 5" xfId="201"/>
    <cellStyle name="40% - Ênfase5 6" xfId="246"/>
    <cellStyle name="40% - Ênfase6 2" xfId="77"/>
    <cellStyle name="40% - Ênfase6 3" xfId="122"/>
    <cellStyle name="40% - Ênfase6 4" xfId="162"/>
    <cellStyle name="40% - Ênfase6 5" xfId="202"/>
    <cellStyle name="40% - Ênfase6 6" xfId="247"/>
    <cellStyle name="60% - Ênfase1 2" xfId="78"/>
    <cellStyle name="60% - Ênfase1 3" xfId="123"/>
    <cellStyle name="60% - Ênfase1 4" xfId="163"/>
    <cellStyle name="60% - Ênfase1 5" xfId="203"/>
    <cellStyle name="60% - Ênfase1 6" xfId="248"/>
    <cellStyle name="60% - Ênfase2 2" xfId="79"/>
    <cellStyle name="60% - Ênfase2 3" xfId="124"/>
    <cellStyle name="60% - Ênfase2 4" xfId="164"/>
    <cellStyle name="60% - Ênfase2 5" xfId="204"/>
    <cellStyle name="60% - Ênfase2 6" xfId="249"/>
    <cellStyle name="60% - Ênfase3 2" xfId="80"/>
    <cellStyle name="60% - Ênfase3 3" xfId="125"/>
    <cellStyle name="60% - Ênfase3 4" xfId="165"/>
    <cellStyle name="60% - Ênfase3 5" xfId="205"/>
    <cellStyle name="60% - Ênfase3 6" xfId="250"/>
    <cellStyle name="60% - Ênfase4 2" xfId="81"/>
    <cellStyle name="60% - Ênfase4 3" xfId="126"/>
    <cellStyle name="60% - Ênfase4 4" xfId="166"/>
    <cellStyle name="60% - Ênfase4 5" xfId="206"/>
    <cellStyle name="60% - Ênfase4 6" xfId="251"/>
    <cellStyle name="60% - Ênfase5 2" xfId="82"/>
    <cellStyle name="60% - Ênfase5 3" xfId="127"/>
    <cellStyle name="60% - Ênfase5 4" xfId="167"/>
    <cellStyle name="60% - Ênfase5 5" xfId="207"/>
    <cellStyle name="60% - Ênfase5 6" xfId="252"/>
    <cellStyle name="60% - Ênfase6 2" xfId="83"/>
    <cellStyle name="60% - Ênfase6 3" xfId="128"/>
    <cellStyle name="60% - Ênfase6 4" xfId="168"/>
    <cellStyle name="60% - Ênfase6 5" xfId="208"/>
    <cellStyle name="60% - Ênfase6 6" xfId="253"/>
    <cellStyle name="Bom 2" xfId="84"/>
    <cellStyle name="Bom 3" xfId="129"/>
    <cellStyle name="Bom 4" xfId="169"/>
    <cellStyle name="Bom 5" xfId="209"/>
    <cellStyle name="Bom 6" xfId="254"/>
    <cellStyle name="Cálculo 2" xfId="85"/>
    <cellStyle name="Cálculo 3" xfId="130"/>
    <cellStyle name="Cálculo 4" xfId="170"/>
    <cellStyle name="Cálculo 5" xfId="210"/>
    <cellStyle name="Cálculo 6" xfId="255"/>
    <cellStyle name="Célula de Verificação 2" xfId="86"/>
    <cellStyle name="Célula de Verificação 3" xfId="131"/>
    <cellStyle name="Célula de Verificação 4" xfId="171"/>
    <cellStyle name="Célula de Verificação 5" xfId="211"/>
    <cellStyle name="Célula de Verificação 6" xfId="256"/>
    <cellStyle name="Célula Vinculada 2" xfId="87"/>
    <cellStyle name="Célula Vinculada 3" xfId="132"/>
    <cellStyle name="Célula Vinculada 4" xfId="172"/>
    <cellStyle name="Célula Vinculada 5" xfId="212"/>
    <cellStyle name="Célula Vinculada 6" xfId="257"/>
    <cellStyle name="Ênfase1 2" xfId="88"/>
    <cellStyle name="Ênfase1 3" xfId="133"/>
    <cellStyle name="Ênfase1 4" xfId="173"/>
    <cellStyle name="Ênfase1 5" xfId="213"/>
    <cellStyle name="Ênfase1 6" xfId="258"/>
    <cellStyle name="Ênfase2 2" xfId="89"/>
    <cellStyle name="Ênfase2 3" xfId="134"/>
    <cellStyle name="Ênfase2 4" xfId="174"/>
    <cellStyle name="Ênfase2 5" xfId="214"/>
    <cellStyle name="Ênfase2 6" xfId="259"/>
    <cellStyle name="Ênfase3 2" xfId="90"/>
    <cellStyle name="Ênfase3 3" xfId="135"/>
    <cellStyle name="Ênfase3 4" xfId="175"/>
    <cellStyle name="Ênfase3 5" xfId="215"/>
    <cellStyle name="Ênfase3 6" xfId="260"/>
    <cellStyle name="Ênfase4 2" xfId="91"/>
    <cellStyle name="Ênfase4 3" xfId="136"/>
    <cellStyle name="Ênfase4 4" xfId="176"/>
    <cellStyle name="Ênfase4 5" xfId="216"/>
    <cellStyle name="Ênfase4 6" xfId="261"/>
    <cellStyle name="Ênfase5 2" xfId="92"/>
    <cellStyle name="Ênfase5 3" xfId="137"/>
    <cellStyle name="Ênfase5 4" xfId="177"/>
    <cellStyle name="Ênfase5 5" xfId="217"/>
    <cellStyle name="Ênfase5 6" xfId="262"/>
    <cellStyle name="Ênfase6 2" xfId="93"/>
    <cellStyle name="Ênfase6 3" xfId="138"/>
    <cellStyle name="Ênfase6 4" xfId="178"/>
    <cellStyle name="Ênfase6 5" xfId="218"/>
    <cellStyle name="Ênfase6 6" xfId="263"/>
    <cellStyle name="Entrada 2" xfId="94"/>
    <cellStyle name="Entrada 3" xfId="139"/>
    <cellStyle name="Entrada 4" xfId="179"/>
    <cellStyle name="Entrada 5" xfId="219"/>
    <cellStyle name="Entrada 6" xfId="264"/>
    <cellStyle name="Excel Built-in Normal" xfId="6"/>
    <cellStyle name="Incorreto 2" xfId="95"/>
    <cellStyle name="Moeda 2" xfId="18"/>
    <cellStyle name="Moeda 2 2" xfId="22"/>
    <cellStyle name="Neutra 2" xfId="96"/>
    <cellStyle name="Normal" xfId="0" builtinId="0"/>
    <cellStyle name="Normal 10" xfId="51"/>
    <cellStyle name="Normal 10 2" xfId="281"/>
    <cellStyle name="Normal 10 3" xfId="286"/>
    <cellStyle name="Normal 11" xfId="108"/>
    <cellStyle name="Normal 13" xfId="233"/>
    <cellStyle name="Normal 14" xfId="194"/>
    <cellStyle name="Normal 2" xfId="1"/>
    <cellStyle name="Normal 2 10" xfId="56"/>
    <cellStyle name="Normal 2 11" xfId="58"/>
    <cellStyle name="Normal 2 12" xfId="60"/>
    <cellStyle name="Normal 2 13" xfId="62"/>
    <cellStyle name="Normal 2 14" xfId="65"/>
    <cellStyle name="Normal 2 15" xfId="109"/>
    <cellStyle name="Normal 2 16" xfId="231"/>
    <cellStyle name="Normal 2 17" xfId="234"/>
    <cellStyle name="Normal 2 18" xfId="276"/>
    <cellStyle name="Normal 2 2" xfId="10"/>
    <cellStyle name="Normal 2 2 10" xfId="59"/>
    <cellStyle name="Normal 2 2 11" xfId="61"/>
    <cellStyle name="Normal 2 2 12" xfId="63"/>
    <cellStyle name="Normal 2 2 13" xfId="64"/>
    <cellStyle name="Normal 2 2 14" xfId="110"/>
    <cellStyle name="Normal 2 2 15" xfId="232"/>
    <cellStyle name="Normal 2 2 16" xfId="235"/>
    <cellStyle name="Normal 2 2 17" xfId="275"/>
    <cellStyle name="Normal 2 2 2" xfId="38"/>
    <cellStyle name="Normal 2 2 3" xfId="41"/>
    <cellStyle name="Normal 2 2 4" xfId="44"/>
    <cellStyle name="Normal 2 2 5" xfId="47"/>
    <cellStyle name="Normal 2 2 6" xfId="50"/>
    <cellStyle name="Normal 2 2 7" xfId="53"/>
    <cellStyle name="Normal 2 2 8" xfId="55"/>
    <cellStyle name="Normal 2 2 9" xfId="57"/>
    <cellStyle name="Normal 2 3" xfId="37"/>
    <cellStyle name="Normal 2 4" xfId="40"/>
    <cellStyle name="Normal 2 5" xfId="43"/>
    <cellStyle name="Normal 2 6" xfId="46"/>
    <cellStyle name="Normal 2 7" xfId="49"/>
    <cellStyle name="Normal 2 8" xfId="52"/>
    <cellStyle name="Normal 2 9" xfId="54"/>
    <cellStyle name="Normal 3" xfId="24"/>
    <cellStyle name="Normal 3 2" xfId="20"/>
    <cellStyle name="Normal 4" xfId="14"/>
    <cellStyle name="Normal 5" xfId="36"/>
    <cellStyle name="Normal 6" xfId="39"/>
    <cellStyle name="Normal 6 2" xfId="277"/>
    <cellStyle name="Normal 6 3" xfId="282"/>
    <cellStyle name="Normal 7" xfId="42"/>
    <cellStyle name="Normal 7 2" xfId="278"/>
    <cellStyle name="Normal 7 3" xfId="283"/>
    <cellStyle name="Normal 8" xfId="45"/>
    <cellStyle name="Normal 8 2" xfId="279"/>
    <cellStyle name="Normal 8 3" xfId="284"/>
    <cellStyle name="Normal 9" xfId="48"/>
    <cellStyle name="Normal 9 2" xfId="280"/>
    <cellStyle name="Normal 9 3" xfId="285"/>
    <cellStyle name="Nota 2" xfId="97"/>
    <cellStyle name="Nota 3" xfId="144"/>
    <cellStyle name="Nota 4" xfId="185"/>
    <cellStyle name="Nota 5" xfId="220"/>
    <cellStyle name="Nota 6" xfId="265"/>
    <cellStyle name="Porcentagem 2" xfId="23"/>
    <cellStyle name="Porcentagem 2 2" xfId="19"/>
    <cellStyle name="Porcentagem 3" xfId="35"/>
    <cellStyle name="Saída 2" xfId="98"/>
    <cellStyle name="Saída 3" xfId="146"/>
    <cellStyle name="Saída 4" xfId="187"/>
    <cellStyle name="Saída 5" xfId="221"/>
    <cellStyle name="Saída 6" xfId="266"/>
    <cellStyle name="Separador de milhares 2" xfId="16"/>
    <cellStyle name="Separador de milhares 2 2" xfId="11"/>
    <cellStyle name="Separador de milhares 2 2 2" xfId="21"/>
    <cellStyle name="Separador de milhares 2 2 3" xfId="288"/>
    <cellStyle name="Separador de milhares 2 2 4" xfId="293"/>
    <cellStyle name="Separador de milhares 2 2 5" xfId="298"/>
    <cellStyle name="Separador de milhares 2 3" xfId="4"/>
    <cellStyle name="Separador de milhares 3" xfId="26"/>
    <cellStyle name="Separador de milhares 3 2" xfId="12"/>
    <cellStyle name="Separador de milhares 3 2 2" xfId="27"/>
    <cellStyle name="Separador de milhares 3 2 3" xfId="5"/>
    <cellStyle name="Separador de milhares 3 2 4" xfId="289"/>
    <cellStyle name="Separador de milhares 3 2 5" xfId="294"/>
    <cellStyle name="Separador de milhares 3 2 6" xfId="299"/>
    <cellStyle name="Separador de milhares 4" xfId="7"/>
    <cellStyle name="Separador de milhares 4 2" xfId="28"/>
    <cellStyle name="Separador de milhares 4 3" xfId="2"/>
    <cellStyle name="Separador de milhares 4 4" xfId="290"/>
    <cellStyle name="Separador de milhares 4 5" xfId="295"/>
    <cellStyle name="Separador de milhares 4 6" xfId="300"/>
    <cellStyle name="Separador de milhares 5" xfId="29"/>
    <cellStyle name="Separador de milhares 6" xfId="287"/>
    <cellStyle name="Separador de milhares 7" xfId="147"/>
    <cellStyle name="Separador de milhares 9" xfId="222"/>
    <cellStyle name="Texto de Aviso 2" xfId="99"/>
    <cellStyle name="Texto de Aviso 3" xfId="148"/>
    <cellStyle name="Texto de Aviso 4" xfId="188"/>
    <cellStyle name="Texto de Aviso 5" xfId="223"/>
    <cellStyle name="Texto de Aviso 6" xfId="267"/>
    <cellStyle name="Texto Explicativo 2" xfId="15"/>
    <cellStyle name="Texto Explicativo 3" xfId="100"/>
    <cellStyle name="Texto Explicativo 4" xfId="149"/>
    <cellStyle name="Texto Explicativo 5" xfId="189"/>
    <cellStyle name="Texto Explicativo 6" xfId="224"/>
    <cellStyle name="Texto Explicativo 7" xfId="268"/>
    <cellStyle name="Título 1 2" xfId="101"/>
    <cellStyle name="Título 1 3" xfId="150"/>
    <cellStyle name="Título 1 4" xfId="190"/>
    <cellStyle name="Título 1 5" xfId="225"/>
    <cellStyle name="Título 1 6" xfId="269"/>
    <cellStyle name="Título 2 2" xfId="102"/>
    <cellStyle name="Título 2 3" xfId="151"/>
    <cellStyle name="Título 2 4" xfId="191"/>
    <cellStyle name="Título 2 5" xfId="226"/>
    <cellStyle name="Título 2 6" xfId="270"/>
    <cellStyle name="Título 3 2" xfId="103"/>
    <cellStyle name="Título 3 3" xfId="152"/>
    <cellStyle name="Título 3 4" xfId="192"/>
    <cellStyle name="Título 3 5" xfId="227"/>
    <cellStyle name="Título 3 6" xfId="271"/>
    <cellStyle name="Título 4 2" xfId="104"/>
    <cellStyle name="Título 4 3" xfId="153"/>
    <cellStyle name="Título 4 4" xfId="193"/>
    <cellStyle name="Título 4 5" xfId="228"/>
    <cellStyle name="Título 4 6" xfId="272"/>
    <cellStyle name="Título 5" xfId="105"/>
    <cellStyle name="Total 2" xfId="106"/>
    <cellStyle name="Total 3" xfId="154"/>
    <cellStyle name="Total 4" xfId="195"/>
    <cellStyle name="Total 5" xfId="229"/>
    <cellStyle name="Total 6" xfId="273"/>
    <cellStyle name="Total 7" xfId="291"/>
    <cellStyle name="Total 8" xfId="296"/>
    <cellStyle name="Total 9" xfId="301"/>
    <cellStyle name="Vírgula 2" xfId="9"/>
    <cellStyle name="Vírgula 2 10" xfId="302"/>
    <cellStyle name="Vírgula 2 2" xfId="30"/>
    <cellStyle name="Vírgula 2 3" xfId="107"/>
    <cellStyle name="Vírgula 2 4" xfId="155"/>
    <cellStyle name="Vírgula 2 5" xfId="196"/>
    <cellStyle name="Vírgula 2 6" xfId="230"/>
    <cellStyle name="Vírgula 2 7" xfId="274"/>
    <cellStyle name="Vírgula 2 8" xfId="292"/>
    <cellStyle name="Vírgula 2 9" xfId="297"/>
    <cellStyle name="Vírgula 3" xfId="13"/>
    <cellStyle name="Vírgula 3 2" xfId="25"/>
    <cellStyle name="Vírgula 3 3" xfId="31"/>
    <cellStyle name="Vírgula 4" xfId="8"/>
    <cellStyle name="Vírgula 4 2" xfId="32"/>
    <cellStyle name="Vírgula 5" xfId="3"/>
    <cellStyle name="Vírgula 6" xfId="17"/>
    <cellStyle name="Vírgula 6 2" xfId="33"/>
    <cellStyle name="Vírgula 7" xfId="34"/>
  </cellStyles>
  <dxfs count="1">
    <dxf>
      <font>
        <b val="0"/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UBLICO/CLEIDELICE/PROJETOS/INFRAESTRUTURA%20TURISTICA%20-%20CERCAMENTO%20PARQUE%20RUA%20DO%20PORTO_ETAPA%202/OBRASPUBLICAS/MODELOS/ORC-2021-R0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UBLICO/CLEIDELICE/PROJETOS/INFRAESTRUTURA%20TURISTICA%20-%20CERCAMENTO%20PARQUE%20RUA%20DO%20PORTO_ETAPA%202/Users/ntaboada/Desktop/OR&#199;AMENTOS/2022/BANCO%20DE%20ALIMENTOS/ATUALIZADO/PlanMult_ORC.CIV-Nova%20Sede%20Banco%20Alimentos%20RV0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ORC"/>
      <sheetName val="DADOS"/>
      <sheetName val="BDI"/>
    </sheetNames>
    <sheetDataSet>
      <sheetData sheetId="0"/>
      <sheetData sheetId="1">
        <row r="2">
          <cell r="E2">
            <v>0</v>
          </cell>
          <cell r="J2" t="str">
            <v>Itens de Investimento</v>
          </cell>
          <cell r="K2" t="str">
            <v>Unidades habitacionais</v>
          </cell>
          <cell r="L2">
            <v>3</v>
          </cell>
          <cell r="M2" t="str">
            <v>Equipamentos comunitários</v>
          </cell>
          <cell r="N2">
            <v>6</v>
          </cell>
          <cell r="O2" t="str">
            <v>Pavimentação</v>
          </cell>
          <cell r="P2">
            <v>6</v>
          </cell>
          <cell r="Q2" t="str">
            <v xml:space="preserve">Drenagem </v>
          </cell>
          <cell r="R2">
            <v>6</v>
          </cell>
          <cell r="S2" t="str">
            <v>Abastecimento de água</v>
          </cell>
          <cell r="T2">
            <v>11</v>
          </cell>
          <cell r="U2" t="str">
            <v>Esgotamento sanitário</v>
          </cell>
          <cell r="V2">
            <v>8</v>
          </cell>
          <cell r="W2" t="str">
            <v>Energia elétrica e iluminação pública</v>
          </cell>
          <cell r="X2">
            <v>4</v>
          </cell>
          <cell r="Y2" t="str">
            <v>Coleta e tratamento de resíduos sólidos</v>
          </cell>
          <cell r="Z2">
            <v>6</v>
          </cell>
          <cell r="AA2" t="str">
            <v xml:space="preserve">Contenção e estabilização de encostas </v>
          </cell>
          <cell r="AB2">
            <v>2</v>
          </cell>
          <cell r="AC2" t="str">
            <v>Regularização fundiária</v>
          </cell>
          <cell r="AD2">
            <v>2</v>
          </cell>
          <cell r="AE2" t="str">
            <v>Aquisição de terreno</v>
          </cell>
          <cell r="AF2">
            <v>2</v>
          </cell>
          <cell r="AG2" t="str">
            <v>Aquisição de equipamentos e insumos</v>
          </cell>
          <cell r="AH2">
            <v>1</v>
          </cell>
          <cell r="AI2" t="str">
            <v>Elaboração de estudos e projetos</v>
          </cell>
          <cell r="AJ2">
            <v>1</v>
          </cell>
          <cell r="AK2" t="str">
            <v>Instrumentos e ações em planejamento e gestão pública</v>
          </cell>
          <cell r="AL2">
            <v>1</v>
          </cell>
          <cell r="AM2" t="str">
            <v>Ações complementares às obras</v>
          </cell>
          <cell r="AN2">
            <v>3</v>
          </cell>
          <cell r="AO2" t="str">
            <v>Gerenciamento</v>
          </cell>
          <cell r="AP2">
            <v>1</v>
          </cell>
          <cell r="AQ2" t="str">
            <v>Trabalho social</v>
          </cell>
          <cell r="AR2">
            <v>4</v>
          </cell>
        </row>
        <row r="3">
          <cell r="J3" t="str">
            <v>Unidades habitacionais</v>
          </cell>
        </row>
        <row r="4">
          <cell r="J4" t="str">
            <v>Equipamentos comunitários</v>
          </cell>
        </row>
        <row r="5">
          <cell r="F5">
            <v>0</v>
          </cell>
          <cell r="J5" t="str">
            <v>Pavimentação</v>
          </cell>
        </row>
        <row r="6">
          <cell r="F6">
            <v>0</v>
          </cell>
          <cell r="J6" t="str">
            <v xml:space="preserve">Drenagem </v>
          </cell>
        </row>
        <row r="7">
          <cell r="F7">
            <v>0</v>
          </cell>
          <cell r="J7" t="str">
            <v>Abastecimento de água</v>
          </cell>
        </row>
        <row r="8">
          <cell r="F8">
            <v>0</v>
          </cell>
          <cell r="J8" t="str">
            <v>Esgotamento sanitário</v>
          </cell>
        </row>
        <row r="9">
          <cell r="J9" t="str">
            <v>Energia elétrica e iluminação pública</v>
          </cell>
        </row>
        <row r="10">
          <cell r="J10" t="str">
            <v>Coleta e tratamento de resíduos sólidos</v>
          </cell>
        </row>
        <row r="11">
          <cell r="J11" t="str">
            <v xml:space="preserve">Contenção e estabilização de encostas </v>
          </cell>
        </row>
        <row r="12">
          <cell r="J12" t="str">
            <v>Regularização fundiária</v>
          </cell>
        </row>
        <row r="13">
          <cell r="J13" t="str">
            <v>Aquisição de terreno</v>
          </cell>
        </row>
        <row r="14">
          <cell r="J14" t="str">
            <v>Aquisição de equipamentos e insumos</v>
          </cell>
        </row>
        <row r="15">
          <cell r="J15" t="str">
            <v>Elaboração de estudos e projetos</v>
          </cell>
        </row>
        <row r="16">
          <cell r="F16">
            <v>0</v>
          </cell>
          <cell r="J16" t="str">
            <v>Instrumentos e ações em planejamento e gestão pública</v>
          </cell>
        </row>
        <row r="17">
          <cell r="F17">
            <v>0</v>
          </cell>
          <cell r="J17" t="str">
            <v>Ações complementares às obras</v>
          </cell>
        </row>
        <row r="18">
          <cell r="F18" t="str">
            <v>DESONERADO</v>
          </cell>
          <cell r="J18" t="str">
            <v>Gerenciamento</v>
          </cell>
        </row>
        <row r="19">
          <cell r="J19" t="str">
            <v>Trabalho social</v>
          </cell>
        </row>
        <row r="20">
          <cell r="J20">
            <v>0</v>
          </cell>
        </row>
        <row r="21">
          <cell r="J21">
            <v>0</v>
          </cell>
        </row>
        <row r="22">
          <cell r="F22">
            <v>0</v>
          </cell>
        </row>
        <row r="23">
          <cell r="F23">
            <v>0</v>
          </cell>
        </row>
        <row r="24">
          <cell r="F24">
            <v>0</v>
          </cell>
        </row>
      </sheetData>
      <sheetData sheetId="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>
        <row r="3">
          <cell r="O3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Planilha1"/>
  <dimension ref="A1:HT208"/>
  <sheetViews>
    <sheetView tabSelected="1" zoomScale="145" zoomScaleNormal="145" workbookViewId="0">
      <selection activeCell="H1" sqref="H1"/>
    </sheetView>
  </sheetViews>
  <sheetFormatPr defaultRowHeight="15"/>
  <cols>
    <col min="1" max="1" width="8.7109375" style="9" customWidth="1"/>
    <col min="2" max="2" width="10" style="1" bestFit="1" customWidth="1"/>
    <col min="3" max="3" width="13.7109375" style="9" customWidth="1"/>
    <col min="4" max="4" width="70.7109375" style="8" customWidth="1"/>
    <col min="5" max="5" width="11.140625" style="9" customWidth="1"/>
    <col min="6" max="6" width="9" style="9" customWidth="1"/>
    <col min="7" max="7" width="11.42578125" style="1" bestFit="1" customWidth="1"/>
    <col min="8" max="8" width="11.5703125" style="1" bestFit="1" customWidth="1"/>
    <col min="9" max="9" width="17.42578125" style="1" bestFit="1" customWidth="1"/>
    <col min="10" max="10" width="10.7109375" style="1" bestFit="1" customWidth="1"/>
    <col min="11" max="11" width="31.85546875" style="1" customWidth="1"/>
    <col min="12" max="12" width="13.28515625" style="1" bestFit="1" customWidth="1"/>
    <col min="13" max="13" width="40" style="1" customWidth="1"/>
    <col min="14" max="14" width="15.85546875" style="1" bestFit="1" customWidth="1"/>
    <col min="15" max="16384" width="9.140625" style="1"/>
  </cols>
  <sheetData>
    <row r="1" spans="1:228" ht="21.75" customHeight="1" thickBot="1">
      <c r="A1" s="15"/>
      <c r="B1" s="28"/>
      <c r="C1" s="29" t="s">
        <v>0</v>
      </c>
      <c r="D1" s="143" t="s">
        <v>304</v>
      </c>
      <c r="E1" s="143"/>
      <c r="F1" s="143"/>
      <c r="G1" s="16"/>
      <c r="H1" s="15"/>
      <c r="I1" s="17"/>
      <c r="J1" s="2"/>
      <c r="K1" s="3" t="s">
        <v>1</v>
      </c>
      <c r="L1" s="4">
        <v>1.242</v>
      </c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</row>
    <row r="2" spans="1:228">
      <c r="A2" s="15"/>
      <c r="B2" s="28"/>
      <c r="C2" s="29" t="s">
        <v>2</v>
      </c>
      <c r="D2" s="98" t="s">
        <v>28</v>
      </c>
      <c r="E2" s="29"/>
      <c r="F2" s="15"/>
      <c r="G2" s="18"/>
      <c r="H2" s="16"/>
      <c r="I2" s="16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</row>
    <row r="3" spans="1:228">
      <c r="A3" s="15"/>
      <c r="B3" s="19"/>
      <c r="C3" s="15" t="s">
        <v>4</v>
      </c>
      <c r="D3" s="14" t="s">
        <v>305</v>
      </c>
      <c r="E3" s="15"/>
      <c r="F3" s="15"/>
      <c r="G3" s="16"/>
      <c r="H3" s="16"/>
      <c r="I3" s="16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</row>
    <row r="4" spans="1:228" ht="9" customHeight="1">
      <c r="A4" s="15"/>
      <c r="B4" s="19"/>
      <c r="C4" s="15"/>
      <c r="D4" s="14"/>
      <c r="E4" s="15"/>
      <c r="F4" s="15"/>
      <c r="G4" s="16"/>
      <c r="H4" s="16"/>
      <c r="I4" s="16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</row>
    <row r="5" spans="1:228">
      <c r="A5" s="30"/>
      <c r="B5" s="31"/>
      <c r="C5" s="30"/>
      <c r="D5" s="32"/>
      <c r="E5" s="30"/>
      <c r="F5" s="30"/>
      <c r="G5" s="144" t="s">
        <v>5</v>
      </c>
      <c r="H5" s="144"/>
      <c r="I5" s="144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</row>
    <row r="6" spans="1:228">
      <c r="A6" s="33" t="s">
        <v>6</v>
      </c>
      <c r="B6" s="145" t="s">
        <v>7</v>
      </c>
      <c r="C6" s="145"/>
      <c r="D6" s="35" t="s">
        <v>8</v>
      </c>
      <c r="E6" s="34" t="s">
        <v>9</v>
      </c>
      <c r="F6" s="36" t="s">
        <v>10</v>
      </c>
      <c r="G6" s="99" t="s">
        <v>29</v>
      </c>
      <c r="H6" s="100" t="s">
        <v>30</v>
      </c>
      <c r="I6" s="101" t="s">
        <v>11</v>
      </c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</row>
    <row r="7" spans="1:228">
      <c r="A7" s="20"/>
      <c r="B7" s="21"/>
      <c r="C7" s="22"/>
      <c r="D7" s="23"/>
      <c r="E7" s="45"/>
      <c r="F7" s="24"/>
      <c r="G7" s="25"/>
      <c r="H7" s="26"/>
      <c r="I7" s="2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</row>
    <row r="8" spans="1:228" s="5" customFormat="1">
      <c r="A8" s="108" t="s">
        <v>48</v>
      </c>
      <c r="B8" s="109"/>
      <c r="C8" s="110"/>
      <c r="D8" s="111" t="s">
        <v>198</v>
      </c>
      <c r="E8" s="112"/>
      <c r="F8" s="113"/>
      <c r="G8" s="114"/>
      <c r="H8" s="115"/>
      <c r="I8" s="116">
        <f>I9</f>
        <v>0</v>
      </c>
      <c r="J8" s="1"/>
      <c r="K8"/>
      <c r="L8"/>
      <c r="M8"/>
      <c r="N8"/>
    </row>
    <row r="9" spans="1:228" s="5" customFormat="1">
      <c r="A9" s="47" t="s">
        <v>49</v>
      </c>
      <c r="B9" s="48"/>
      <c r="C9" s="49"/>
      <c r="D9" s="50" t="s">
        <v>358</v>
      </c>
      <c r="E9" s="51"/>
      <c r="F9" s="52"/>
      <c r="G9" s="53"/>
      <c r="H9" s="54"/>
      <c r="I9" s="55">
        <f>SUM(I10:I12)</f>
        <v>0</v>
      </c>
      <c r="J9" s="1"/>
      <c r="K9"/>
      <c r="L9"/>
      <c r="M9"/>
      <c r="N9"/>
    </row>
    <row r="10" spans="1:228">
      <c r="A10" s="128" t="s">
        <v>50</v>
      </c>
      <c r="B10" s="129" t="s">
        <v>32</v>
      </c>
      <c r="C10" s="130" t="s">
        <v>42</v>
      </c>
      <c r="D10" s="131" t="s">
        <v>43</v>
      </c>
      <c r="E10" s="132">
        <v>6</v>
      </c>
      <c r="F10" s="133" t="s">
        <v>34</v>
      </c>
      <c r="G10" s="134"/>
      <c r="H10" s="135"/>
      <c r="I10" s="136"/>
      <c r="J10"/>
      <c r="K10" s="104">
        <f>I9</f>
        <v>0</v>
      </c>
      <c r="L10">
        <v>100</v>
      </c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</row>
    <row r="11" spans="1:228" ht="30">
      <c r="A11" s="128" t="s">
        <v>51</v>
      </c>
      <c r="B11" s="129" t="s">
        <v>32</v>
      </c>
      <c r="C11" s="130" t="s">
        <v>44</v>
      </c>
      <c r="D11" s="131" t="s">
        <v>45</v>
      </c>
      <c r="E11" s="132">
        <v>4</v>
      </c>
      <c r="F11" s="133" t="s">
        <v>36</v>
      </c>
      <c r="G11" s="134"/>
      <c r="H11" s="135"/>
      <c r="I11" s="136"/>
      <c r="J11"/>
      <c r="K11" s="117">
        <f>I11+I12</f>
        <v>0</v>
      </c>
      <c r="L11" t="s">
        <v>361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</row>
    <row r="12" spans="1:228">
      <c r="A12" s="128" t="s">
        <v>52</v>
      </c>
      <c r="B12" s="129" t="s">
        <v>32</v>
      </c>
      <c r="C12" s="130" t="s">
        <v>37</v>
      </c>
      <c r="D12" s="131" t="s">
        <v>38</v>
      </c>
      <c r="E12" s="132">
        <v>4</v>
      </c>
      <c r="F12" s="133" t="s">
        <v>36</v>
      </c>
      <c r="G12" s="134"/>
      <c r="H12" s="135"/>
      <c r="I12" s="136"/>
      <c r="J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</row>
    <row r="13" spans="1:228" s="5" customFormat="1">
      <c r="A13" s="108" t="s">
        <v>53</v>
      </c>
      <c r="B13" s="109"/>
      <c r="C13" s="110"/>
      <c r="D13" s="111" t="s">
        <v>197</v>
      </c>
      <c r="E13" s="112"/>
      <c r="F13" s="113"/>
      <c r="G13" s="114"/>
      <c r="H13" s="115"/>
      <c r="I13" s="116"/>
      <c r="J13" s="1"/>
      <c r="K13"/>
      <c r="L13" s="103">
        <f>K11*L10</f>
        <v>0</v>
      </c>
      <c r="M13"/>
      <c r="N13"/>
    </row>
    <row r="14" spans="1:228" s="5" customFormat="1">
      <c r="A14" s="47" t="s">
        <v>54</v>
      </c>
      <c r="B14" s="48"/>
      <c r="C14" s="49"/>
      <c r="D14" s="50" t="s">
        <v>199</v>
      </c>
      <c r="E14" s="51">
        <v>0</v>
      </c>
      <c r="F14" s="52" t="s">
        <v>117</v>
      </c>
      <c r="G14" s="53"/>
      <c r="H14" s="54">
        <f t="shared" ref="H14:H82" si="0">ROUND(G14*$L$1,2)</f>
        <v>0</v>
      </c>
      <c r="I14" s="55"/>
      <c r="J14" s="1"/>
      <c r="K14"/>
      <c r="L14" t="e">
        <f>L13/K10</f>
        <v>#DIV/0!</v>
      </c>
      <c r="M14"/>
      <c r="N14"/>
    </row>
    <row r="15" spans="1:228">
      <c r="A15" s="118" t="s">
        <v>55</v>
      </c>
      <c r="B15" s="119" t="s">
        <v>32</v>
      </c>
      <c r="C15" s="120" t="s">
        <v>118</v>
      </c>
      <c r="D15" s="121" t="s">
        <v>200</v>
      </c>
      <c r="E15" s="102">
        <v>44.1</v>
      </c>
      <c r="F15" s="122" t="s">
        <v>34</v>
      </c>
      <c r="G15" s="60"/>
      <c r="H15" s="61"/>
      <c r="I15" s="93">
        <f t="shared" ref="I15:I19" si="1">ROUND(E15*H15,2)</f>
        <v>0</v>
      </c>
      <c r="J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</row>
    <row r="16" spans="1:228" ht="30">
      <c r="A16" s="118" t="s">
        <v>56</v>
      </c>
      <c r="B16" s="119" t="s">
        <v>39</v>
      </c>
      <c r="C16" s="120" t="s">
        <v>119</v>
      </c>
      <c r="D16" s="121" t="s">
        <v>201</v>
      </c>
      <c r="E16" s="102">
        <v>3.57</v>
      </c>
      <c r="F16" s="122" t="s">
        <v>34</v>
      </c>
      <c r="G16" s="60"/>
      <c r="H16" s="61"/>
      <c r="I16" s="93">
        <f t="shared" si="1"/>
        <v>0</v>
      </c>
      <c r="J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</row>
    <row r="17" spans="1:228">
      <c r="A17" s="118" t="s">
        <v>57</v>
      </c>
      <c r="B17" s="119" t="s">
        <v>32</v>
      </c>
      <c r="C17" s="120" t="s">
        <v>120</v>
      </c>
      <c r="D17" s="121" t="s">
        <v>202</v>
      </c>
      <c r="E17" s="102">
        <v>1</v>
      </c>
      <c r="F17" s="122" t="s">
        <v>35</v>
      </c>
      <c r="G17" s="60"/>
      <c r="H17" s="61"/>
      <c r="I17" s="93">
        <f t="shared" si="1"/>
        <v>0</v>
      </c>
      <c r="J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</row>
    <row r="18" spans="1:228">
      <c r="A18" s="118" t="s">
        <v>58</v>
      </c>
      <c r="B18" s="119" t="s">
        <v>39</v>
      </c>
      <c r="C18" s="120" t="s">
        <v>121</v>
      </c>
      <c r="D18" s="121" t="s">
        <v>203</v>
      </c>
      <c r="E18" s="102">
        <v>1</v>
      </c>
      <c r="F18" s="122" t="s">
        <v>35</v>
      </c>
      <c r="G18" s="60"/>
      <c r="H18" s="61"/>
      <c r="I18" s="93">
        <f t="shared" si="1"/>
        <v>0</v>
      </c>
      <c r="J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</row>
    <row r="19" spans="1:228">
      <c r="A19" s="118" t="s">
        <v>59</v>
      </c>
      <c r="B19" s="119" t="s">
        <v>32</v>
      </c>
      <c r="C19" s="120" t="s">
        <v>122</v>
      </c>
      <c r="D19" s="121" t="s">
        <v>204</v>
      </c>
      <c r="E19" s="102">
        <v>58.05</v>
      </c>
      <c r="F19" s="122" t="s">
        <v>34</v>
      </c>
      <c r="G19" s="60"/>
      <c r="H19" s="61"/>
      <c r="I19" s="93">
        <f t="shared" si="1"/>
        <v>0</v>
      </c>
      <c r="J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</row>
    <row r="20" spans="1:228" s="5" customFormat="1">
      <c r="A20" s="47" t="s">
        <v>60</v>
      </c>
      <c r="B20" s="48"/>
      <c r="C20" s="49"/>
      <c r="D20" s="50" t="s">
        <v>205</v>
      </c>
      <c r="E20" s="51">
        <v>0</v>
      </c>
      <c r="F20" s="52" t="s">
        <v>117</v>
      </c>
      <c r="G20" s="53">
        <v>0</v>
      </c>
      <c r="H20" s="54">
        <f t="shared" si="0"/>
        <v>0</v>
      </c>
      <c r="I20" s="55">
        <f>SUM(I21:I25)</f>
        <v>0</v>
      </c>
      <c r="J20" s="1"/>
      <c r="K20"/>
      <c r="L20"/>
      <c r="M20"/>
      <c r="N20"/>
    </row>
    <row r="21" spans="1:228" ht="30">
      <c r="A21" s="118" t="s">
        <v>61</v>
      </c>
      <c r="B21" s="119" t="s">
        <v>31</v>
      </c>
      <c r="C21" s="120" t="s">
        <v>123</v>
      </c>
      <c r="D21" s="121" t="s">
        <v>206</v>
      </c>
      <c r="E21" s="102">
        <v>22</v>
      </c>
      <c r="F21" s="122" t="s">
        <v>34</v>
      </c>
      <c r="G21" s="60"/>
      <c r="H21" s="61"/>
      <c r="I21" s="93"/>
      <c r="J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</row>
    <row r="22" spans="1:228">
      <c r="A22" s="123" t="s">
        <v>62</v>
      </c>
      <c r="B22" s="124" t="s">
        <v>32</v>
      </c>
      <c r="C22" s="125" t="s">
        <v>120</v>
      </c>
      <c r="D22" s="126" t="s">
        <v>207</v>
      </c>
      <c r="E22" s="105">
        <v>1</v>
      </c>
      <c r="F22" s="127" t="s">
        <v>35</v>
      </c>
      <c r="G22" s="106"/>
      <c r="H22" s="107"/>
      <c r="I22" s="93"/>
      <c r="J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</row>
    <row r="23" spans="1:228">
      <c r="A23" s="123" t="s">
        <v>63</v>
      </c>
      <c r="B23" s="124" t="s">
        <v>39</v>
      </c>
      <c r="C23" s="125" t="s">
        <v>121</v>
      </c>
      <c r="D23" s="126" t="s">
        <v>203</v>
      </c>
      <c r="E23" s="105">
        <v>1</v>
      </c>
      <c r="F23" s="127" t="s">
        <v>35</v>
      </c>
      <c r="G23" s="106"/>
      <c r="H23" s="107"/>
      <c r="I23" s="93"/>
      <c r="J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</row>
    <row r="24" spans="1:228">
      <c r="A24" s="123" t="s">
        <v>64</v>
      </c>
      <c r="B24" s="124" t="s">
        <v>32</v>
      </c>
      <c r="C24" s="125" t="s">
        <v>118</v>
      </c>
      <c r="D24" s="126" t="s">
        <v>200</v>
      </c>
      <c r="E24" s="105">
        <v>8.08</v>
      </c>
      <c r="F24" s="127" t="s">
        <v>34</v>
      </c>
      <c r="G24" s="106"/>
      <c r="H24" s="107"/>
      <c r="I24" s="93"/>
      <c r="J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</row>
    <row r="25" spans="1:228">
      <c r="A25" s="123" t="s">
        <v>65</v>
      </c>
      <c r="B25" s="124" t="s">
        <v>32</v>
      </c>
      <c r="C25" s="125" t="s">
        <v>122</v>
      </c>
      <c r="D25" s="126" t="s">
        <v>204</v>
      </c>
      <c r="E25" s="105">
        <v>28.65</v>
      </c>
      <c r="F25" s="127" t="s">
        <v>34</v>
      </c>
      <c r="G25" s="106"/>
      <c r="H25" s="107"/>
      <c r="I25" s="93"/>
      <c r="J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</row>
    <row r="26" spans="1:228" s="5" customFormat="1">
      <c r="A26" s="47" t="s">
        <v>66</v>
      </c>
      <c r="B26" s="48"/>
      <c r="C26" s="49"/>
      <c r="D26" s="50" t="s">
        <v>208</v>
      </c>
      <c r="E26" s="51">
        <v>0</v>
      </c>
      <c r="F26" s="52" t="s">
        <v>117</v>
      </c>
      <c r="G26" s="53">
        <v>0</v>
      </c>
      <c r="H26" s="54">
        <f t="shared" si="0"/>
        <v>0</v>
      </c>
      <c r="I26" s="55">
        <f>SUM(I27:I31)</f>
        <v>0</v>
      </c>
      <c r="J26" s="1"/>
      <c r="K26"/>
      <c r="L26"/>
      <c r="M26"/>
      <c r="N26"/>
    </row>
    <row r="27" spans="1:228">
      <c r="A27" s="118" t="s">
        <v>67</v>
      </c>
      <c r="B27" s="119" t="s">
        <v>32</v>
      </c>
      <c r="C27" s="120" t="s">
        <v>124</v>
      </c>
      <c r="D27" s="121" t="s">
        <v>209</v>
      </c>
      <c r="E27" s="102">
        <v>42.31</v>
      </c>
      <c r="F27" s="122" t="s">
        <v>34</v>
      </c>
      <c r="G27" s="60"/>
      <c r="H27" s="61"/>
      <c r="I27" s="93"/>
      <c r="J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</row>
    <row r="28" spans="1:228">
      <c r="A28" s="118" t="s">
        <v>68</v>
      </c>
      <c r="B28" s="119" t="s">
        <v>32</v>
      </c>
      <c r="C28" s="120" t="s">
        <v>120</v>
      </c>
      <c r="D28" s="121" t="s">
        <v>202</v>
      </c>
      <c r="E28" s="102">
        <v>1</v>
      </c>
      <c r="F28" s="122" t="s">
        <v>35</v>
      </c>
      <c r="G28" s="60"/>
      <c r="H28" s="61"/>
      <c r="I28" s="93"/>
      <c r="J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</row>
    <row r="29" spans="1:228">
      <c r="A29" s="118" t="s">
        <v>69</v>
      </c>
      <c r="B29" s="119" t="s">
        <v>39</v>
      </c>
      <c r="C29" s="120" t="s">
        <v>121</v>
      </c>
      <c r="D29" s="121" t="s">
        <v>203</v>
      </c>
      <c r="E29" s="102">
        <v>1</v>
      </c>
      <c r="F29" s="122" t="s">
        <v>35</v>
      </c>
      <c r="G29" s="60"/>
      <c r="H29" s="61"/>
      <c r="I29" s="93"/>
      <c r="J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</row>
    <row r="30" spans="1:228" ht="30">
      <c r="A30" s="118" t="s">
        <v>70</v>
      </c>
      <c r="B30" s="119" t="s">
        <v>39</v>
      </c>
      <c r="C30" s="120" t="s">
        <v>119</v>
      </c>
      <c r="D30" s="121" t="s">
        <v>201</v>
      </c>
      <c r="E30" s="102">
        <v>1.58</v>
      </c>
      <c r="F30" s="122" t="s">
        <v>34</v>
      </c>
      <c r="G30" s="60"/>
      <c r="H30" s="61"/>
      <c r="I30" s="93"/>
      <c r="J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</row>
    <row r="31" spans="1:228">
      <c r="A31" s="118" t="s">
        <v>71</v>
      </c>
      <c r="B31" s="119" t="s">
        <v>32</v>
      </c>
      <c r="C31" s="120" t="s">
        <v>122</v>
      </c>
      <c r="D31" s="121" t="s">
        <v>210</v>
      </c>
      <c r="E31" s="102">
        <v>6.9</v>
      </c>
      <c r="F31" s="122" t="s">
        <v>34</v>
      </c>
      <c r="G31" s="60"/>
      <c r="H31" s="61"/>
      <c r="I31" s="93"/>
      <c r="J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</row>
    <row r="32" spans="1:228" s="5" customFormat="1">
      <c r="A32" s="47" t="s">
        <v>72</v>
      </c>
      <c r="B32" s="48"/>
      <c r="C32" s="49"/>
      <c r="D32" s="50" t="s">
        <v>211</v>
      </c>
      <c r="E32" s="51">
        <v>0</v>
      </c>
      <c r="F32" s="52" t="s">
        <v>117</v>
      </c>
      <c r="G32" s="53">
        <v>0</v>
      </c>
      <c r="H32" s="54">
        <f t="shared" si="0"/>
        <v>0</v>
      </c>
      <c r="I32" s="55">
        <f>SUM(I33:I37)</f>
        <v>0</v>
      </c>
      <c r="J32" s="1"/>
      <c r="K32"/>
      <c r="L32"/>
      <c r="M32"/>
      <c r="N32"/>
    </row>
    <row r="33" spans="1:228">
      <c r="A33" s="118" t="s">
        <v>73</v>
      </c>
      <c r="B33" s="119" t="s">
        <v>32</v>
      </c>
      <c r="C33" s="120" t="s">
        <v>124</v>
      </c>
      <c r="D33" s="121" t="s">
        <v>209</v>
      </c>
      <c r="E33" s="102">
        <v>42.31</v>
      </c>
      <c r="F33" s="122" t="s">
        <v>34</v>
      </c>
      <c r="G33" s="60"/>
      <c r="H33" s="61"/>
      <c r="I33" s="93"/>
      <c r="J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</row>
    <row r="34" spans="1:228">
      <c r="A34" s="118" t="s">
        <v>74</v>
      </c>
      <c r="B34" s="119" t="s">
        <v>32</v>
      </c>
      <c r="C34" s="120" t="s">
        <v>120</v>
      </c>
      <c r="D34" s="121" t="s">
        <v>202</v>
      </c>
      <c r="E34" s="102">
        <v>1</v>
      </c>
      <c r="F34" s="122" t="s">
        <v>35</v>
      </c>
      <c r="G34" s="60"/>
      <c r="H34" s="61"/>
      <c r="I34" s="93"/>
      <c r="J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</row>
    <row r="35" spans="1:228">
      <c r="A35" s="118" t="s">
        <v>75</v>
      </c>
      <c r="B35" s="119" t="s">
        <v>39</v>
      </c>
      <c r="C35" s="120" t="s">
        <v>121</v>
      </c>
      <c r="D35" s="121" t="s">
        <v>203</v>
      </c>
      <c r="E35" s="102">
        <v>1</v>
      </c>
      <c r="F35" s="122" t="s">
        <v>35</v>
      </c>
      <c r="G35" s="60"/>
      <c r="H35" s="61"/>
      <c r="I35" s="93"/>
      <c r="J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</row>
    <row r="36" spans="1:228" ht="30">
      <c r="A36" s="118" t="s">
        <v>76</v>
      </c>
      <c r="B36" s="119" t="s">
        <v>39</v>
      </c>
      <c r="C36" s="120" t="s">
        <v>119</v>
      </c>
      <c r="D36" s="121" t="s">
        <v>201</v>
      </c>
      <c r="E36" s="102">
        <v>1.32</v>
      </c>
      <c r="F36" s="122" t="s">
        <v>34</v>
      </c>
      <c r="G36" s="60"/>
      <c r="H36" s="61"/>
      <c r="I36" s="93"/>
      <c r="J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</row>
    <row r="37" spans="1:228">
      <c r="A37" s="118" t="s">
        <v>77</v>
      </c>
      <c r="B37" s="119" t="s">
        <v>32</v>
      </c>
      <c r="C37" s="120" t="s">
        <v>122</v>
      </c>
      <c r="D37" s="121" t="s">
        <v>210</v>
      </c>
      <c r="E37" s="102">
        <v>6.74</v>
      </c>
      <c r="F37" s="122" t="s">
        <v>34</v>
      </c>
      <c r="G37" s="60"/>
      <c r="H37" s="61"/>
      <c r="I37" s="93"/>
      <c r="J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</row>
    <row r="38" spans="1:228" s="5" customFormat="1">
      <c r="A38" s="47" t="s">
        <v>78</v>
      </c>
      <c r="B38" s="48"/>
      <c r="C38" s="49"/>
      <c r="D38" s="50" t="s">
        <v>212</v>
      </c>
      <c r="E38" s="51">
        <v>0</v>
      </c>
      <c r="F38" s="52" t="s">
        <v>117</v>
      </c>
      <c r="G38" s="53">
        <v>0</v>
      </c>
      <c r="H38" s="54">
        <f t="shared" si="0"/>
        <v>0</v>
      </c>
      <c r="I38" s="55">
        <f>SUM(I39:I40)</f>
        <v>0</v>
      </c>
      <c r="J38" s="1"/>
      <c r="K38"/>
      <c r="L38"/>
      <c r="M38"/>
      <c r="N38"/>
    </row>
    <row r="39" spans="1:228" ht="30">
      <c r="A39" s="118" t="s">
        <v>79</v>
      </c>
      <c r="B39" s="119" t="s">
        <v>39</v>
      </c>
      <c r="C39" s="120" t="s">
        <v>119</v>
      </c>
      <c r="D39" s="121" t="s">
        <v>201</v>
      </c>
      <c r="E39" s="102">
        <v>1.32</v>
      </c>
      <c r="F39" s="122" t="s">
        <v>34</v>
      </c>
      <c r="G39" s="60"/>
      <c r="H39" s="61"/>
      <c r="I39" s="93"/>
      <c r="J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</row>
    <row r="40" spans="1:228">
      <c r="A40" s="118" t="s">
        <v>80</v>
      </c>
      <c r="B40" s="119" t="s">
        <v>32</v>
      </c>
      <c r="C40" s="120" t="s">
        <v>125</v>
      </c>
      <c r="D40" s="121" t="s">
        <v>213</v>
      </c>
      <c r="E40" s="102">
        <v>6.3</v>
      </c>
      <c r="F40" s="122" t="s">
        <v>34</v>
      </c>
      <c r="G40" s="60"/>
      <c r="H40" s="61"/>
      <c r="I40" s="93"/>
      <c r="J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</row>
    <row r="41" spans="1:228">
      <c r="A41" s="47" t="s">
        <v>81</v>
      </c>
      <c r="B41" s="48"/>
      <c r="C41" s="49"/>
      <c r="D41" s="50" t="s">
        <v>214</v>
      </c>
      <c r="E41" s="51"/>
      <c r="F41" s="52"/>
      <c r="G41" s="53"/>
      <c r="H41" s="54"/>
      <c r="I41" s="55">
        <f>SUM(I42:I43)</f>
        <v>0</v>
      </c>
      <c r="J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</row>
    <row r="42" spans="1:228" ht="30">
      <c r="A42" s="123" t="s">
        <v>82</v>
      </c>
      <c r="B42" s="124" t="s">
        <v>32</v>
      </c>
      <c r="C42" s="125" t="s">
        <v>126</v>
      </c>
      <c r="D42" s="126" t="s">
        <v>215</v>
      </c>
      <c r="E42" s="105">
        <v>15</v>
      </c>
      <c r="F42" s="122" t="s">
        <v>34</v>
      </c>
      <c r="G42" s="106"/>
      <c r="H42" s="107"/>
      <c r="I42" s="93"/>
      <c r="J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</row>
    <row r="43" spans="1:228" ht="30">
      <c r="A43" s="123" t="s">
        <v>83</v>
      </c>
      <c r="B43" s="124" t="s">
        <v>32</v>
      </c>
      <c r="C43" s="125" t="s">
        <v>127</v>
      </c>
      <c r="D43" s="126" t="s">
        <v>324</v>
      </c>
      <c r="E43" s="105">
        <v>8.56</v>
      </c>
      <c r="F43" s="127" t="s">
        <v>40</v>
      </c>
      <c r="G43" s="106"/>
      <c r="H43" s="107"/>
      <c r="I43" s="93"/>
      <c r="J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</row>
    <row r="44" spans="1:228">
      <c r="A44" s="47" t="s">
        <v>84</v>
      </c>
      <c r="B44" s="48"/>
      <c r="C44" s="49"/>
      <c r="D44" s="50" t="s">
        <v>325</v>
      </c>
      <c r="E44" s="51"/>
      <c r="F44" s="52"/>
      <c r="G44" s="53"/>
      <c r="H44" s="54"/>
      <c r="I44" s="55">
        <f>SUM(I45:I46)</f>
        <v>0</v>
      </c>
      <c r="J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</row>
    <row r="45" spans="1:228" ht="30">
      <c r="A45" s="123" t="s">
        <v>85</v>
      </c>
      <c r="B45" s="124" t="s">
        <v>31</v>
      </c>
      <c r="C45" s="125" t="s">
        <v>326</v>
      </c>
      <c r="D45" s="126" t="s">
        <v>327</v>
      </c>
      <c r="E45" s="105">
        <v>20</v>
      </c>
      <c r="F45" s="122" t="s">
        <v>34</v>
      </c>
      <c r="G45" s="106"/>
      <c r="H45" s="107"/>
      <c r="I45" s="93"/>
      <c r="J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</row>
    <row r="46" spans="1:228" ht="30">
      <c r="A46" s="123" t="s">
        <v>86</v>
      </c>
      <c r="B46" s="124" t="s">
        <v>32</v>
      </c>
      <c r="C46" s="125" t="s">
        <v>328</v>
      </c>
      <c r="D46" s="126" t="s">
        <v>329</v>
      </c>
      <c r="E46" s="105">
        <v>10</v>
      </c>
      <c r="F46" s="127" t="s">
        <v>40</v>
      </c>
      <c r="G46" s="106"/>
      <c r="H46" s="107"/>
      <c r="I46" s="93"/>
      <c r="J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</row>
    <row r="47" spans="1:228">
      <c r="A47" s="47" t="s">
        <v>343</v>
      </c>
      <c r="B47" s="48"/>
      <c r="C47" s="49"/>
      <c r="D47" s="50" t="s">
        <v>330</v>
      </c>
      <c r="E47" s="51"/>
      <c r="F47" s="52"/>
      <c r="G47" s="53"/>
      <c r="H47" s="54"/>
      <c r="I47" s="55">
        <f>SUM(I48:I51)</f>
        <v>0</v>
      </c>
      <c r="J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</row>
    <row r="48" spans="1:228" ht="15" customHeight="1">
      <c r="A48" s="123" t="s">
        <v>344</v>
      </c>
      <c r="B48" s="124" t="s">
        <v>31</v>
      </c>
      <c r="C48" s="125" t="s">
        <v>331</v>
      </c>
      <c r="D48" s="126" t="s">
        <v>332</v>
      </c>
      <c r="E48" s="105">
        <v>1</v>
      </c>
      <c r="F48" s="127" t="s">
        <v>35</v>
      </c>
      <c r="G48" s="106"/>
      <c r="H48" s="107"/>
      <c r="I48" s="93"/>
      <c r="J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</row>
    <row r="49" spans="1:228" ht="15" customHeight="1">
      <c r="A49" s="123" t="s">
        <v>346</v>
      </c>
      <c r="B49" s="124" t="s">
        <v>32</v>
      </c>
      <c r="C49" s="125" t="s">
        <v>333</v>
      </c>
      <c r="D49" s="126" t="s">
        <v>334</v>
      </c>
      <c r="E49" s="105">
        <v>2</v>
      </c>
      <c r="F49" s="127" t="s">
        <v>40</v>
      </c>
      <c r="G49" s="106"/>
      <c r="H49" s="107"/>
      <c r="I49" s="93"/>
      <c r="J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</row>
    <row r="50" spans="1:228" ht="15" customHeight="1">
      <c r="A50" s="123" t="s">
        <v>349</v>
      </c>
      <c r="B50" s="124" t="s">
        <v>31</v>
      </c>
      <c r="C50" s="125" t="s">
        <v>335</v>
      </c>
      <c r="D50" s="126" t="s">
        <v>336</v>
      </c>
      <c r="E50" s="105">
        <v>2</v>
      </c>
      <c r="F50" s="127" t="s">
        <v>33</v>
      </c>
      <c r="G50" s="106"/>
      <c r="H50" s="107"/>
      <c r="I50" s="93"/>
      <c r="J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</row>
    <row r="51" spans="1:228">
      <c r="A51" s="123" t="s">
        <v>362</v>
      </c>
      <c r="B51" s="124" t="s">
        <v>32</v>
      </c>
      <c r="C51" s="125" t="s">
        <v>337</v>
      </c>
      <c r="D51" s="126" t="s">
        <v>338</v>
      </c>
      <c r="E51" s="105">
        <v>4.5</v>
      </c>
      <c r="F51" s="127" t="s">
        <v>34</v>
      </c>
      <c r="G51" s="106"/>
      <c r="H51" s="107"/>
      <c r="I51" s="93"/>
      <c r="J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</row>
    <row r="52" spans="1:228" s="5" customFormat="1">
      <c r="A52" s="47" t="s">
        <v>363</v>
      </c>
      <c r="B52" s="48"/>
      <c r="C52" s="49"/>
      <c r="D52" s="50" t="s">
        <v>216</v>
      </c>
      <c r="E52" s="51">
        <v>0</v>
      </c>
      <c r="F52" s="52" t="s">
        <v>117</v>
      </c>
      <c r="G52" s="53">
        <v>0</v>
      </c>
      <c r="H52" s="54">
        <f t="shared" si="0"/>
        <v>0</v>
      </c>
      <c r="I52" s="55">
        <f>SUM(I53:I54)</f>
        <v>0</v>
      </c>
      <c r="J52" s="1"/>
      <c r="K52"/>
      <c r="L52"/>
      <c r="M52"/>
      <c r="N52"/>
    </row>
    <row r="53" spans="1:228" ht="45">
      <c r="A53" s="118" t="s">
        <v>364</v>
      </c>
      <c r="B53" s="119" t="s">
        <v>31</v>
      </c>
      <c r="C53" s="120" t="s">
        <v>128</v>
      </c>
      <c r="D53" s="121" t="s">
        <v>217</v>
      </c>
      <c r="E53" s="102">
        <v>240</v>
      </c>
      <c r="F53" s="122" t="s">
        <v>34</v>
      </c>
      <c r="G53" s="60"/>
      <c r="H53" s="61"/>
      <c r="I53" s="93"/>
      <c r="J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</row>
    <row r="54" spans="1:228">
      <c r="A54" s="118" t="s">
        <v>365</v>
      </c>
      <c r="B54" s="119" t="s">
        <v>39</v>
      </c>
      <c r="C54" s="120" t="s">
        <v>119</v>
      </c>
      <c r="D54" s="121" t="s">
        <v>218</v>
      </c>
      <c r="E54" s="102">
        <v>29.28</v>
      </c>
      <c r="F54" s="122" t="s">
        <v>34</v>
      </c>
      <c r="G54" s="60"/>
      <c r="H54" s="61"/>
      <c r="I54" s="93"/>
      <c r="J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</row>
    <row r="55" spans="1:228" s="5" customFormat="1">
      <c r="A55" s="108" t="s">
        <v>87</v>
      </c>
      <c r="B55" s="109"/>
      <c r="C55" s="110"/>
      <c r="D55" s="111" t="s">
        <v>219</v>
      </c>
      <c r="E55" s="112">
        <v>0</v>
      </c>
      <c r="F55" s="113" t="s">
        <v>117</v>
      </c>
      <c r="G55" s="114">
        <v>0</v>
      </c>
      <c r="H55" s="115">
        <f t="shared" si="0"/>
        <v>0</v>
      </c>
      <c r="I55" s="116">
        <f>SUM(I56,I62,I68,I75,I82,I85,I90,I93,I97)</f>
        <v>0</v>
      </c>
      <c r="J55"/>
      <c r="K55"/>
      <c r="L55"/>
      <c r="M55"/>
      <c r="N55"/>
    </row>
    <row r="56" spans="1:228" s="5" customFormat="1">
      <c r="A56" s="47" t="s">
        <v>88</v>
      </c>
      <c r="B56" s="48"/>
      <c r="C56" s="49"/>
      <c r="D56" s="50" t="s">
        <v>199</v>
      </c>
      <c r="E56" s="51">
        <v>0</v>
      </c>
      <c r="F56" s="52" t="s">
        <v>117</v>
      </c>
      <c r="G56" s="53">
        <v>0</v>
      </c>
      <c r="H56" s="54">
        <f t="shared" si="0"/>
        <v>0</v>
      </c>
      <c r="I56" s="55">
        <f>SUM(I57:I61)</f>
        <v>0</v>
      </c>
      <c r="J56" s="1"/>
      <c r="K56"/>
      <c r="L56"/>
      <c r="M56"/>
      <c r="N56"/>
    </row>
    <row r="57" spans="1:228">
      <c r="A57" s="118" t="s">
        <v>89</v>
      </c>
      <c r="B57" s="119" t="s">
        <v>32</v>
      </c>
      <c r="C57" s="120" t="s">
        <v>129</v>
      </c>
      <c r="D57" s="121" t="s">
        <v>220</v>
      </c>
      <c r="E57" s="102">
        <v>44.1</v>
      </c>
      <c r="F57" s="122" t="s">
        <v>34</v>
      </c>
      <c r="G57" s="60"/>
      <c r="H57" s="61"/>
      <c r="I57" s="93"/>
      <c r="J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</row>
    <row r="58" spans="1:228">
      <c r="A58" s="118" t="s">
        <v>90</v>
      </c>
      <c r="B58" s="119" t="s">
        <v>39</v>
      </c>
      <c r="C58" s="120" t="s">
        <v>130</v>
      </c>
      <c r="D58" s="121" t="s">
        <v>221</v>
      </c>
      <c r="E58" s="102">
        <v>58.05</v>
      </c>
      <c r="F58" s="122" t="s">
        <v>34</v>
      </c>
      <c r="G58" s="60"/>
      <c r="H58" s="61"/>
      <c r="I58" s="93"/>
      <c r="J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</row>
    <row r="59" spans="1:228" ht="60">
      <c r="A59" s="118" t="s">
        <v>91</v>
      </c>
      <c r="B59" s="119" t="s">
        <v>31</v>
      </c>
      <c r="C59" s="120" t="s">
        <v>131</v>
      </c>
      <c r="D59" s="121" t="s">
        <v>222</v>
      </c>
      <c r="E59" s="102">
        <v>1</v>
      </c>
      <c r="F59" s="122" t="s">
        <v>35</v>
      </c>
      <c r="G59" s="60"/>
      <c r="H59" s="61"/>
      <c r="I59" s="93"/>
      <c r="J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</row>
    <row r="60" spans="1:228">
      <c r="A60" s="118" t="s">
        <v>366</v>
      </c>
      <c r="B60" s="119" t="s">
        <v>32</v>
      </c>
      <c r="C60" s="120" t="s">
        <v>132</v>
      </c>
      <c r="D60" s="121" t="s">
        <v>223</v>
      </c>
      <c r="E60" s="102">
        <v>1.68</v>
      </c>
      <c r="F60" s="122" t="s">
        <v>34</v>
      </c>
      <c r="G60" s="60"/>
      <c r="H60" s="61"/>
      <c r="I60" s="93"/>
      <c r="J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</row>
    <row r="61" spans="1:228" ht="45">
      <c r="A61" s="118" t="s">
        <v>367</v>
      </c>
      <c r="B61" s="119" t="s">
        <v>31</v>
      </c>
      <c r="C61" s="120" t="s">
        <v>133</v>
      </c>
      <c r="D61" s="121" t="s">
        <v>224</v>
      </c>
      <c r="E61" s="102">
        <v>3.57</v>
      </c>
      <c r="F61" s="122" t="s">
        <v>34</v>
      </c>
      <c r="G61" s="60"/>
      <c r="H61" s="61"/>
      <c r="I61" s="93"/>
      <c r="J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</row>
    <row r="62" spans="1:228" s="5" customFormat="1">
      <c r="A62" s="47" t="s">
        <v>92</v>
      </c>
      <c r="B62" s="48"/>
      <c r="C62" s="49"/>
      <c r="D62" s="50" t="s">
        <v>205</v>
      </c>
      <c r="E62" s="51">
        <v>0</v>
      </c>
      <c r="F62" s="52" t="s">
        <v>117</v>
      </c>
      <c r="G62" s="53">
        <v>0</v>
      </c>
      <c r="H62" s="54">
        <f t="shared" si="0"/>
        <v>0</v>
      </c>
      <c r="I62" s="55">
        <f>SUM(I63:I67)</f>
        <v>0</v>
      </c>
      <c r="J62" s="1"/>
      <c r="K62"/>
      <c r="L62"/>
      <c r="M62"/>
      <c r="N62"/>
    </row>
    <row r="63" spans="1:228" s="5" customFormat="1">
      <c r="A63" s="118" t="s">
        <v>93</v>
      </c>
      <c r="B63" s="119" t="s">
        <v>32</v>
      </c>
      <c r="C63" s="120" t="s">
        <v>129</v>
      </c>
      <c r="D63" s="121" t="s">
        <v>220</v>
      </c>
      <c r="E63" s="102">
        <v>8.08</v>
      </c>
      <c r="F63" s="122" t="s">
        <v>34</v>
      </c>
      <c r="G63" s="60"/>
      <c r="H63" s="61"/>
      <c r="I63" s="93"/>
      <c r="J63" s="1"/>
      <c r="K63"/>
      <c r="L63"/>
      <c r="M63"/>
      <c r="N63"/>
    </row>
    <row r="64" spans="1:228" ht="60">
      <c r="A64" s="118" t="s">
        <v>94</v>
      </c>
      <c r="B64" s="119" t="s">
        <v>31</v>
      </c>
      <c r="C64" s="120" t="s">
        <v>134</v>
      </c>
      <c r="D64" s="121" t="s">
        <v>225</v>
      </c>
      <c r="E64" s="102">
        <v>22.05</v>
      </c>
      <c r="F64" s="122" t="s">
        <v>34</v>
      </c>
      <c r="G64" s="60"/>
      <c r="H64" s="61"/>
      <c r="I64" s="93"/>
      <c r="J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</row>
    <row r="65" spans="1:228">
      <c r="A65" s="123" t="s">
        <v>95</v>
      </c>
      <c r="B65" s="124" t="s">
        <v>39</v>
      </c>
      <c r="C65" s="125" t="s">
        <v>130</v>
      </c>
      <c r="D65" s="126" t="s">
        <v>221</v>
      </c>
      <c r="E65" s="105">
        <v>28.65</v>
      </c>
      <c r="F65" s="122" t="s">
        <v>34</v>
      </c>
      <c r="G65" s="106"/>
      <c r="H65" s="107"/>
      <c r="I65" s="93"/>
      <c r="J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</row>
    <row r="66" spans="1:228" ht="60">
      <c r="A66" s="123" t="s">
        <v>96</v>
      </c>
      <c r="B66" s="124" t="s">
        <v>31</v>
      </c>
      <c r="C66" s="125" t="s">
        <v>131</v>
      </c>
      <c r="D66" s="126" t="s">
        <v>222</v>
      </c>
      <c r="E66" s="105">
        <v>1</v>
      </c>
      <c r="F66" s="122" t="s">
        <v>35</v>
      </c>
      <c r="G66" s="106"/>
      <c r="H66" s="107"/>
      <c r="I66" s="93"/>
      <c r="J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</row>
    <row r="67" spans="1:228">
      <c r="A67" s="123" t="s">
        <v>357</v>
      </c>
      <c r="B67" s="124" t="s">
        <v>32</v>
      </c>
      <c r="C67" s="125" t="s">
        <v>132</v>
      </c>
      <c r="D67" s="126" t="s">
        <v>339</v>
      </c>
      <c r="E67" s="105">
        <v>1.68</v>
      </c>
      <c r="F67" s="122" t="s">
        <v>34</v>
      </c>
      <c r="G67" s="106"/>
      <c r="H67" s="107"/>
      <c r="I67" s="93"/>
      <c r="J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</row>
    <row r="68" spans="1:228" s="5" customFormat="1">
      <c r="A68" s="47" t="s">
        <v>97</v>
      </c>
      <c r="B68" s="48"/>
      <c r="C68" s="49"/>
      <c r="D68" s="50" t="s">
        <v>208</v>
      </c>
      <c r="E68" s="51">
        <v>0</v>
      </c>
      <c r="F68" s="52" t="s">
        <v>117</v>
      </c>
      <c r="G68" s="53">
        <v>0</v>
      </c>
      <c r="H68" s="54">
        <f t="shared" si="0"/>
        <v>0</v>
      </c>
      <c r="I68" s="55">
        <f>SUM(I69:I74)</f>
        <v>0</v>
      </c>
      <c r="J68" s="1"/>
      <c r="K68"/>
      <c r="L68"/>
      <c r="M68"/>
      <c r="N68"/>
    </row>
    <row r="69" spans="1:228" ht="45">
      <c r="A69" s="118" t="s">
        <v>98</v>
      </c>
      <c r="B69" s="119" t="s">
        <v>31</v>
      </c>
      <c r="C69" s="120" t="s">
        <v>135</v>
      </c>
      <c r="D69" s="121" t="s">
        <v>226</v>
      </c>
      <c r="E69" s="102">
        <v>42.31</v>
      </c>
      <c r="F69" s="122" t="s">
        <v>34</v>
      </c>
      <c r="G69" s="60"/>
      <c r="H69" s="61"/>
      <c r="I69" s="93"/>
      <c r="J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</row>
    <row r="70" spans="1:228" ht="60">
      <c r="A70" s="118" t="s">
        <v>99</v>
      </c>
      <c r="B70" s="119" t="s">
        <v>31</v>
      </c>
      <c r="C70" s="120" t="s">
        <v>131</v>
      </c>
      <c r="D70" s="121" t="s">
        <v>222</v>
      </c>
      <c r="E70" s="102">
        <v>1</v>
      </c>
      <c r="F70" s="122" t="s">
        <v>35</v>
      </c>
      <c r="G70" s="60"/>
      <c r="H70" s="61"/>
      <c r="I70" s="93"/>
      <c r="J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</row>
    <row r="71" spans="1:228">
      <c r="A71" s="118" t="s">
        <v>368</v>
      </c>
      <c r="B71" s="119" t="s">
        <v>32</v>
      </c>
      <c r="C71" s="120" t="s">
        <v>132</v>
      </c>
      <c r="D71" s="121" t="s">
        <v>223</v>
      </c>
      <c r="E71" s="102">
        <v>1.68</v>
      </c>
      <c r="F71" s="122" t="s">
        <v>34</v>
      </c>
      <c r="G71" s="60"/>
      <c r="H71" s="61"/>
      <c r="I71" s="93"/>
      <c r="J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</row>
    <row r="72" spans="1:228">
      <c r="A72" s="118" t="s">
        <v>369</v>
      </c>
      <c r="B72" s="119" t="s">
        <v>32</v>
      </c>
      <c r="C72" s="120" t="s">
        <v>136</v>
      </c>
      <c r="D72" s="121" t="s">
        <v>227</v>
      </c>
      <c r="E72" s="102">
        <v>6.9</v>
      </c>
      <c r="F72" s="122" t="s">
        <v>34</v>
      </c>
      <c r="G72" s="60"/>
      <c r="H72" s="61"/>
      <c r="I72" s="93"/>
      <c r="J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</row>
    <row r="73" spans="1:228" ht="45">
      <c r="A73" s="118" t="s">
        <v>370</v>
      </c>
      <c r="B73" s="119" t="s">
        <v>31</v>
      </c>
      <c r="C73" s="120" t="s">
        <v>133</v>
      </c>
      <c r="D73" s="121" t="s">
        <v>224</v>
      </c>
      <c r="E73" s="102">
        <v>1.58</v>
      </c>
      <c r="F73" s="122" t="s">
        <v>34</v>
      </c>
      <c r="G73" s="60"/>
      <c r="H73" s="61"/>
      <c r="I73" s="93"/>
      <c r="J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</row>
    <row r="74" spans="1:228">
      <c r="A74" s="118" t="s">
        <v>371</v>
      </c>
      <c r="B74" s="119" t="s">
        <v>39</v>
      </c>
      <c r="C74" s="120" t="s">
        <v>137</v>
      </c>
      <c r="D74" s="121" t="s">
        <v>228</v>
      </c>
      <c r="E74" s="102">
        <v>2</v>
      </c>
      <c r="F74" s="122" t="s">
        <v>40</v>
      </c>
      <c r="G74" s="60"/>
      <c r="H74" s="61"/>
      <c r="I74" s="93"/>
      <c r="J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</row>
    <row r="75" spans="1:228" s="5" customFormat="1">
      <c r="A75" s="47" t="s">
        <v>372</v>
      </c>
      <c r="B75" s="48"/>
      <c r="C75" s="49"/>
      <c r="D75" s="50" t="s">
        <v>211</v>
      </c>
      <c r="E75" s="51">
        <v>0</v>
      </c>
      <c r="F75" s="52" t="s">
        <v>117</v>
      </c>
      <c r="G75" s="53">
        <v>0</v>
      </c>
      <c r="H75" s="54">
        <f t="shared" si="0"/>
        <v>0</v>
      </c>
      <c r="I75" s="55">
        <f>SUM(I76:I81)</f>
        <v>0</v>
      </c>
      <c r="J75" s="1"/>
      <c r="K75"/>
      <c r="L75"/>
      <c r="M75"/>
      <c r="N75"/>
    </row>
    <row r="76" spans="1:228" ht="45">
      <c r="A76" s="118" t="s">
        <v>373</v>
      </c>
      <c r="B76" s="119" t="s">
        <v>31</v>
      </c>
      <c r="C76" s="120" t="s">
        <v>135</v>
      </c>
      <c r="D76" s="121" t="s">
        <v>226</v>
      </c>
      <c r="E76" s="102">
        <v>42.31</v>
      </c>
      <c r="F76" s="122" t="s">
        <v>34</v>
      </c>
      <c r="G76" s="60"/>
      <c r="H76" s="61"/>
      <c r="I76" s="93"/>
      <c r="J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</row>
    <row r="77" spans="1:228" ht="60">
      <c r="A77" s="118" t="s">
        <v>374</v>
      </c>
      <c r="B77" s="119" t="s">
        <v>31</v>
      </c>
      <c r="C77" s="120" t="s">
        <v>131</v>
      </c>
      <c r="D77" s="121" t="s">
        <v>222</v>
      </c>
      <c r="E77" s="102">
        <v>1</v>
      </c>
      <c r="F77" s="122" t="s">
        <v>35</v>
      </c>
      <c r="G77" s="60"/>
      <c r="H77" s="61"/>
      <c r="I77" s="93"/>
      <c r="J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</row>
    <row r="78" spans="1:228">
      <c r="A78" s="118" t="s">
        <v>375</v>
      </c>
      <c r="B78" s="119" t="s">
        <v>32</v>
      </c>
      <c r="C78" s="120" t="s">
        <v>132</v>
      </c>
      <c r="D78" s="121" t="s">
        <v>223</v>
      </c>
      <c r="E78" s="102">
        <v>1.68</v>
      </c>
      <c r="F78" s="122" t="s">
        <v>34</v>
      </c>
      <c r="G78" s="60"/>
      <c r="H78" s="61"/>
      <c r="I78" s="93"/>
      <c r="J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</row>
    <row r="79" spans="1:228">
      <c r="A79" s="118" t="s">
        <v>376</v>
      </c>
      <c r="B79" s="119" t="s">
        <v>32</v>
      </c>
      <c r="C79" s="120" t="s">
        <v>136</v>
      </c>
      <c r="D79" s="121" t="s">
        <v>227</v>
      </c>
      <c r="E79" s="102">
        <v>6.9</v>
      </c>
      <c r="F79" s="122" t="s">
        <v>34</v>
      </c>
      <c r="G79" s="60"/>
      <c r="H79" s="61"/>
      <c r="I79" s="93"/>
      <c r="J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</row>
    <row r="80" spans="1:228" ht="45">
      <c r="A80" s="118" t="s">
        <v>377</v>
      </c>
      <c r="B80" s="119" t="s">
        <v>31</v>
      </c>
      <c r="C80" s="120" t="s">
        <v>133</v>
      </c>
      <c r="D80" s="121" t="s">
        <v>224</v>
      </c>
      <c r="E80" s="102">
        <v>1.32</v>
      </c>
      <c r="F80" s="122" t="s">
        <v>34</v>
      </c>
      <c r="G80" s="60"/>
      <c r="H80" s="61"/>
      <c r="I80" s="93"/>
      <c r="J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</row>
    <row r="81" spans="1:228">
      <c r="A81" s="118" t="s">
        <v>378</v>
      </c>
      <c r="B81" s="119" t="s">
        <v>39</v>
      </c>
      <c r="C81" s="120" t="s">
        <v>137</v>
      </c>
      <c r="D81" s="121" t="s">
        <v>228</v>
      </c>
      <c r="E81" s="102">
        <v>2</v>
      </c>
      <c r="F81" s="122" t="s">
        <v>40</v>
      </c>
      <c r="G81" s="60"/>
      <c r="H81" s="61"/>
      <c r="I81" s="93"/>
      <c r="J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</row>
    <row r="82" spans="1:228" s="5" customFormat="1">
      <c r="A82" s="47" t="s">
        <v>379</v>
      </c>
      <c r="B82" s="48"/>
      <c r="C82" s="49"/>
      <c r="D82" s="50" t="s">
        <v>212</v>
      </c>
      <c r="E82" s="51">
        <v>0</v>
      </c>
      <c r="F82" s="52" t="s">
        <v>117</v>
      </c>
      <c r="G82" s="53">
        <v>0</v>
      </c>
      <c r="H82" s="54">
        <f t="shared" si="0"/>
        <v>0</v>
      </c>
      <c r="I82" s="55">
        <f>SUM(I83:I84)</f>
        <v>0</v>
      </c>
      <c r="J82" s="1"/>
      <c r="K82"/>
      <c r="L82"/>
      <c r="M82"/>
      <c r="N82"/>
    </row>
    <row r="83" spans="1:228" ht="45">
      <c r="A83" s="118" t="s">
        <v>380</v>
      </c>
      <c r="B83" s="119" t="s">
        <v>31</v>
      </c>
      <c r="C83" s="120" t="s">
        <v>133</v>
      </c>
      <c r="D83" s="121" t="s">
        <v>224</v>
      </c>
      <c r="E83" s="102">
        <v>0.53</v>
      </c>
      <c r="F83" s="122" t="s">
        <v>34</v>
      </c>
      <c r="G83" s="60"/>
      <c r="H83" s="61"/>
      <c r="I83" s="93"/>
      <c r="J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</row>
    <row r="84" spans="1:228">
      <c r="A84" s="118" t="s">
        <v>381</v>
      </c>
      <c r="B84" s="119" t="s">
        <v>32</v>
      </c>
      <c r="C84" s="120" t="s">
        <v>138</v>
      </c>
      <c r="D84" s="121" t="s">
        <v>229</v>
      </c>
      <c r="E84" s="102">
        <v>6.3</v>
      </c>
      <c r="F84" s="122" t="s">
        <v>34</v>
      </c>
      <c r="G84" s="60"/>
      <c r="H84" s="61"/>
      <c r="I84" s="93"/>
      <c r="J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</row>
    <row r="85" spans="1:228">
      <c r="A85" s="47" t="s">
        <v>382</v>
      </c>
      <c r="B85" s="48"/>
      <c r="C85" s="49"/>
      <c r="D85" s="50" t="s">
        <v>214</v>
      </c>
      <c r="E85" s="51"/>
      <c r="F85" s="52"/>
      <c r="G85" s="53"/>
      <c r="H85" s="54"/>
      <c r="I85" s="55">
        <f>SUM(I86:I89)</f>
        <v>0</v>
      </c>
      <c r="J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</row>
    <row r="86" spans="1:228" ht="30">
      <c r="A86" s="123" t="s">
        <v>383</v>
      </c>
      <c r="B86" s="124" t="s">
        <v>32</v>
      </c>
      <c r="C86" s="125" t="s">
        <v>309</v>
      </c>
      <c r="D86" s="126" t="s">
        <v>310</v>
      </c>
      <c r="E86" s="105">
        <v>15</v>
      </c>
      <c r="F86" s="122" t="s">
        <v>34</v>
      </c>
      <c r="G86" s="106"/>
      <c r="H86" s="107"/>
      <c r="I86" s="93"/>
      <c r="J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</row>
    <row r="87" spans="1:228">
      <c r="A87" s="123" t="s">
        <v>384</v>
      </c>
      <c r="B87" s="124" t="s">
        <v>39</v>
      </c>
      <c r="C87" s="125" t="s">
        <v>311</v>
      </c>
      <c r="D87" s="126" t="s">
        <v>312</v>
      </c>
      <c r="E87" s="105">
        <v>15</v>
      </c>
      <c r="F87" s="122" t="s">
        <v>34</v>
      </c>
      <c r="G87" s="106"/>
      <c r="H87" s="107"/>
      <c r="I87" s="93"/>
      <c r="J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</row>
    <row r="88" spans="1:228" ht="45">
      <c r="A88" s="123" t="s">
        <v>385</v>
      </c>
      <c r="B88" s="124" t="s">
        <v>31</v>
      </c>
      <c r="C88" s="125" t="s">
        <v>313</v>
      </c>
      <c r="D88" s="126" t="s">
        <v>314</v>
      </c>
      <c r="E88" s="105">
        <v>15</v>
      </c>
      <c r="F88" s="122" t="s">
        <v>34</v>
      </c>
      <c r="G88" s="106"/>
      <c r="H88" s="107"/>
      <c r="I88" s="93"/>
      <c r="J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</row>
    <row r="89" spans="1:228">
      <c r="A89" s="123" t="s">
        <v>386</v>
      </c>
      <c r="B89" s="124" t="s">
        <v>32</v>
      </c>
      <c r="C89" s="125" t="s">
        <v>139</v>
      </c>
      <c r="D89" s="126" t="s">
        <v>230</v>
      </c>
      <c r="E89" s="105">
        <v>8.56</v>
      </c>
      <c r="F89" s="122" t="s">
        <v>40</v>
      </c>
      <c r="G89" s="106"/>
      <c r="H89" s="107"/>
      <c r="I89" s="93"/>
      <c r="J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</row>
    <row r="90" spans="1:228">
      <c r="A90" s="47" t="s">
        <v>387</v>
      </c>
      <c r="B90" s="48"/>
      <c r="C90" s="49"/>
      <c r="D90" s="50" t="s">
        <v>325</v>
      </c>
      <c r="E90" s="51"/>
      <c r="F90" s="52" t="s">
        <v>117</v>
      </c>
      <c r="G90" s="53" t="s">
        <v>354</v>
      </c>
      <c r="H90" s="54" t="s">
        <v>354</v>
      </c>
      <c r="I90" s="55">
        <f>SUM(I91:I92)</f>
        <v>0</v>
      </c>
      <c r="J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</row>
    <row r="91" spans="1:228" ht="15" customHeight="1">
      <c r="A91" s="123" t="s">
        <v>388</v>
      </c>
      <c r="B91" s="124" t="s">
        <v>31</v>
      </c>
      <c r="C91" s="125" t="s">
        <v>352</v>
      </c>
      <c r="D91" s="126" t="s">
        <v>340</v>
      </c>
      <c r="E91" s="105">
        <v>20</v>
      </c>
      <c r="F91" s="127" t="s">
        <v>34</v>
      </c>
      <c r="G91" s="106"/>
      <c r="H91" s="107"/>
      <c r="I91" s="93"/>
      <c r="J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</row>
    <row r="92" spans="1:228">
      <c r="A92" s="123" t="s">
        <v>389</v>
      </c>
      <c r="B92" s="124" t="s">
        <v>39</v>
      </c>
      <c r="C92" s="125" t="s">
        <v>341</v>
      </c>
      <c r="D92" s="126" t="s">
        <v>342</v>
      </c>
      <c r="E92" s="105">
        <v>10</v>
      </c>
      <c r="F92" s="127" t="s">
        <v>40</v>
      </c>
      <c r="G92" s="106"/>
      <c r="H92" s="107"/>
      <c r="I92" s="93"/>
      <c r="J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</row>
    <row r="93" spans="1:228">
      <c r="A93" s="47" t="s">
        <v>390</v>
      </c>
      <c r="B93" s="48"/>
      <c r="C93" s="49"/>
      <c r="D93" s="50" t="s">
        <v>330</v>
      </c>
      <c r="E93" s="51"/>
      <c r="F93" s="52" t="s">
        <v>117</v>
      </c>
      <c r="G93" s="53" t="s">
        <v>354</v>
      </c>
      <c r="H93" s="54" t="s">
        <v>354</v>
      </c>
      <c r="I93" s="55">
        <f>SUM(I94:I96)</f>
        <v>0</v>
      </c>
      <c r="J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</row>
    <row r="94" spans="1:228" ht="15" customHeight="1">
      <c r="A94" s="123" t="s">
        <v>391</v>
      </c>
      <c r="B94" s="124" t="s">
        <v>31</v>
      </c>
      <c r="C94" s="125" t="s">
        <v>353</v>
      </c>
      <c r="D94" s="126" t="s">
        <v>345</v>
      </c>
      <c r="E94" s="105">
        <v>1</v>
      </c>
      <c r="F94" s="127" t="s">
        <v>35</v>
      </c>
      <c r="G94" s="106"/>
      <c r="H94" s="107"/>
      <c r="I94" s="93"/>
      <c r="J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</row>
    <row r="95" spans="1:228" ht="15" customHeight="1">
      <c r="A95" s="123" t="s">
        <v>392</v>
      </c>
      <c r="B95" s="124" t="s">
        <v>39</v>
      </c>
      <c r="C95" s="125" t="s">
        <v>347</v>
      </c>
      <c r="D95" s="126" t="s">
        <v>348</v>
      </c>
      <c r="E95" s="105">
        <v>44.8</v>
      </c>
      <c r="F95" s="127" t="s">
        <v>297</v>
      </c>
      <c r="G95" s="106"/>
      <c r="H95" s="107"/>
      <c r="I95" s="93"/>
      <c r="J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</row>
    <row r="96" spans="1:228">
      <c r="A96" s="123" t="s">
        <v>393</v>
      </c>
      <c r="B96" s="124" t="s">
        <v>32</v>
      </c>
      <c r="C96" s="125" t="s">
        <v>350</v>
      </c>
      <c r="D96" s="126" t="s">
        <v>351</v>
      </c>
      <c r="E96" s="105">
        <v>4.4800000000000004</v>
      </c>
      <c r="F96" s="127" t="s">
        <v>34</v>
      </c>
      <c r="G96" s="106"/>
      <c r="H96" s="107"/>
      <c r="I96" s="93"/>
      <c r="J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</row>
    <row r="97" spans="1:228" s="5" customFormat="1">
      <c r="A97" s="47" t="s">
        <v>394</v>
      </c>
      <c r="B97" s="48"/>
      <c r="C97" s="49"/>
      <c r="D97" s="50" t="s">
        <v>216</v>
      </c>
      <c r="E97" s="51">
        <v>0</v>
      </c>
      <c r="F97" s="52" t="s">
        <v>117</v>
      </c>
      <c r="G97" s="53">
        <v>0</v>
      </c>
      <c r="H97" s="54">
        <f t="shared" ref="H97:H156" si="2">ROUND(G97*$L$1,2)</f>
        <v>0</v>
      </c>
      <c r="I97" s="55">
        <f>SUM(I98:I101)</f>
        <v>0</v>
      </c>
      <c r="J97" s="1"/>
      <c r="K97"/>
      <c r="L97"/>
      <c r="M97"/>
      <c r="N97"/>
    </row>
    <row r="98" spans="1:228" ht="45">
      <c r="A98" s="118" t="s">
        <v>395</v>
      </c>
      <c r="B98" s="119" t="s">
        <v>31</v>
      </c>
      <c r="C98" s="120" t="s">
        <v>140</v>
      </c>
      <c r="D98" s="121" t="s">
        <v>231</v>
      </c>
      <c r="E98" s="102">
        <v>240.55</v>
      </c>
      <c r="F98" s="122" t="s">
        <v>34</v>
      </c>
      <c r="G98" s="60"/>
      <c r="H98" s="61"/>
      <c r="I98" s="93"/>
      <c r="J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</row>
    <row r="99" spans="1:228" ht="30">
      <c r="A99" s="118" t="s">
        <v>396</v>
      </c>
      <c r="B99" s="119" t="s">
        <v>32</v>
      </c>
      <c r="C99" s="120" t="s">
        <v>141</v>
      </c>
      <c r="D99" s="121" t="s">
        <v>232</v>
      </c>
      <c r="E99" s="102">
        <v>240.55</v>
      </c>
      <c r="F99" s="122" t="s">
        <v>34</v>
      </c>
      <c r="G99" s="60"/>
      <c r="H99" s="61"/>
      <c r="I99" s="93"/>
      <c r="J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</row>
    <row r="100" spans="1:228">
      <c r="A100" s="118" t="s">
        <v>397</v>
      </c>
      <c r="B100" s="119" t="s">
        <v>32</v>
      </c>
      <c r="C100" s="120" t="s">
        <v>142</v>
      </c>
      <c r="D100" s="121" t="s">
        <v>233</v>
      </c>
      <c r="E100" s="102">
        <v>28.32</v>
      </c>
      <c r="F100" s="122" t="s">
        <v>34</v>
      </c>
      <c r="G100" s="60"/>
      <c r="H100" s="61"/>
      <c r="I100" s="93"/>
      <c r="J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</row>
    <row r="101" spans="1:228" ht="30">
      <c r="A101" s="118" t="s">
        <v>398</v>
      </c>
      <c r="B101" s="119" t="s">
        <v>32</v>
      </c>
      <c r="C101" s="120" t="s">
        <v>143</v>
      </c>
      <c r="D101" s="121" t="s">
        <v>234</v>
      </c>
      <c r="E101" s="102">
        <v>23.02</v>
      </c>
      <c r="F101" s="122" t="s">
        <v>40</v>
      </c>
      <c r="G101" s="60"/>
      <c r="H101" s="61"/>
      <c r="I101" s="93"/>
      <c r="J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</row>
    <row r="102" spans="1:228" s="5" customFormat="1">
      <c r="A102" s="37" t="s">
        <v>100</v>
      </c>
      <c r="B102" s="38"/>
      <c r="C102" s="39"/>
      <c r="D102" s="40" t="s">
        <v>235</v>
      </c>
      <c r="E102" s="46">
        <v>0</v>
      </c>
      <c r="F102" s="41" t="s">
        <v>117</v>
      </c>
      <c r="G102" s="42">
        <v>0</v>
      </c>
      <c r="H102" s="43">
        <f t="shared" si="2"/>
        <v>0</v>
      </c>
      <c r="I102" s="44">
        <f>I103+I107+I116</f>
        <v>0</v>
      </c>
      <c r="J102"/>
      <c r="K102"/>
      <c r="L102"/>
      <c r="M102"/>
      <c r="N102"/>
    </row>
    <row r="103" spans="1:228" s="5" customFormat="1">
      <c r="A103" s="47" t="s">
        <v>101</v>
      </c>
      <c r="B103" s="48"/>
      <c r="C103" s="49"/>
      <c r="D103" s="50" t="s">
        <v>317</v>
      </c>
      <c r="E103" s="51">
        <v>0</v>
      </c>
      <c r="F103" s="52" t="s">
        <v>117</v>
      </c>
      <c r="G103" s="53">
        <v>0</v>
      </c>
      <c r="H103" s="54">
        <f t="shared" si="2"/>
        <v>0</v>
      </c>
      <c r="I103" s="55">
        <f>SUM(I104:I106)</f>
        <v>0</v>
      </c>
      <c r="J103" s="1"/>
      <c r="K103"/>
      <c r="L103"/>
      <c r="M103"/>
      <c r="N103"/>
    </row>
    <row r="104" spans="1:228" ht="30">
      <c r="A104" s="118" t="s">
        <v>102</v>
      </c>
      <c r="B104" s="119" t="s">
        <v>32</v>
      </c>
      <c r="C104" s="120" t="s">
        <v>144</v>
      </c>
      <c r="D104" s="121" t="s">
        <v>236</v>
      </c>
      <c r="E104" s="102">
        <v>395.06</v>
      </c>
      <c r="F104" s="122" t="s">
        <v>34</v>
      </c>
      <c r="G104" s="60"/>
      <c r="H104" s="61"/>
      <c r="I104" s="93"/>
      <c r="J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</row>
    <row r="105" spans="1:228" ht="30">
      <c r="A105" s="118" t="s">
        <v>103</v>
      </c>
      <c r="B105" s="119" t="s">
        <v>32</v>
      </c>
      <c r="C105" s="120" t="s">
        <v>147</v>
      </c>
      <c r="D105" s="121" t="s">
        <v>316</v>
      </c>
      <c r="E105" s="102">
        <v>59.25</v>
      </c>
      <c r="F105" s="122" t="s">
        <v>33</v>
      </c>
      <c r="G105" s="60"/>
      <c r="H105" s="61"/>
      <c r="I105" s="93"/>
      <c r="J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</row>
    <row r="106" spans="1:228">
      <c r="A106" s="118" t="s">
        <v>104</v>
      </c>
      <c r="B106" s="119" t="s">
        <v>32</v>
      </c>
      <c r="C106" s="120" t="s">
        <v>146</v>
      </c>
      <c r="D106" s="121" t="s">
        <v>238</v>
      </c>
      <c r="E106" s="102">
        <v>71.11</v>
      </c>
      <c r="F106" s="122" t="s">
        <v>33</v>
      </c>
      <c r="G106" s="60"/>
      <c r="H106" s="61"/>
      <c r="I106" s="93"/>
      <c r="J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</row>
    <row r="107" spans="1:228" s="5" customFormat="1" ht="63.75">
      <c r="A107" s="47" t="s">
        <v>105</v>
      </c>
      <c r="B107" s="48"/>
      <c r="C107" s="49"/>
      <c r="D107" s="50" t="s">
        <v>239</v>
      </c>
      <c r="E107" s="51">
        <v>0</v>
      </c>
      <c r="F107" s="52" t="s">
        <v>117</v>
      </c>
      <c r="G107" s="53">
        <v>0</v>
      </c>
      <c r="H107" s="54">
        <f t="shared" si="2"/>
        <v>0</v>
      </c>
      <c r="I107" s="55">
        <f>SUM(I108:I115)</f>
        <v>0</v>
      </c>
      <c r="J107" s="1"/>
      <c r="K107"/>
      <c r="L107"/>
      <c r="M107"/>
      <c r="N107"/>
    </row>
    <row r="108" spans="1:228" ht="30">
      <c r="A108" s="118" t="s">
        <v>106</v>
      </c>
      <c r="B108" s="119" t="s">
        <v>32</v>
      </c>
      <c r="C108" s="120" t="s">
        <v>147</v>
      </c>
      <c r="D108" s="121" t="s">
        <v>315</v>
      </c>
      <c r="E108" s="102">
        <v>59.25</v>
      </c>
      <c r="F108" s="122" t="s">
        <v>33</v>
      </c>
      <c r="G108" s="60"/>
      <c r="H108" s="61"/>
      <c r="I108" s="93"/>
      <c r="J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</row>
    <row r="109" spans="1:228" ht="30">
      <c r="A109" s="118" t="s">
        <v>107</v>
      </c>
      <c r="B109" s="119" t="s">
        <v>32</v>
      </c>
      <c r="C109" s="120" t="s">
        <v>145</v>
      </c>
      <c r="D109" s="121" t="s">
        <v>237</v>
      </c>
      <c r="E109" s="102">
        <v>71.099999999999994</v>
      </c>
      <c r="F109" s="122" t="s">
        <v>33</v>
      </c>
      <c r="G109" s="60"/>
      <c r="H109" s="61"/>
      <c r="I109" s="93"/>
      <c r="J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</row>
    <row r="110" spans="1:228">
      <c r="A110" s="118" t="s">
        <v>108</v>
      </c>
      <c r="B110" s="119" t="s">
        <v>148</v>
      </c>
      <c r="C110" s="120" t="s">
        <v>149</v>
      </c>
      <c r="D110" s="121" t="s">
        <v>240</v>
      </c>
      <c r="E110" s="102">
        <v>395.06</v>
      </c>
      <c r="F110" s="122" t="s">
        <v>295</v>
      </c>
      <c r="G110" s="60"/>
      <c r="H110" s="61"/>
      <c r="I110" s="93"/>
      <c r="J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</row>
    <row r="111" spans="1:228" ht="15" customHeight="1">
      <c r="A111" s="118" t="s">
        <v>109</v>
      </c>
      <c r="B111" s="119" t="s">
        <v>318</v>
      </c>
      <c r="C111" s="120" t="s">
        <v>319</v>
      </c>
      <c r="D111" s="121" t="s">
        <v>320</v>
      </c>
      <c r="E111" s="102">
        <v>71.11</v>
      </c>
      <c r="F111" s="122" t="s">
        <v>33</v>
      </c>
      <c r="G111" s="60"/>
      <c r="H111" s="61"/>
      <c r="I111" s="93"/>
      <c r="J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</row>
    <row r="112" spans="1:228">
      <c r="A112" s="118" t="s">
        <v>110</v>
      </c>
      <c r="B112" s="119" t="s">
        <v>32</v>
      </c>
      <c r="C112" s="120" t="s">
        <v>321</v>
      </c>
      <c r="D112" s="121" t="s">
        <v>322</v>
      </c>
      <c r="E112" s="102">
        <v>71.11</v>
      </c>
      <c r="F112" s="122" t="s">
        <v>33</v>
      </c>
      <c r="G112" s="60"/>
      <c r="H112" s="61"/>
      <c r="I112" s="93"/>
      <c r="J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</row>
    <row r="113" spans="1:228" ht="15" customHeight="1">
      <c r="A113" s="118" t="s">
        <v>111</v>
      </c>
      <c r="B113" s="119" t="s">
        <v>32</v>
      </c>
      <c r="C113" s="120" t="s">
        <v>145</v>
      </c>
      <c r="D113" s="121" t="s">
        <v>237</v>
      </c>
      <c r="E113" s="102">
        <v>71.11</v>
      </c>
      <c r="F113" s="122" t="s">
        <v>33</v>
      </c>
      <c r="G113" s="60"/>
      <c r="H113" s="61"/>
      <c r="I113" s="93"/>
      <c r="J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</row>
    <row r="114" spans="1:228" ht="15" customHeight="1">
      <c r="A114" s="118" t="s">
        <v>112</v>
      </c>
      <c r="B114" s="119" t="s">
        <v>32</v>
      </c>
      <c r="C114" s="120" t="s">
        <v>355</v>
      </c>
      <c r="D114" s="121" t="s">
        <v>356</v>
      </c>
      <c r="E114" s="102">
        <v>59.25</v>
      </c>
      <c r="F114" s="122" t="s">
        <v>33</v>
      </c>
      <c r="G114" s="60"/>
      <c r="H114" s="61"/>
      <c r="I114" s="93"/>
      <c r="J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</row>
    <row r="115" spans="1:228">
      <c r="A115" s="118" t="s">
        <v>113</v>
      </c>
      <c r="B115" s="119" t="s">
        <v>32</v>
      </c>
      <c r="C115" s="120" t="s">
        <v>150</v>
      </c>
      <c r="D115" s="121" t="s">
        <v>323</v>
      </c>
      <c r="E115" s="102">
        <v>59.25</v>
      </c>
      <c r="F115" s="122" t="s">
        <v>33</v>
      </c>
      <c r="G115" s="60"/>
      <c r="H115" s="61"/>
      <c r="I115" s="93"/>
      <c r="J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</row>
    <row r="116" spans="1:228" s="5" customFormat="1">
      <c r="A116" s="47" t="s">
        <v>114</v>
      </c>
      <c r="B116" s="48"/>
      <c r="C116" s="49"/>
      <c r="D116" s="50" t="s">
        <v>241</v>
      </c>
      <c r="E116" s="51">
        <v>0</v>
      </c>
      <c r="F116" s="52" t="s">
        <v>117</v>
      </c>
      <c r="G116" s="53">
        <v>0</v>
      </c>
      <c r="H116" s="54">
        <f t="shared" si="2"/>
        <v>0</v>
      </c>
      <c r="I116" s="55">
        <f>SUM(I117:I118)</f>
        <v>0</v>
      </c>
      <c r="J116" s="1"/>
      <c r="K116"/>
      <c r="L116"/>
      <c r="M116"/>
      <c r="N116"/>
    </row>
    <row r="117" spans="1:228">
      <c r="A117" s="118" t="s">
        <v>115</v>
      </c>
      <c r="B117" s="119" t="s">
        <v>32</v>
      </c>
      <c r="C117" s="120" t="s">
        <v>151</v>
      </c>
      <c r="D117" s="121" t="s">
        <v>242</v>
      </c>
      <c r="E117" s="102">
        <v>395.06</v>
      </c>
      <c r="F117" s="122" t="s">
        <v>34</v>
      </c>
      <c r="G117" s="60"/>
      <c r="H117" s="61"/>
      <c r="I117" s="93"/>
      <c r="J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</row>
    <row r="118" spans="1:228">
      <c r="A118" s="118" t="s">
        <v>116</v>
      </c>
      <c r="B118" s="119" t="s">
        <v>32</v>
      </c>
      <c r="C118" s="120" t="s">
        <v>152</v>
      </c>
      <c r="D118" s="121" t="s">
        <v>243</v>
      </c>
      <c r="E118" s="102">
        <v>11.85</v>
      </c>
      <c r="F118" s="122" t="s">
        <v>33</v>
      </c>
      <c r="G118" s="60"/>
      <c r="H118" s="61"/>
      <c r="I118" s="93"/>
      <c r="J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</row>
    <row r="119" spans="1:228" s="5" customFormat="1">
      <c r="A119" s="37" t="s">
        <v>359</v>
      </c>
      <c r="B119" s="38"/>
      <c r="C119" s="39"/>
      <c r="D119" s="40" t="s">
        <v>244</v>
      </c>
      <c r="E119" s="46">
        <v>0</v>
      </c>
      <c r="F119" s="41" t="s">
        <v>117</v>
      </c>
      <c r="G119" s="42">
        <v>0</v>
      </c>
      <c r="H119" s="43">
        <f t="shared" si="2"/>
        <v>0</v>
      </c>
      <c r="I119" s="44">
        <f>I120+I124+I156</f>
        <v>0</v>
      </c>
      <c r="J119"/>
      <c r="K119"/>
      <c r="L119"/>
      <c r="M119"/>
      <c r="N119"/>
    </row>
    <row r="120" spans="1:228" s="5" customFormat="1">
      <c r="A120" s="47" t="s">
        <v>306</v>
      </c>
      <c r="B120" s="48"/>
      <c r="C120" s="49"/>
      <c r="D120" s="50" t="s">
        <v>245</v>
      </c>
      <c r="E120" s="51">
        <v>0</v>
      </c>
      <c r="F120" s="52" t="s">
        <v>117</v>
      </c>
      <c r="G120" s="53">
        <v>0</v>
      </c>
      <c r="H120" s="54">
        <f t="shared" si="2"/>
        <v>0</v>
      </c>
      <c r="I120" s="55">
        <f>SUM(I121:I123)</f>
        <v>0</v>
      </c>
      <c r="J120" s="1"/>
      <c r="K120"/>
      <c r="L120"/>
      <c r="M120"/>
      <c r="N120"/>
    </row>
    <row r="121" spans="1:228" ht="45">
      <c r="A121" s="118" t="s">
        <v>307</v>
      </c>
      <c r="B121" s="119" t="s">
        <v>31</v>
      </c>
      <c r="C121" s="120" t="s">
        <v>153</v>
      </c>
      <c r="D121" s="121" t="s">
        <v>246</v>
      </c>
      <c r="E121" s="102">
        <v>1</v>
      </c>
      <c r="F121" s="122" t="s">
        <v>35</v>
      </c>
      <c r="G121" s="60"/>
      <c r="H121" s="61"/>
      <c r="I121" s="93"/>
      <c r="J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</row>
    <row r="122" spans="1:228">
      <c r="A122" s="118" t="s">
        <v>308</v>
      </c>
      <c r="B122" s="119" t="s">
        <v>39</v>
      </c>
      <c r="C122" s="120" t="s">
        <v>154</v>
      </c>
      <c r="D122" s="121" t="s">
        <v>247</v>
      </c>
      <c r="E122" s="102">
        <v>6</v>
      </c>
      <c r="F122" s="122" t="s">
        <v>35</v>
      </c>
      <c r="G122" s="60"/>
      <c r="H122" s="61"/>
      <c r="I122" s="93"/>
      <c r="J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</row>
    <row r="123" spans="1:228">
      <c r="A123" s="118" t="s">
        <v>399</v>
      </c>
      <c r="B123" s="119" t="s">
        <v>32</v>
      </c>
      <c r="C123" s="120" t="s">
        <v>155</v>
      </c>
      <c r="D123" s="121" t="s">
        <v>248</v>
      </c>
      <c r="E123" s="102">
        <v>1</v>
      </c>
      <c r="F123" s="122" t="s">
        <v>35</v>
      </c>
      <c r="G123" s="60"/>
      <c r="H123" s="61"/>
      <c r="I123" s="93"/>
      <c r="J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</row>
    <row r="124" spans="1:228" s="5" customFormat="1">
      <c r="A124" s="47" t="s">
        <v>400</v>
      </c>
      <c r="B124" s="48"/>
      <c r="C124" s="49"/>
      <c r="D124" s="50" t="s">
        <v>249</v>
      </c>
      <c r="E124" s="51">
        <v>0</v>
      </c>
      <c r="F124" s="52" t="s">
        <v>117</v>
      </c>
      <c r="G124" s="53"/>
      <c r="H124" s="54">
        <f t="shared" si="2"/>
        <v>0</v>
      </c>
      <c r="I124" s="55">
        <f>SUM(I125:I155)</f>
        <v>0</v>
      </c>
      <c r="J124" s="1"/>
      <c r="K124"/>
      <c r="L124"/>
      <c r="M124"/>
      <c r="N124"/>
    </row>
    <row r="125" spans="1:228" ht="30">
      <c r="A125" s="56" t="s">
        <v>401</v>
      </c>
      <c r="B125" s="94" t="s">
        <v>39</v>
      </c>
      <c r="C125" s="57" t="s">
        <v>156</v>
      </c>
      <c r="D125" s="58" t="s">
        <v>250</v>
      </c>
      <c r="E125" s="102">
        <v>6</v>
      </c>
      <c r="F125" s="59" t="s">
        <v>35</v>
      </c>
      <c r="G125" s="60"/>
      <c r="H125" s="61"/>
      <c r="I125" s="93"/>
      <c r="J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</row>
    <row r="126" spans="1:228" ht="30">
      <c r="A126" s="56" t="s">
        <v>402</v>
      </c>
      <c r="B126" s="94" t="s">
        <v>39</v>
      </c>
      <c r="C126" s="57" t="s">
        <v>157</v>
      </c>
      <c r="D126" s="58" t="s">
        <v>251</v>
      </c>
      <c r="E126" s="102">
        <v>16</v>
      </c>
      <c r="F126" s="59" t="s">
        <v>35</v>
      </c>
      <c r="G126" s="60"/>
      <c r="H126" s="61"/>
      <c r="I126" s="93"/>
      <c r="J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</row>
    <row r="127" spans="1:228">
      <c r="A127" s="56" t="s">
        <v>403</v>
      </c>
      <c r="B127" s="94" t="s">
        <v>32</v>
      </c>
      <c r="C127" s="57" t="s">
        <v>158</v>
      </c>
      <c r="D127" s="58" t="s">
        <v>252</v>
      </c>
      <c r="E127" s="102">
        <v>12</v>
      </c>
      <c r="F127" s="59" t="s">
        <v>35</v>
      </c>
      <c r="G127" s="60"/>
      <c r="H127" s="61"/>
      <c r="I127" s="93"/>
      <c r="J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</row>
    <row r="128" spans="1:228">
      <c r="A128" s="56" t="s">
        <v>404</v>
      </c>
      <c r="B128" s="94" t="s">
        <v>32</v>
      </c>
      <c r="C128" s="57" t="s">
        <v>159</v>
      </c>
      <c r="D128" s="58" t="s">
        <v>253</v>
      </c>
      <c r="E128" s="102">
        <v>32</v>
      </c>
      <c r="F128" s="59" t="s">
        <v>35</v>
      </c>
      <c r="G128" s="60"/>
      <c r="H128" s="61"/>
      <c r="I128" s="93"/>
      <c r="J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</row>
    <row r="129" spans="1:228" ht="30">
      <c r="A129" s="56" t="s">
        <v>405</v>
      </c>
      <c r="B129" s="94" t="s">
        <v>32</v>
      </c>
      <c r="C129" s="57" t="s">
        <v>160</v>
      </c>
      <c r="D129" s="58" t="s">
        <v>254</v>
      </c>
      <c r="E129" s="102">
        <v>70</v>
      </c>
      <c r="F129" s="59" t="s">
        <v>40</v>
      </c>
      <c r="G129" s="60"/>
      <c r="H129" s="61"/>
      <c r="I129" s="93"/>
      <c r="J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</row>
    <row r="130" spans="1:228">
      <c r="A130" s="56" t="s">
        <v>406</v>
      </c>
      <c r="B130" s="94" t="s">
        <v>32</v>
      </c>
      <c r="C130" s="57" t="s">
        <v>161</v>
      </c>
      <c r="D130" s="58" t="s">
        <v>255</v>
      </c>
      <c r="E130" s="102">
        <v>240</v>
      </c>
      <c r="F130" s="59" t="s">
        <v>40</v>
      </c>
      <c r="G130" s="60"/>
      <c r="H130" s="61"/>
      <c r="I130" s="93"/>
      <c r="J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</row>
    <row r="131" spans="1:228">
      <c r="A131" s="56" t="s">
        <v>407</v>
      </c>
      <c r="B131" s="94" t="s">
        <v>32</v>
      </c>
      <c r="C131" s="57" t="s">
        <v>162</v>
      </c>
      <c r="D131" s="58" t="s">
        <v>256</v>
      </c>
      <c r="E131" s="102">
        <v>140</v>
      </c>
      <c r="F131" s="59" t="s">
        <v>40</v>
      </c>
      <c r="G131" s="60"/>
      <c r="H131" s="61"/>
      <c r="I131" s="93"/>
      <c r="J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</row>
    <row r="132" spans="1:228" ht="30">
      <c r="A132" s="56" t="s">
        <v>408</v>
      </c>
      <c r="B132" s="94" t="s">
        <v>32</v>
      </c>
      <c r="C132" s="57" t="s">
        <v>163</v>
      </c>
      <c r="D132" s="58" t="s">
        <v>257</v>
      </c>
      <c r="E132" s="102">
        <v>12</v>
      </c>
      <c r="F132" s="59" t="s">
        <v>35</v>
      </c>
      <c r="G132" s="60"/>
      <c r="H132" s="61"/>
      <c r="I132" s="93"/>
      <c r="J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</row>
    <row r="133" spans="1:228">
      <c r="A133" s="56" t="s">
        <v>409</v>
      </c>
      <c r="B133" s="94" t="s">
        <v>32</v>
      </c>
      <c r="C133" s="57" t="s">
        <v>164</v>
      </c>
      <c r="D133" s="58" t="s">
        <v>258</v>
      </c>
      <c r="E133" s="102">
        <v>30</v>
      </c>
      <c r="F133" s="59" t="s">
        <v>35</v>
      </c>
      <c r="G133" s="60"/>
      <c r="H133" s="61"/>
      <c r="I133" s="93"/>
      <c r="J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</row>
    <row r="134" spans="1:228" ht="30">
      <c r="A134" s="56" t="s">
        <v>410</v>
      </c>
      <c r="B134" s="94" t="s">
        <v>31</v>
      </c>
      <c r="C134" s="57" t="s">
        <v>165</v>
      </c>
      <c r="D134" s="58" t="s">
        <v>259</v>
      </c>
      <c r="E134" s="102">
        <v>121</v>
      </c>
      <c r="F134" s="59" t="s">
        <v>35</v>
      </c>
      <c r="G134" s="60"/>
      <c r="H134" s="61"/>
      <c r="I134" s="93"/>
      <c r="J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</row>
    <row r="135" spans="1:228">
      <c r="A135" s="56" t="s">
        <v>411</v>
      </c>
      <c r="B135" s="94" t="s">
        <v>32</v>
      </c>
      <c r="C135" s="57" t="s">
        <v>166</v>
      </c>
      <c r="D135" s="58" t="s">
        <v>260</v>
      </c>
      <c r="E135" s="102">
        <v>8</v>
      </c>
      <c r="F135" s="59" t="s">
        <v>296</v>
      </c>
      <c r="G135" s="60"/>
      <c r="H135" s="61"/>
      <c r="I135" s="93"/>
      <c r="J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</row>
    <row r="136" spans="1:228">
      <c r="A136" s="56" t="s">
        <v>412</v>
      </c>
      <c r="B136" s="94" t="s">
        <v>32</v>
      </c>
      <c r="C136" s="57" t="s">
        <v>167</v>
      </c>
      <c r="D136" s="58" t="s">
        <v>261</v>
      </c>
      <c r="E136" s="102">
        <v>1</v>
      </c>
      <c r="F136" s="59" t="s">
        <v>296</v>
      </c>
      <c r="G136" s="60"/>
      <c r="H136" s="61"/>
      <c r="I136" s="93"/>
      <c r="J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</row>
    <row r="137" spans="1:228">
      <c r="A137" s="56" t="s">
        <v>413</v>
      </c>
      <c r="B137" s="94" t="s">
        <v>32</v>
      </c>
      <c r="C137" s="57" t="s">
        <v>168</v>
      </c>
      <c r="D137" s="58" t="s">
        <v>262</v>
      </c>
      <c r="E137" s="102">
        <v>42</v>
      </c>
      <c r="F137" s="59" t="s">
        <v>35</v>
      </c>
      <c r="G137" s="60"/>
      <c r="H137" s="61"/>
      <c r="I137" s="93"/>
      <c r="J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</row>
    <row r="138" spans="1:228">
      <c r="A138" s="56" t="s">
        <v>414</v>
      </c>
      <c r="B138" s="94" t="s">
        <v>32</v>
      </c>
      <c r="C138" s="57" t="s">
        <v>169</v>
      </c>
      <c r="D138" s="58" t="s">
        <v>263</v>
      </c>
      <c r="E138" s="102">
        <v>1</v>
      </c>
      <c r="F138" s="59" t="s">
        <v>35</v>
      </c>
      <c r="G138" s="60"/>
      <c r="H138" s="61"/>
      <c r="I138" s="93"/>
      <c r="J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</row>
    <row r="139" spans="1:228" ht="30">
      <c r="A139" s="56" t="s">
        <v>415</v>
      </c>
      <c r="B139" s="94" t="s">
        <v>32</v>
      </c>
      <c r="C139" s="57" t="s">
        <v>170</v>
      </c>
      <c r="D139" s="58" t="s">
        <v>264</v>
      </c>
      <c r="E139" s="102">
        <v>140</v>
      </c>
      <c r="F139" s="59" t="s">
        <v>40</v>
      </c>
      <c r="G139" s="60"/>
      <c r="H139" s="61"/>
      <c r="I139" s="93"/>
      <c r="J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  <c r="HG139"/>
      <c r="HH139"/>
      <c r="HI139"/>
      <c r="HJ139"/>
      <c r="HK139"/>
      <c r="HL139"/>
      <c r="HM139"/>
      <c r="HN139"/>
      <c r="HO139"/>
      <c r="HP139"/>
      <c r="HQ139"/>
      <c r="HR139"/>
      <c r="HS139"/>
      <c r="HT139"/>
    </row>
    <row r="140" spans="1:228">
      <c r="A140" s="56" t="s">
        <v>416</v>
      </c>
      <c r="B140" s="94" t="s">
        <v>39</v>
      </c>
      <c r="C140" s="57" t="s">
        <v>171</v>
      </c>
      <c r="D140" s="58" t="s">
        <v>265</v>
      </c>
      <c r="E140" s="102">
        <v>500</v>
      </c>
      <c r="F140" s="59" t="s">
        <v>40</v>
      </c>
      <c r="G140" s="60"/>
      <c r="H140" s="61"/>
      <c r="I140" s="93"/>
      <c r="J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  <c r="HG140"/>
      <c r="HH140"/>
      <c r="HI140"/>
      <c r="HJ140"/>
      <c r="HK140"/>
      <c r="HL140"/>
      <c r="HM140"/>
      <c r="HN140"/>
      <c r="HO140"/>
      <c r="HP140"/>
      <c r="HQ140"/>
      <c r="HR140"/>
      <c r="HS140"/>
      <c r="HT140"/>
    </row>
    <row r="141" spans="1:228">
      <c r="A141" s="56" t="s">
        <v>417</v>
      </c>
      <c r="B141" s="94" t="s">
        <v>39</v>
      </c>
      <c r="C141" s="57" t="s">
        <v>172</v>
      </c>
      <c r="D141" s="58" t="s">
        <v>266</v>
      </c>
      <c r="E141" s="102">
        <v>1000</v>
      </c>
      <c r="F141" s="59" t="s">
        <v>40</v>
      </c>
      <c r="G141" s="60"/>
      <c r="H141" s="61"/>
      <c r="I141" s="93"/>
      <c r="J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  <c r="HG141"/>
      <c r="HH141"/>
      <c r="HI141"/>
      <c r="HJ141"/>
      <c r="HK141"/>
      <c r="HL141"/>
      <c r="HM141"/>
      <c r="HN141"/>
      <c r="HO141"/>
      <c r="HP141"/>
      <c r="HQ141"/>
      <c r="HR141"/>
      <c r="HS141"/>
      <c r="HT141"/>
    </row>
    <row r="142" spans="1:228">
      <c r="A142" s="56" t="s">
        <v>418</v>
      </c>
      <c r="B142" s="94" t="s">
        <v>39</v>
      </c>
      <c r="C142" s="57" t="s">
        <v>173</v>
      </c>
      <c r="D142" s="58" t="s">
        <v>267</v>
      </c>
      <c r="E142" s="102">
        <v>150</v>
      </c>
      <c r="F142" s="59" t="s">
        <v>40</v>
      </c>
      <c r="G142" s="60"/>
      <c r="H142" s="61"/>
      <c r="I142" s="93"/>
      <c r="J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  <c r="EZ142"/>
      <c r="FA142"/>
      <c r="FB142"/>
      <c r="FC142"/>
      <c r="FD142"/>
      <c r="FE142"/>
      <c r="FF142"/>
      <c r="FG142"/>
      <c r="FH142"/>
      <c r="FI142"/>
      <c r="FJ142"/>
      <c r="FK142"/>
      <c r="FL142"/>
      <c r="FM142"/>
      <c r="FN142"/>
      <c r="FO142"/>
      <c r="FP142"/>
      <c r="FQ142"/>
      <c r="FR142"/>
      <c r="FS142"/>
      <c r="FT142"/>
      <c r="FU142"/>
      <c r="FV142"/>
      <c r="FW142"/>
      <c r="FX142"/>
      <c r="FY142"/>
      <c r="FZ142"/>
      <c r="GA142"/>
      <c r="GB142"/>
      <c r="GC142"/>
      <c r="GD142"/>
      <c r="GE142"/>
      <c r="GF142"/>
      <c r="GG142"/>
      <c r="GH142"/>
      <c r="GI142"/>
      <c r="GJ142"/>
      <c r="GK142"/>
      <c r="GL142"/>
      <c r="GM142"/>
      <c r="GN142"/>
      <c r="GO142"/>
      <c r="GP142"/>
      <c r="GQ142"/>
      <c r="GR142"/>
      <c r="GS142"/>
      <c r="GT142"/>
      <c r="GU142"/>
      <c r="GV142"/>
      <c r="GW142"/>
      <c r="GX142"/>
      <c r="GY142"/>
      <c r="GZ142"/>
      <c r="HA142"/>
      <c r="HB142"/>
      <c r="HC142"/>
      <c r="HD142"/>
      <c r="HE142"/>
      <c r="HF142"/>
      <c r="HG142"/>
      <c r="HH142"/>
      <c r="HI142"/>
      <c r="HJ142"/>
      <c r="HK142"/>
      <c r="HL142"/>
      <c r="HM142"/>
      <c r="HN142"/>
      <c r="HO142"/>
      <c r="HP142"/>
      <c r="HQ142"/>
      <c r="HR142"/>
      <c r="HS142"/>
      <c r="HT142"/>
    </row>
    <row r="143" spans="1:228">
      <c r="A143" s="56" t="s">
        <v>419</v>
      </c>
      <c r="B143" s="94" t="s">
        <v>32</v>
      </c>
      <c r="C143" s="57" t="s">
        <v>174</v>
      </c>
      <c r="D143" s="58" t="s">
        <v>268</v>
      </c>
      <c r="E143" s="102">
        <v>305</v>
      </c>
      <c r="F143" s="59" t="s">
        <v>40</v>
      </c>
      <c r="G143" s="60"/>
      <c r="H143" s="61"/>
      <c r="I143" s="93"/>
      <c r="J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  <c r="EM143"/>
      <c r="EN143"/>
      <c r="EO143"/>
      <c r="EP143"/>
      <c r="EQ143"/>
      <c r="ER143"/>
      <c r="ES143"/>
      <c r="ET143"/>
      <c r="EU143"/>
      <c r="EV143"/>
      <c r="EW143"/>
      <c r="EX143"/>
      <c r="EY143"/>
      <c r="EZ143"/>
      <c r="FA143"/>
      <c r="FB143"/>
      <c r="FC143"/>
      <c r="FD143"/>
      <c r="FE143"/>
      <c r="FF143"/>
      <c r="FG143"/>
      <c r="FH143"/>
      <c r="FI143"/>
      <c r="FJ143"/>
      <c r="FK143"/>
      <c r="FL143"/>
      <c r="FM143"/>
      <c r="FN143"/>
      <c r="FO143"/>
      <c r="FP143"/>
      <c r="FQ143"/>
      <c r="FR143"/>
      <c r="FS143"/>
      <c r="FT143"/>
      <c r="FU143"/>
      <c r="FV143"/>
      <c r="FW143"/>
      <c r="FX143"/>
      <c r="FY143"/>
      <c r="FZ143"/>
      <c r="GA143"/>
      <c r="GB143"/>
      <c r="GC143"/>
      <c r="GD143"/>
      <c r="GE143"/>
      <c r="GF143"/>
      <c r="GG143"/>
      <c r="GH143"/>
      <c r="GI143"/>
      <c r="GJ143"/>
      <c r="GK143"/>
      <c r="GL143"/>
      <c r="GM143"/>
      <c r="GN143"/>
      <c r="GO143"/>
      <c r="GP143"/>
      <c r="GQ143"/>
      <c r="GR143"/>
      <c r="GS143"/>
      <c r="GT143"/>
      <c r="GU143"/>
      <c r="GV143"/>
      <c r="GW143"/>
      <c r="GX143"/>
      <c r="GY143"/>
      <c r="GZ143"/>
      <c r="HA143"/>
      <c r="HB143"/>
      <c r="HC143"/>
      <c r="HD143"/>
      <c r="HE143"/>
      <c r="HF143"/>
      <c r="HG143"/>
      <c r="HH143"/>
      <c r="HI143"/>
      <c r="HJ143"/>
      <c r="HK143"/>
      <c r="HL143"/>
      <c r="HM143"/>
      <c r="HN143"/>
      <c r="HO143"/>
      <c r="HP143"/>
      <c r="HQ143"/>
      <c r="HR143"/>
      <c r="HS143"/>
      <c r="HT143"/>
    </row>
    <row r="144" spans="1:228">
      <c r="A144" s="56" t="s">
        <v>420</v>
      </c>
      <c r="B144" s="94" t="s">
        <v>32</v>
      </c>
      <c r="C144" s="57" t="s">
        <v>175</v>
      </c>
      <c r="D144" s="58" t="s">
        <v>269</v>
      </c>
      <c r="E144" s="102">
        <v>3</v>
      </c>
      <c r="F144" s="59" t="s">
        <v>297</v>
      </c>
      <c r="G144" s="60"/>
      <c r="H144" s="61"/>
      <c r="I144" s="93"/>
      <c r="J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  <c r="EZ144"/>
      <c r="FA144"/>
      <c r="FB144"/>
      <c r="FC144"/>
      <c r="FD144"/>
      <c r="FE144"/>
      <c r="FF144"/>
      <c r="FG144"/>
      <c r="FH144"/>
      <c r="FI144"/>
      <c r="FJ144"/>
      <c r="FK144"/>
      <c r="FL144"/>
      <c r="FM144"/>
      <c r="FN144"/>
      <c r="FO144"/>
      <c r="FP144"/>
      <c r="FQ144"/>
      <c r="FR144"/>
      <c r="FS144"/>
      <c r="FT144"/>
      <c r="FU144"/>
      <c r="FV144"/>
      <c r="FW144"/>
      <c r="FX144"/>
      <c r="FY144"/>
      <c r="FZ144"/>
      <c r="GA144"/>
      <c r="GB144"/>
      <c r="GC144"/>
      <c r="GD144"/>
      <c r="GE144"/>
      <c r="GF144"/>
      <c r="GG144"/>
      <c r="GH144"/>
      <c r="GI144"/>
      <c r="GJ144"/>
      <c r="GK144"/>
      <c r="GL144"/>
      <c r="GM144"/>
      <c r="GN144"/>
      <c r="GO144"/>
      <c r="GP144"/>
      <c r="GQ144"/>
      <c r="GR144"/>
      <c r="GS144"/>
      <c r="GT144"/>
      <c r="GU144"/>
      <c r="GV144"/>
      <c r="GW144"/>
      <c r="GX144"/>
      <c r="GY144"/>
      <c r="GZ144"/>
      <c r="HA144"/>
      <c r="HB144"/>
      <c r="HC144"/>
      <c r="HD144"/>
      <c r="HE144"/>
      <c r="HF144"/>
      <c r="HG144"/>
      <c r="HH144"/>
      <c r="HI144"/>
      <c r="HJ144"/>
      <c r="HK144"/>
      <c r="HL144"/>
      <c r="HM144"/>
      <c r="HN144"/>
      <c r="HO144"/>
      <c r="HP144"/>
      <c r="HQ144"/>
      <c r="HR144"/>
      <c r="HS144"/>
      <c r="HT144"/>
    </row>
    <row r="145" spans="1:228" ht="30">
      <c r="A145" s="56" t="s">
        <v>421</v>
      </c>
      <c r="B145" s="94" t="s">
        <v>32</v>
      </c>
      <c r="C145" s="57" t="s">
        <v>176</v>
      </c>
      <c r="D145" s="58" t="s">
        <v>270</v>
      </c>
      <c r="E145" s="102">
        <v>1</v>
      </c>
      <c r="F145" s="59" t="s">
        <v>35</v>
      </c>
      <c r="G145" s="60"/>
      <c r="H145" s="61"/>
      <c r="I145" s="93"/>
      <c r="J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FH145"/>
      <c r="FI145"/>
      <c r="FJ145"/>
      <c r="FK145"/>
      <c r="FL145"/>
      <c r="FM145"/>
      <c r="FN145"/>
      <c r="FO145"/>
      <c r="FP145"/>
      <c r="FQ145"/>
      <c r="FR145"/>
      <c r="FS145"/>
      <c r="FT145"/>
      <c r="FU145"/>
      <c r="FV145"/>
      <c r="FW145"/>
      <c r="FX145"/>
      <c r="FY145"/>
      <c r="FZ145"/>
      <c r="GA145"/>
      <c r="GB145"/>
      <c r="GC145"/>
      <c r="GD145"/>
      <c r="GE145"/>
      <c r="GF145"/>
      <c r="GG145"/>
      <c r="GH145"/>
      <c r="GI145"/>
      <c r="GJ145"/>
      <c r="GK145"/>
      <c r="GL145"/>
      <c r="GM145"/>
      <c r="GN145"/>
      <c r="GO145"/>
      <c r="GP145"/>
      <c r="GQ145"/>
      <c r="GR145"/>
      <c r="GS145"/>
      <c r="GT145"/>
      <c r="GU145"/>
      <c r="GV145"/>
      <c r="GW145"/>
      <c r="GX145"/>
      <c r="GY145"/>
      <c r="GZ145"/>
      <c r="HA145"/>
      <c r="HB145"/>
      <c r="HC145"/>
      <c r="HD145"/>
      <c r="HE145"/>
      <c r="HF145"/>
      <c r="HG145"/>
      <c r="HH145"/>
      <c r="HI145"/>
      <c r="HJ145"/>
      <c r="HK145"/>
      <c r="HL145"/>
      <c r="HM145"/>
      <c r="HN145"/>
      <c r="HO145"/>
      <c r="HP145"/>
      <c r="HQ145"/>
      <c r="HR145"/>
      <c r="HS145"/>
      <c r="HT145"/>
    </row>
    <row r="146" spans="1:228">
      <c r="A146" s="56" t="s">
        <v>422</v>
      </c>
      <c r="B146" s="94" t="s">
        <v>32</v>
      </c>
      <c r="C146" s="57" t="s">
        <v>177</v>
      </c>
      <c r="D146" s="58" t="s">
        <v>271</v>
      </c>
      <c r="E146" s="102">
        <v>1</v>
      </c>
      <c r="F146" s="59" t="s">
        <v>35</v>
      </c>
      <c r="G146" s="60"/>
      <c r="H146" s="61"/>
      <c r="I146" s="93"/>
      <c r="J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  <c r="FC146"/>
      <c r="FD146"/>
      <c r="FE146"/>
      <c r="FF146"/>
      <c r="FG146"/>
      <c r="FH146"/>
      <c r="FI146"/>
      <c r="FJ146"/>
      <c r="FK146"/>
      <c r="FL146"/>
      <c r="FM146"/>
      <c r="FN146"/>
      <c r="FO146"/>
      <c r="FP146"/>
      <c r="FQ146"/>
      <c r="FR146"/>
      <c r="FS146"/>
      <c r="FT146"/>
      <c r="FU146"/>
      <c r="FV146"/>
      <c r="FW146"/>
      <c r="FX146"/>
      <c r="FY146"/>
      <c r="FZ146"/>
      <c r="GA146"/>
      <c r="GB146"/>
      <c r="GC146"/>
      <c r="GD146"/>
      <c r="GE146"/>
      <c r="GF146"/>
      <c r="GG146"/>
      <c r="GH146"/>
      <c r="GI146"/>
      <c r="GJ146"/>
      <c r="GK146"/>
      <c r="GL146"/>
      <c r="GM146"/>
      <c r="GN146"/>
      <c r="GO146"/>
      <c r="GP146"/>
      <c r="GQ146"/>
      <c r="GR146"/>
      <c r="GS146"/>
      <c r="GT146"/>
      <c r="GU146"/>
      <c r="GV146"/>
      <c r="GW146"/>
      <c r="GX146"/>
      <c r="GY146"/>
      <c r="GZ146"/>
      <c r="HA146"/>
      <c r="HB146"/>
      <c r="HC146"/>
      <c r="HD146"/>
      <c r="HE146"/>
      <c r="HF146"/>
      <c r="HG146"/>
      <c r="HH146"/>
      <c r="HI146"/>
      <c r="HJ146"/>
      <c r="HK146"/>
      <c r="HL146"/>
      <c r="HM146"/>
      <c r="HN146"/>
      <c r="HO146"/>
      <c r="HP146"/>
      <c r="HQ146"/>
      <c r="HR146"/>
      <c r="HS146"/>
      <c r="HT146"/>
    </row>
    <row r="147" spans="1:228" ht="30">
      <c r="A147" s="56" t="s">
        <v>423</v>
      </c>
      <c r="B147" s="94" t="s">
        <v>32</v>
      </c>
      <c r="C147" s="57" t="s">
        <v>178</v>
      </c>
      <c r="D147" s="58" t="s">
        <v>272</v>
      </c>
      <c r="E147" s="102">
        <v>23</v>
      </c>
      <c r="F147" s="59" t="s">
        <v>35</v>
      </c>
      <c r="G147" s="60"/>
      <c r="H147" s="61"/>
      <c r="I147" s="93"/>
      <c r="J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  <c r="EZ147"/>
      <c r="FA147"/>
      <c r="FB147"/>
      <c r="FC147"/>
      <c r="FD147"/>
      <c r="FE147"/>
      <c r="FF147"/>
      <c r="FG147"/>
      <c r="FH147"/>
      <c r="FI147"/>
      <c r="FJ147"/>
      <c r="FK147"/>
      <c r="FL147"/>
      <c r="FM147"/>
      <c r="FN147"/>
      <c r="FO147"/>
      <c r="FP147"/>
      <c r="FQ147"/>
      <c r="FR147"/>
      <c r="FS147"/>
      <c r="FT147"/>
      <c r="FU147"/>
      <c r="FV147"/>
      <c r="FW147"/>
      <c r="FX147"/>
      <c r="FY147"/>
      <c r="FZ147"/>
      <c r="GA147"/>
      <c r="GB147"/>
      <c r="GC147"/>
      <c r="GD147"/>
      <c r="GE147"/>
      <c r="GF147"/>
      <c r="GG147"/>
      <c r="GH147"/>
      <c r="GI147"/>
      <c r="GJ147"/>
      <c r="GK147"/>
      <c r="GL147"/>
      <c r="GM147"/>
      <c r="GN147"/>
      <c r="GO147"/>
      <c r="GP147"/>
      <c r="GQ147"/>
      <c r="GR147"/>
      <c r="GS147"/>
      <c r="GT147"/>
      <c r="GU147"/>
      <c r="GV147"/>
      <c r="GW147"/>
      <c r="GX147"/>
      <c r="GY147"/>
      <c r="GZ147"/>
      <c r="HA147"/>
      <c r="HB147"/>
      <c r="HC147"/>
      <c r="HD147"/>
      <c r="HE147"/>
      <c r="HF147"/>
      <c r="HG147"/>
      <c r="HH147"/>
      <c r="HI147"/>
      <c r="HJ147"/>
      <c r="HK147"/>
      <c r="HL147"/>
      <c r="HM147"/>
      <c r="HN147"/>
      <c r="HO147"/>
      <c r="HP147"/>
      <c r="HQ147"/>
      <c r="HR147"/>
      <c r="HS147"/>
      <c r="HT147"/>
    </row>
    <row r="148" spans="1:228">
      <c r="A148" s="56" t="s">
        <v>424</v>
      </c>
      <c r="B148" s="94" t="s">
        <v>32</v>
      </c>
      <c r="C148" s="57" t="s">
        <v>179</v>
      </c>
      <c r="D148" s="58" t="s">
        <v>273</v>
      </c>
      <c r="E148" s="102">
        <v>1</v>
      </c>
      <c r="F148" s="59" t="s">
        <v>35</v>
      </c>
      <c r="G148" s="60"/>
      <c r="H148" s="61"/>
      <c r="I148" s="93"/>
      <c r="J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  <c r="EZ148"/>
      <c r="FA148"/>
      <c r="FB148"/>
      <c r="FC148"/>
      <c r="FD148"/>
      <c r="FE148"/>
      <c r="FF148"/>
      <c r="FG148"/>
      <c r="FH148"/>
      <c r="FI148"/>
      <c r="FJ148"/>
      <c r="FK148"/>
      <c r="FL148"/>
      <c r="FM148"/>
      <c r="FN148"/>
      <c r="FO148"/>
      <c r="FP148"/>
      <c r="FQ148"/>
      <c r="FR148"/>
      <c r="FS148"/>
      <c r="FT148"/>
      <c r="FU148"/>
      <c r="FV148"/>
      <c r="FW148"/>
      <c r="FX148"/>
      <c r="FY148"/>
      <c r="FZ148"/>
      <c r="GA148"/>
      <c r="GB148"/>
      <c r="GC148"/>
      <c r="GD148"/>
      <c r="GE148"/>
      <c r="GF148"/>
      <c r="GG148"/>
      <c r="GH148"/>
      <c r="GI148"/>
      <c r="GJ148"/>
      <c r="GK148"/>
      <c r="GL148"/>
      <c r="GM148"/>
      <c r="GN148"/>
      <c r="GO148"/>
      <c r="GP148"/>
      <c r="GQ148"/>
      <c r="GR148"/>
      <c r="GS148"/>
      <c r="GT148"/>
      <c r="GU148"/>
      <c r="GV148"/>
      <c r="GW148"/>
      <c r="GX148"/>
      <c r="GY148"/>
      <c r="GZ148"/>
      <c r="HA148"/>
      <c r="HB148"/>
      <c r="HC148"/>
      <c r="HD148"/>
      <c r="HE148"/>
      <c r="HF148"/>
      <c r="HG148"/>
      <c r="HH148"/>
      <c r="HI148"/>
      <c r="HJ148"/>
      <c r="HK148"/>
      <c r="HL148"/>
      <c r="HM148"/>
      <c r="HN148"/>
      <c r="HO148"/>
      <c r="HP148"/>
      <c r="HQ148"/>
      <c r="HR148"/>
      <c r="HS148"/>
      <c r="HT148"/>
    </row>
    <row r="149" spans="1:228">
      <c r="A149" s="56" t="s">
        <v>425</v>
      </c>
      <c r="B149" s="94" t="s">
        <v>32</v>
      </c>
      <c r="C149" s="57" t="s">
        <v>180</v>
      </c>
      <c r="D149" s="58" t="s">
        <v>274</v>
      </c>
      <c r="E149" s="102">
        <v>7</v>
      </c>
      <c r="F149" s="59" t="s">
        <v>33</v>
      </c>
      <c r="G149" s="60"/>
      <c r="H149" s="61"/>
      <c r="I149" s="93"/>
      <c r="J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  <c r="EZ149"/>
      <c r="FA149"/>
      <c r="FB149"/>
      <c r="FC149"/>
      <c r="FD149"/>
      <c r="FE149"/>
      <c r="FF149"/>
      <c r="FG149"/>
      <c r="FH149"/>
      <c r="FI149"/>
      <c r="FJ149"/>
      <c r="FK149"/>
      <c r="FL149"/>
      <c r="FM149"/>
      <c r="FN149"/>
      <c r="FO149"/>
      <c r="FP149"/>
      <c r="FQ149"/>
      <c r="FR149"/>
      <c r="FS149"/>
      <c r="FT149"/>
      <c r="FU149"/>
      <c r="FV149"/>
      <c r="FW149"/>
      <c r="FX149"/>
      <c r="FY149"/>
      <c r="FZ149"/>
      <c r="GA149"/>
      <c r="GB149"/>
      <c r="GC149"/>
      <c r="GD149"/>
      <c r="GE149"/>
      <c r="GF149"/>
      <c r="GG149"/>
      <c r="GH149"/>
      <c r="GI149"/>
      <c r="GJ149"/>
      <c r="GK149"/>
      <c r="GL149"/>
      <c r="GM149"/>
      <c r="GN149"/>
      <c r="GO149"/>
      <c r="GP149"/>
      <c r="GQ149"/>
      <c r="GR149"/>
      <c r="GS149"/>
      <c r="GT149"/>
      <c r="GU149"/>
      <c r="GV149"/>
      <c r="GW149"/>
      <c r="GX149"/>
      <c r="GY149"/>
      <c r="GZ149"/>
      <c r="HA149"/>
      <c r="HB149"/>
      <c r="HC149"/>
      <c r="HD149"/>
      <c r="HE149"/>
      <c r="HF149"/>
      <c r="HG149"/>
      <c r="HH149"/>
      <c r="HI149"/>
      <c r="HJ149"/>
      <c r="HK149"/>
      <c r="HL149"/>
      <c r="HM149"/>
      <c r="HN149"/>
      <c r="HO149"/>
      <c r="HP149"/>
      <c r="HQ149"/>
      <c r="HR149"/>
      <c r="HS149"/>
      <c r="HT149"/>
    </row>
    <row r="150" spans="1:228">
      <c r="A150" s="56" t="s">
        <v>426</v>
      </c>
      <c r="B150" s="94" t="s">
        <v>32</v>
      </c>
      <c r="C150" s="57" t="s">
        <v>181</v>
      </c>
      <c r="D150" s="58" t="s">
        <v>275</v>
      </c>
      <c r="E150" s="102">
        <v>7</v>
      </c>
      <c r="F150" s="59" t="s">
        <v>33</v>
      </c>
      <c r="G150" s="60"/>
      <c r="H150" s="61"/>
      <c r="I150" s="93"/>
      <c r="J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  <c r="EZ150"/>
      <c r="FA150"/>
      <c r="FB150"/>
      <c r="FC150"/>
      <c r="FD150"/>
      <c r="FE150"/>
      <c r="FF150"/>
      <c r="FG150"/>
      <c r="FH150"/>
      <c r="FI150"/>
      <c r="FJ150"/>
      <c r="FK150"/>
      <c r="FL150"/>
      <c r="FM150"/>
      <c r="FN150"/>
      <c r="FO150"/>
      <c r="FP150"/>
      <c r="FQ150"/>
      <c r="FR150"/>
      <c r="FS150"/>
      <c r="FT150"/>
      <c r="FU150"/>
      <c r="FV150"/>
      <c r="FW150"/>
      <c r="FX150"/>
      <c r="FY150"/>
      <c r="FZ150"/>
      <c r="GA150"/>
      <c r="GB150"/>
      <c r="GC150"/>
      <c r="GD150"/>
      <c r="GE150"/>
      <c r="GF150"/>
      <c r="GG150"/>
      <c r="GH150"/>
      <c r="GI150"/>
      <c r="GJ150"/>
      <c r="GK150"/>
      <c r="GL150"/>
      <c r="GM150"/>
      <c r="GN150"/>
      <c r="GO150"/>
      <c r="GP150"/>
      <c r="GQ150"/>
      <c r="GR150"/>
      <c r="GS150"/>
      <c r="GT150"/>
      <c r="GU150"/>
      <c r="GV150"/>
      <c r="GW150"/>
      <c r="GX150"/>
      <c r="GY150"/>
      <c r="GZ150"/>
      <c r="HA150"/>
      <c r="HB150"/>
      <c r="HC150"/>
      <c r="HD150"/>
      <c r="HE150"/>
      <c r="HF150"/>
      <c r="HG150"/>
      <c r="HH150"/>
      <c r="HI150"/>
      <c r="HJ150"/>
      <c r="HK150"/>
      <c r="HL150"/>
      <c r="HM150"/>
      <c r="HN150"/>
      <c r="HO150"/>
      <c r="HP150"/>
      <c r="HQ150"/>
      <c r="HR150"/>
      <c r="HS150"/>
      <c r="HT150"/>
    </row>
    <row r="151" spans="1:228" ht="30">
      <c r="A151" s="56" t="s">
        <v>427</v>
      </c>
      <c r="B151" s="94" t="s">
        <v>32</v>
      </c>
      <c r="C151" s="57" t="s">
        <v>126</v>
      </c>
      <c r="D151" s="58" t="s">
        <v>215</v>
      </c>
      <c r="E151" s="102">
        <v>7</v>
      </c>
      <c r="F151" s="59" t="s">
        <v>34</v>
      </c>
      <c r="G151" s="60"/>
      <c r="H151" s="61"/>
      <c r="I151" s="93"/>
      <c r="J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  <c r="EZ151"/>
      <c r="FA151"/>
      <c r="FB151"/>
      <c r="FC151"/>
      <c r="FD151"/>
      <c r="FE151"/>
      <c r="FF151"/>
      <c r="FG151"/>
      <c r="FH151"/>
      <c r="FI151"/>
      <c r="FJ151"/>
      <c r="FK151"/>
      <c r="FL151"/>
      <c r="FM151"/>
      <c r="FN151"/>
      <c r="FO151"/>
      <c r="FP151"/>
      <c r="FQ151"/>
      <c r="FR151"/>
      <c r="FS151"/>
      <c r="FT151"/>
      <c r="FU151"/>
      <c r="FV151"/>
      <c r="FW151"/>
      <c r="FX151"/>
      <c r="FY151"/>
      <c r="FZ151"/>
      <c r="GA151"/>
      <c r="GB151"/>
      <c r="GC151"/>
      <c r="GD151"/>
      <c r="GE151"/>
      <c r="GF151"/>
      <c r="GG151"/>
      <c r="GH151"/>
      <c r="GI151"/>
      <c r="GJ151"/>
      <c r="GK151"/>
      <c r="GL151"/>
      <c r="GM151"/>
      <c r="GN151"/>
      <c r="GO151"/>
      <c r="GP151"/>
      <c r="GQ151"/>
      <c r="GR151"/>
      <c r="GS151"/>
      <c r="GT151"/>
      <c r="GU151"/>
      <c r="GV151"/>
      <c r="GW151"/>
      <c r="GX151"/>
      <c r="GY151"/>
      <c r="GZ151"/>
      <c r="HA151"/>
      <c r="HB151"/>
      <c r="HC151"/>
      <c r="HD151"/>
      <c r="HE151"/>
      <c r="HF151"/>
      <c r="HG151"/>
      <c r="HH151"/>
      <c r="HI151"/>
      <c r="HJ151"/>
      <c r="HK151"/>
      <c r="HL151"/>
      <c r="HM151"/>
      <c r="HN151"/>
      <c r="HO151"/>
      <c r="HP151"/>
      <c r="HQ151"/>
      <c r="HR151"/>
      <c r="HS151"/>
      <c r="HT151"/>
    </row>
    <row r="152" spans="1:228">
      <c r="A152" s="56" t="s">
        <v>428</v>
      </c>
      <c r="B152" s="94" t="s">
        <v>32</v>
      </c>
      <c r="C152" s="57" t="s">
        <v>182</v>
      </c>
      <c r="D152" s="58" t="s">
        <v>276</v>
      </c>
      <c r="E152" s="102">
        <v>1</v>
      </c>
      <c r="F152" s="59" t="s">
        <v>35</v>
      </c>
      <c r="G152" s="60"/>
      <c r="H152" s="61"/>
      <c r="I152" s="93"/>
      <c r="J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  <c r="EZ152"/>
      <c r="FA152"/>
      <c r="FB152"/>
      <c r="FC152"/>
      <c r="FD152"/>
      <c r="FE152"/>
      <c r="FF152"/>
      <c r="FG152"/>
      <c r="FH152"/>
      <c r="FI152"/>
      <c r="FJ152"/>
      <c r="FK152"/>
      <c r="FL152"/>
      <c r="FM152"/>
      <c r="FN152"/>
      <c r="FO152"/>
      <c r="FP152"/>
      <c r="FQ152"/>
      <c r="FR152"/>
      <c r="FS152"/>
      <c r="FT152"/>
      <c r="FU152"/>
      <c r="FV152"/>
      <c r="FW152"/>
      <c r="FX152"/>
      <c r="FY152"/>
      <c r="FZ152"/>
      <c r="GA152"/>
      <c r="GB152"/>
      <c r="GC152"/>
      <c r="GD152"/>
      <c r="GE152"/>
      <c r="GF152"/>
      <c r="GG152"/>
      <c r="GH152"/>
      <c r="GI152"/>
      <c r="GJ152"/>
      <c r="GK152"/>
      <c r="GL152"/>
      <c r="GM152"/>
      <c r="GN152"/>
      <c r="GO152"/>
      <c r="GP152"/>
      <c r="GQ152"/>
      <c r="GR152"/>
      <c r="GS152"/>
      <c r="GT152"/>
      <c r="GU152"/>
      <c r="GV152"/>
      <c r="GW152"/>
      <c r="GX152"/>
      <c r="GY152"/>
      <c r="GZ152"/>
      <c r="HA152"/>
      <c r="HB152"/>
      <c r="HC152"/>
      <c r="HD152"/>
      <c r="HE152"/>
      <c r="HF152"/>
      <c r="HG152"/>
      <c r="HH152"/>
      <c r="HI152"/>
      <c r="HJ152"/>
      <c r="HK152"/>
      <c r="HL152"/>
      <c r="HM152"/>
      <c r="HN152"/>
      <c r="HO152"/>
      <c r="HP152"/>
      <c r="HQ152"/>
      <c r="HR152"/>
      <c r="HS152"/>
      <c r="HT152"/>
    </row>
    <row r="153" spans="1:228">
      <c r="A153" s="56" t="s">
        <v>429</v>
      </c>
      <c r="B153" s="94" t="s">
        <v>32</v>
      </c>
      <c r="C153" s="57" t="s">
        <v>183</v>
      </c>
      <c r="D153" s="58" t="s">
        <v>277</v>
      </c>
      <c r="E153" s="102">
        <v>2</v>
      </c>
      <c r="F153" s="59" t="s">
        <v>35</v>
      </c>
      <c r="G153" s="60"/>
      <c r="H153" s="61"/>
      <c r="I153" s="93"/>
      <c r="J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  <c r="EZ153"/>
      <c r="FA153"/>
      <c r="FB153"/>
      <c r="FC153"/>
      <c r="FD153"/>
      <c r="FE153"/>
      <c r="FF153"/>
      <c r="FG153"/>
      <c r="FH153"/>
      <c r="FI153"/>
      <c r="FJ153"/>
      <c r="FK153"/>
      <c r="FL153"/>
      <c r="FM153"/>
      <c r="FN153"/>
      <c r="FO153"/>
      <c r="FP153"/>
      <c r="FQ153"/>
      <c r="FR153"/>
      <c r="FS153"/>
      <c r="FT153"/>
      <c r="FU153"/>
      <c r="FV153"/>
      <c r="FW153"/>
      <c r="FX153"/>
      <c r="FY153"/>
      <c r="FZ153"/>
      <c r="GA153"/>
      <c r="GB153"/>
      <c r="GC153"/>
      <c r="GD153"/>
      <c r="GE153"/>
      <c r="GF153"/>
      <c r="GG153"/>
      <c r="GH153"/>
      <c r="GI153"/>
      <c r="GJ153"/>
      <c r="GK153"/>
      <c r="GL153"/>
      <c r="GM153"/>
      <c r="GN153"/>
      <c r="GO153"/>
      <c r="GP153"/>
      <c r="GQ153"/>
      <c r="GR153"/>
      <c r="GS153"/>
      <c r="GT153"/>
      <c r="GU153"/>
      <c r="GV153"/>
      <c r="GW153"/>
      <c r="GX153"/>
      <c r="GY153"/>
      <c r="GZ153"/>
      <c r="HA153"/>
      <c r="HB153"/>
      <c r="HC153"/>
      <c r="HD153"/>
      <c r="HE153"/>
      <c r="HF153"/>
      <c r="HG153"/>
      <c r="HH153"/>
      <c r="HI153"/>
      <c r="HJ153"/>
      <c r="HK153"/>
      <c r="HL153"/>
      <c r="HM153"/>
      <c r="HN153"/>
      <c r="HO153"/>
      <c r="HP153"/>
      <c r="HQ153"/>
      <c r="HR153"/>
      <c r="HS153"/>
      <c r="HT153"/>
    </row>
    <row r="154" spans="1:228">
      <c r="A154" s="56" t="s">
        <v>430</v>
      </c>
      <c r="B154" s="94" t="s">
        <v>32</v>
      </c>
      <c r="C154" s="57" t="s">
        <v>184</v>
      </c>
      <c r="D154" s="58" t="s">
        <v>278</v>
      </c>
      <c r="E154" s="102">
        <v>30</v>
      </c>
      <c r="F154" s="59" t="s">
        <v>35</v>
      </c>
      <c r="G154" s="60"/>
      <c r="H154" s="61"/>
      <c r="I154" s="93"/>
      <c r="J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  <c r="EM154"/>
      <c r="EN154"/>
      <c r="EO154"/>
      <c r="EP154"/>
      <c r="EQ154"/>
      <c r="ER154"/>
      <c r="ES154"/>
      <c r="ET154"/>
      <c r="EU154"/>
      <c r="EV154"/>
      <c r="EW154"/>
      <c r="EX154"/>
      <c r="EY154"/>
      <c r="EZ154"/>
      <c r="FA154"/>
      <c r="FB154"/>
      <c r="FC154"/>
      <c r="FD154"/>
      <c r="FE154"/>
      <c r="FF154"/>
      <c r="FG154"/>
      <c r="FH154"/>
      <c r="FI154"/>
      <c r="FJ154"/>
      <c r="FK154"/>
      <c r="FL154"/>
      <c r="FM154"/>
      <c r="FN154"/>
      <c r="FO154"/>
      <c r="FP154"/>
      <c r="FQ154"/>
      <c r="FR154"/>
      <c r="FS154"/>
      <c r="FT154"/>
      <c r="FU154"/>
      <c r="FV154"/>
      <c r="FW154"/>
      <c r="FX154"/>
      <c r="FY154"/>
      <c r="FZ154"/>
      <c r="GA154"/>
      <c r="GB154"/>
      <c r="GC154"/>
      <c r="GD154"/>
      <c r="GE154"/>
      <c r="GF154"/>
      <c r="GG154"/>
      <c r="GH154"/>
      <c r="GI154"/>
      <c r="GJ154"/>
      <c r="GK154"/>
      <c r="GL154"/>
      <c r="GM154"/>
      <c r="GN154"/>
      <c r="GO154"/>
      <c r="GP154"/>
      <c r="GQ154"/>
      <c r="GR154"/>
      <c r="GS154"/>
      <c r="GT154"/>
      <c r="GU154"/>
      <c r="GV154"/>
      <c r="GW154"/>
      <c r="GX154"/>
      <c r="GY154"/>
      <c r="GZ154"/>
      <c r="HA154"/>
      <c r="HB154"/>
      <c r="HC154"/>
      <c r="HD154"/>
      <c r="HE154"/>
      <c r="HF154"/>
      <c r="HG154"/>
      <c r="HH154"/>
      <c r="HI154"/>
      <c r="HJ154"/>
      <c r="HK154"/>
      <c r="HL154"/>
      <c r="HM154"/>
      <c r="HN154"/>
      <c r="HO154"/>
      <c r="HP154"/>
      <c r="HQ154"/>
      <c r="HR154"/>
      <c r="HS154"/>
      <c r="HT154"/>
    </row>
    <row r="155" spans="1:228">
      <c r="A155" s="56" t="s">
        <v>431</v>
      </c>
      <c r="B155" s="94" t="s">
        <v>32</v>
      </c>
      <c r="C155" s="57" t="s">
        <v>185</v>
      </c>
      <c r="D155" s="58" t="s">
        <v>279</v>
      </c>
      <c r="E155" s="102">
        <v>2</v>
      </c>
      <c r="F155" s="59" t="s">
        <v>35</v>
      </c>
      <c r="G155" s="60"/>
      <c r="H155" s="61"/>
      <c r="I155" s="93"/>
      <c r="J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  <c r="EZ155"/>
      <c r="FA155"/>
      <c r="FB155"/>
      <c r="FC155"/>
      <c r="FD155"/>
      <c r="FE155"/>
      <c r="FF155"/>
      <c r="FG155"/>
      <c r="FH155"/>
      <c r="FI155"/>
      <c r="FJ155"/>
      <c r="FK155"/>
      <c r="FL155"/>
      <c r="FM155"/>
      <c r="FN155"/>
      <c r="FO155"/>
      <c r="FP155"/>
      <c r="FQ155"/>
      <c r="FR155"/>
      <c r="FS155"/>
      <c r="FT155"/>
      <c r="FU155"/>
      <c r="FV155"/>
      <c r="FW155"/>
      <c r="FX155"/>
      <c r="FY155"/>
      <c r="FZ155"/>
      <c r="GA155"/>
      <c r="GB155"/>
      <c r="GC155"/>
      <c r="GD155"/>
      <c r="GE155"/>
      <c r="GF155"/>
      <c r="GG155"/>
      <c r="GH155"/>
      <c r="GI155"/>
      <c r="GJ155"/>
      <c r="GK155"/>
      <c r="GL155"/>
      <c r="GM155"/>
      <c r="GN155"/>
      <c r="GO155"/>
      <c r="GP155"/>
      <c r="GQ155"/>
      <c r="GR155"/>
      <c r="GS155"/>
      <c r="GT155"/>
      <c r="GU155"/>
      <c r="GV155"/>
      <c r="GW155"/>
      <c r="GX155"/>
      <c r="GY155"/>
      <c r="GZ155"/>
      <c r="HA155"/>
      <c r="HB155"/>
      <c r="HC155"/>
      <c r="HD155"/>
      <c r="HE155"/>
      <c r="HF155"/>
      <c r="HG155"/>
      <c r="HH155"/>
      <c r="HI155"/>
      <c r="HJ155"/>
      <c r="HK155"/>
      <c r="HL155"/>
      <c r="HM155"/>
      <c r="HN155"/>
      <c r="HO155"/>
      <c r="HP155"/>
      <c r="HQ155"/>
      <c r="HR155"/>
      <c r="HS155"/>
      <c r="HT155"/>
    </row>
    <row r="156" spans="1:228" s="5" customFormat="1">
      <c r="A156" s="47" t="s">
        <v>432</v>
      </c>
      <c r="B156" s="48"/>
      <c r="C156" s="49"/>
      <c r="D156" s="50" t="s">
        <v>280</v>
      </c>
      <c r="E156" s="51">
        <v>0</v>
      </c>
      <c r="F156" s="52" t="s">
        <v>117</v>
      </c>
      <c r="G156" s="53">
        <v>0</v>
      </c>
      <c r="H156" s="54">
        <f t="shared" si="2"/>
        <v>0</v>
      </c>
      <c r="I156" s="55">
        <f>SUM(I157:I171)</f>
        <v>0</v>
      </c>
      <c r="J156" s="1"/>
      <c r="K156"/>
      <c r="L156"/>
      <c r="M156"/>
      <c r="N156"/>
    </row>
    <row r="157" spans="1:228" ht="30">
      <c r="A157" s="56" t="s">
        <v>433</v>
      </c>
      <c r="B157" s="94" t="s">
        <v>31</v>
      </c>
      <c r="C157" s="57">
        <v>98111</v>
      </c>
      <c r="D157" s="58" t="s">
        <v>281</v>
      </c>
      <c r="E157" s="102">
        <v>6</v>
      </c>
      <c r="F157" s="59" t="s">
        <v>35</v>
      </c>
      <c r="G157" s="60"/>
      <c r="H157" s="61"/>
      <c r="I157" s="93"/>
      <c r="J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  <c r="HG157"/>
      <c r="HH157"/>
      <c r="HI157"/>
      <c r="HJ157"/>
      <c r="HK157"/>
      <c r="HL157"/>
      <c r="HM157"/>
      <c r="HN157"/>
      <c r="HO157"/>
      <c r="HP157"/>
      <c r="HQ157"/>
      <c r="HR157"/>
      <c r="HS157"/>
      <c r="HT157"/>
    </row>
    <row r="158" spans="1:228" ht="45">
      <c r="A158" s="56" t="s">
        <v>434</v>
      </c>
      <c r="B158" s="94" t="s">
        <v>31</v>
      </c>
      <c r="C158" s="57">
        <v>104749</v>
      </c>
      <c r="D158" s="58" t="s">
        <v>282</v>
      </c>
      <c r="E158" s="102">
        <v>6</v>
      </c>
      <c r="F158" s="59" t="s">
        <v>35</v>
      </c>
      <c r="G158" s="60"/>
      <c r="H158" s="61"/>
      <c r="I158" s="93"/>
      <c r="J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</row>
    <row r="159" spans="1:228">
      <c r="A159" s="56" t="s">
        <v>435</v>
      </c>
      <c r="B159" s="94" t="s">
        <v>32</v>
      </c>
      <c r="C159" s="57" t="s">
        <v>186</v>
      </c>
      <c r="D159" s="58" t="s">
        <v>283</v>
      </c>
      <c r="E159" s="102">
        <v>6</v>
      </c>
      <c r="F159" s="59" t="s">
        <v>35</v>
      </c>
      <c r="G159" s="60"/>
      <c r="H159" s="61"/>
      <c r="I159" s="93"/>
      <c r="J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</row>
    <row r="160" spans="1:228" ht="30">
      <c r="A160" s="56" t="s">
        <v>436</v>
      </c>
      <c r="B160" s="94" t="s">
        <v>31</v>
      </c>
      <c r="C160" s="57">
        <v>96984</v>
      </c>
      <c r="D160" s="58" t="s">
        <v>284</v>
      </c>
      <c r="E160" s="102">
        <v>8</v>
      </c>
      <c r="F160" s="59" t="s">
        <v>35</v>
      </c>
      <c r="G160" s="60"/>
      <c r="H160" s="61"/>
      <c r="I160" s="93"/>
      <c r="J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</row>
    <row r="161" spans="1:228">
      <c r="A161" s="56" t="s">
        <v>437</v>
      </c>
      <c r="B161" s="94" t="s">
        <v>32</v>
      </c>
      <c r="C161" s="57" t="s">
        <v>187</v>
      </c>
      <c r="D161" s="58" t="s">
        <v>285</v>
      </c>
      <c r="E161" s="102">
        <v>60</v>
      </c>
      <c r="F161" s="59" t="s">
        <v>40</v>
      </c>
      <c r="G161" s="60"/>
      <c r="H161" s="61"/>
      <c r="I161" s="93"/>
      <c r="J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</row>
    <row r="162" spans="1:228">
      <c r="A162" s="56" t="s">
        <v>438</v>
      </c>
      <c r="B162" s="94" t="s">
        <v>32</v>
      </c>
      <c r="C162" s="57" t="s">
        <v>188</v>
      </c>
      <c r="D162" s="58" t="s">
        <v>286</v>
      </c>
      <c r="E162" s="102">
        <v>20</v>
      </c>
      <c r="F162" s="59" t="s">
        <v>40</v>
      </c>
      <c r="G162" s="60"/>
      <c r="H162" s="61"/>
      <c r="I162" s="93"/>
      <c r="J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</row>
    <row r="163" spans="1:228">
      <c r="A163" s="56" t="s">
        <v>439</v>
      </c>
      <c r="B163" s="94" t="s">
        <v>32</v>
      </c>
      <c r="C163" s="57" t="s">
        <v>189</v>
      </c>
      <c r="D163" s="58" t="s">
        <v>287</v>
      </c>
      <c r="E163" s="102">
        <v>6</v>
      </c>
      <c r="F163" s="59" t="s">
        <v>35</v>
      </c>
      <c r="G163" s="60"/>
      <c r="H163" s="61"/>
      <c r="I163" s="93"/>
      <c r="J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</row>
    <row r="164" spans="1:228" ht="30">
      <c r="A164" s="56" t="s">
        <v>440</v>
      </c>
      <c r="B164" s="94" t="s">
        <v>32</v>
      </c>
      <c r="C164" s="57" t="s">
        <v>298</v>
      </c>
      <c r="D164" s="58" t="s">
        <v>299</v>
      </c>
      <c r="E164" s="102">
        <v>30</v>
      </c>
      <c r="F164" s="59" t="s">
        <v>40</v>
      </c>
      <c r="G164" s="60"/>
      <c r="H164" s="61"/>
      <c r="I164" s="93"/>
      <c r="J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</row>
    <row r="165" spans="1:228" ht="30">
      <c r="A165" s="56" t="s">
        <v>441</v>
      </c>
      <c r="B165" s="94" t="s">
        <v>32</v>
      </c>
      <c r="C165" s="57" t="s">
        <v>190</v>
      </c>
      <c r="D165" s="58" t="s">
        <v>288</v>
      </c>
      <c r="E165" s="102">
        <v>12</v>
      </c>
      <c r="F165" s="59" t="s">
        <v>35</v>
      </c>
      <c r="G165" s="60"/>
      <c r="H165" s="61"/>
      <c r="I165" s="93"/>
      <c r="J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</row>
    <row r="166" spans="1:228" ht="30">
      <c r="A166" s="56" t="s">
        <v>442</v>
      </c>
      <c r="B166" s="94" t="s">
        <v>32</v>
      </c>
      <c r="C166" s="57" t="s">
        <v>191</v>
      </c>
      <c r="D166" s="58" t="s">
        <v>289</v>
      </c>
      <c r="E166" s="102">
        <v>1</v>
      </c>
      <c r="F166" s="59" t="s">
        <v>35</v>
      </c>
      <c r="G166" s="60"/>
      <c r="H166" s="61"/>
      <c r="I166" s="93"/>
      <c r="J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</row>
    <row r="167" spans="1:228">
      <c r="A167" s="56" t="s">
        <v>443</v>
      </c>
      <c r="B167" s="94" t="s">
        <v>32</v>
      </c>
      <c r="C167" s="57" t="s">
        <v>192</v>
      </c>
      <c r="D167" s="58" t="s">
        <v>290</v>
      </c>
      <c r="E167" s="102">
        <v>6</v>
      </c>
      <c r="F167" s="59" t="s">
        <v>35</v>
      </c>
      <c r="G167" s="60"/>
      <c r="H167" s="61"/>
      <c r="I167" s="93"/>
      <c r="J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</row>
    <row r="168" spans="1:228">
      <c r="A168" s="56" t="s">
        <v>444</v>
      </c>
      <c r="B168" s="94" t="s">
        <v>32</v>
      </c>
      <c r="C168" s="57" t="s">
        <v>193</v>
      </c>
      <c r="D168" s="58" t="s">
        <v>291</v>
      </c>
      <c r="E168" s="102">
        <v>9</v>
      </c>
      <c r="F168" s="59" t="s">
        <v>35</v>
      </c>
      <c r="G168" s="60"/>
      <c r="H168" s="61"/>
      <c r="I168" s="93"/>
      <c r="J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</row>
    <row r="169" spans="1:228">
      <c r="A169" s="56" t="s">
        <v>445</v>
      </c>
      <c r="B169" s="94" t="s">
        <v>32</v>
      </c>
      <c r="C169" s="57" t="s">
        <v>180</v>
      </c>
      <c r="D169" s="58" t="s">
        <v>274</v>
      </c>
      <c r="E169" s="102">
        <v>10</v>
      </c>
      <c r="F169" s="59" t="s">
        <v>33</v>
      </c>
      <c r="G169" s="60"/>
      <c r="H169" s="61"/>
      <c r="I169" s="93"/>
      <c r="J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</row>
    <row r="170" spans="1:228">
      <c r="A170" s="56" t="s">
        <v>446</v>
      </c>
      <c r="B170" s="94" t="s">
        <v>32</v>
      </c>
      <c r="C170" s="57" t="s">
        <v>181</v>
      </c>
      <c r="D170" s="58" t="s">
        <v>275</v>
      </c>
      <c r="E170" s="102">
        <v>10</v>
      </c>
      <c r="F170" s="59" t="s">
        <v>33</v>
      </c>
      <c r="G170" s="60"/>
      <c r="H170" s="61"/>
      <c r="I170" s="93"/>
      <c r="J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</row>
    <row r="171" spans="1:228" ht="30">
      <c r="A171" s="56" t="s">
        <v>447</v>
      </c>
      <c r="B171" s="94" t="s">
        <v>32</v>
      </c>
      <c r="C171" s="57" t="s">
        <v>194</v>
      </c>
      <c r="D171" s="58" t="s">
        <v>292</v>
      </c>
      <c r="E171" s="102">
        <v>4</v>
      </c>
      <c r="F171" s="59" t="s">
        <v>35</v>
      </c>
      <c r="G171" s="60"/>
      <c r="H171" s="61"/>
      <c r="I171" s="93"/>
      <c r="J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</row>
    <row r="172" spans="1:228" s="5" customFormat="1">
      <c r="A172" s="37" t="s">
        <v>448</v>
      </c>
      <c r="B172" s="38"/>
      <c r="C172" s="39"/>
      <c r="D172" s="40" t="s">
        <v>47</v>
      </c>
      <c r="E172" s="46"/>
      <c r="F172" s="41"/>
      <c r="G172" s="42"/>
      <c r="H172" s="43"/>
      <c r="I172" s="44">
        <f>I173</f>
        <v>0</v>
      </c>
      <c r="J172"/>
      <c r="K172"/>
      <c r="L172"/>
      <c r="M172"/>
      <c r="N172"/>
    </row>
    <row r="173" spans="1:228" s="5" customFormat="1">
      <c r="A173" s="47" t="s">
        <v>449</v>
      </c>
      <c r="B173" s="48"/>
      <c r="C173" s="49"/>
      <c r="D173" s="50" t="s">
        <v>360</v>
      </c>
      <c r="E173" s="51">
        <v>0</v>
      </c>
      <c r="F173" s="52" t="s">
        <v>117</v>
      </c>
      <c r="G173" s="53">
        <v>0</v>
      </c>
      <c r="H173" s="54">
        <f t="shared" ref="H173" si="3">ROUND(G173*$L$1,2)</f>
        <v>0</v>
      </c>
      <c r="I173" s="55">
        <f>SUM(I174:I175)</f>
        <v>0</v>
      </c>
      <c r="J173" s="1"/>
      <c r="K173"/>
      <c r="L173"/>
      <c r="M173"/>
      <c r="N173"/>
    </row>
    <row r="174" spans="1:228" ht="30">
      <c r="A174" s="56" t="s">
        <v>450</v>
      </c>
      <c r="B174" s="94" t="s">
        <v>32</v>
      </c>
      <c r="C174" s="57" t="s">
        <v>195</v>
      </c>
      <c r="D174" s="58" t="s">
        <v>293</v>
      </c>
      <c r="E174" s="102">
        <v>53.77</v>
      </c>
      <c r="F174" s="59" t="s">
        <v>33</v>
      </c>
      <c r="G174" s="60"/>
      <c r="H174" s="61"/>
      <c r="I174" s="93"/>
      <c r="J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</row>
    <row r="175" spans="1:228">
      <c r="A175" s="56" t="s">
        <v>451</v>
      </c>
      <c r="B175" s="94" t="s">
        <v>32</v>
      </c>
      <c r="C175" s="57" t="s">
        <v>196</v>
      </c>
      <c r="D175" s="58" t="s">
        <v>294</v>
      </c>
      <c r="E175" s="102">
        <v>125.72</v>
      </c>
      <c r="F175" s="59" t="s">
        <v>34</v>
      </c>
      <c r="G175" s="60"/>
      <c r="H175" s="61"/>
      <c r="I175" s="93"/>
      <c r="J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</row>
    <row r="176" spans="1:228">
      <c r="A176" s="56"/>
      <c r="B176" s="94"/>
      <c r="C176" s="57"/>
      <c r="D176" s="58"/>
      <c r="E176" s="102"/>
      <c r="F176" s="59"/>
      <c r="G176" s="60"/>
      <c r="H176" s="61"/>
      <c r="I176" s="93"/>
      <c r="J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</row>
    <row r="177" spans="1:228">
      <c r="A177" s="62"/>
      <c r="B177" s="63"/>
      <c r="C177" s="63"/>
      <c r="D177" s="66"/>
      <c r="E177" s="64"/>
      <c r="F177" s="63"/>
      <c r="G177" s="138" t="s">
        <v>41</v>
      </c>
      <c r="H177" s="139"/>
      <c r="I177" s="65">
        <f>I172+I119+I102+I55+I13+I8</f>
        <v>0</v>
      </c>
      <c r="J177"/>
      <c r="K177" s="104" t="e">
        <f>SUM(I177,#REF!,#REF!)</f>
        <v>#REF!</v>
      </c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</row>
    <row r="178" spans="1:228">
      <c r="A178" s="62"/>
      <c r="B178" s="63"/>
      <c r="C178" s="63"/>
      <c r="D178" s="67"/>
      <c r="E178" s="64"/>
      <c r="F178" s="63"/>
      <c r="G178" s="68"/>
      <c r="H178" s="68"/>
      <c r="I178" s="69"/>
      <c r="J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</row>
    <row r="179" spans="1:228">
      <c r="A179" s="140" t="s">
        <v>12</v>
      </c>
      <c r="B179" s="140"/>
      <c r="C179" s="70"/>
      <c r="D179" s="95"/>
      <c r="E179" s="71"/>
      <c r="F179" s="72"/>
      <c r="G179" s="71"/>
      <c r="H179" s="71"/>
      <c r="I179" s="73"/>
      <c r="J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</row>
    <row r="180" spans="1:228" ht="11.25" customHeight="1">
      <c r="A180" s="141"/>
      <c r="B180" s="141"/>
      <c r="C180" s="141"/>
      <c r="D180" s="141"/>
      <c r="E180" s="74"/>
      <c r="F180" s="75"/>
      <c r="G180" s="76"/>
      <c r="H180" s="76"/>
      <c r="I180" s="77"/>
      <c r="J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</row>
    <row r="181" spans="1:228">
      <c r="A181" s="142" t="s">
        <v>13</v>
      </c>
      <c r="B181" s="142"/>
      <c r="C181" s="142"/>
      <c r="D181" s="142"/>
      <c r="E181" s="142"/>
      <c r="F181" s="142"/>
      <c r="G181" s="142"/>
      <c r="H181" s="142"/>
      <c r="I181" s="142"/>
      <c r="J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</row>
    <row r="182" spans="1:228">
      <c r="A182" s="146" t="s">
        <v>300</v>
      </c>
      <c r="B182" s="146"/>
      <c r="C182" s="146"/>
      <c r="D182" s="146"/>
      <c r="E182" s="146"/>
      <c r="F182" s="146"/>
      <c r="G182" s="146"/>
      <c r="H182" s="146"/>
      <c r="I182" s="146"/>
      <c r="J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</row>
    <row r="183" spans="1:228">
      <c r="A183" s="137" t="s">
        <v>301</v>
      </c>
      <c r="B183" s="137"/>
      <c r="C183" s="137"/>
      <c r="D183" s="137"/>
      <c r="E183" s="137"/>
      <c r="F183" s="137"/>
      <c r="G183" s="137"/>
      <c r="H183" s="137"/>
      <c r="I183" s="137"/>
      <c r="J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</row>
    <row r="184" spans="1:228">
      <c r="A184" s="137" t="s">
        <v>302</v>
      </c>
      <c r="B184" s="137"/>
      <c r="C184" s="137"/>
      <c r="D184" s="137"/>
      <c r="E184" s="137"/>
      <c r="F184" s="137"/>
      <c r="G184" s="137"/>
      <c r="H184" s="137"/>
      <c r="I184" s="137"/>
      <c r="J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</row>
    <row r="185" spans="1:228">
      <c r="A185" s="137" t="s">
        <v>303</v>
      </c>
      <c r="B185" s="137"/>
      <c r="C185" s="137"/>
      <c r="D185" s="137"/>
      <c r="E185" s="137"/>
      <c r="F185" s="137"/>
      <c r="G185" s="137"/>
      <c r="H185" s="137"/>
      <c r="I185" s="137"/>
      <c r="J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</row>
    <row r="186" spans="1:228">
      <c r="A186" s="78" t="s">
        <v>14</v>
      </c>
      <c r="B186" s="79"/>
      <c r="C186" s="79"/>
      <c r="D186" s="96"/>
      <c r="E186" s="80"/>
      <c r="F186" s="79"/>
      <c r="G186" s="81"/>
      <c r="H186" s="81"/>
      <c r="I186" s="82"/>
      <c r="J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</row>
    <row r="187" spans="1:228" ht="30">
      <c r="A187" s="83"/>
      <c r="B187" s="84"/>
      <c r="C187" s="84"/>
      <c r="D187" s="97" t="s">
        <v>15</v>
      </c>
      <c r="E187" s="84"/>
      <c r="F187" s="79"/>
      <c r="G187" s="85"/>
      <c r="H187" s="85"/>
      <c r="I187" s="86"/>
      <c r="J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</row>
    <row r="188" spans="1:228" ht="30">
      <c r="A188" s="83"/>
      <c r="B188" s="84"/>
      <c r="C188" s="84"/>
      <c r="D188" s="97" t="s">
        <v>16</v>
      </c>
      <c r="E188" s="84"/>
      <c r="F188" s="79"/>
      <c r="G188" s="85"/>
      <c r="H188" s="85"/>
      <c r="I188" s="86"/>
      <c r="J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</row>
    <row r="189" spans="1:228">
      <c r="A189" s="87"/>
      <c r="B189" s="88"/>
      <c r="C189" s="88"/>
      <c r="D189" s="89"/>
      <c r="E189" s="90"/>
      <c r="F189" s="88"/>
      <c r="G189" s="91"/>
      <c r="H189" s="91"/>
      <c r="I189" s="92"/>
      <c r="J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</row>
    <row r="190" spans="1:228" ht="18" customHeight="1">
      <c r="A190" s="7"/>
      <c r="B190"/>
      <c r="C190" s="7"/>
      <c r="D190" s="10"/>
      <c r="E190" s="7"/>
      <c r="F190" s="7"/>
      <c r="G190"/>
      <c r="H190"/>
      <c r="I190"/>
      <c r="J190"/>
    </row>
    <row r="191" spans="1:228" customFormat="1" ht="18" customHeight="1">
      <c r="A191" s="7"/>
      <c r="C191" s="7"/>
      <c r="D191" s="10"/>
      <c r="E191" s="7"/>
      <c r="F191" s="7"/>
    </row>
    <row r="192" spans="1:228" customFormat="1" ht="18" customHeight="1">
      <c r="A192" s="7"/>
      <c r="C192" s="7"/>
      <c r="D192" s="10"/>
      <c r="E192" s="7"/>
      <c r="F192" s="7"/>
    </row>
    <row r="193" spans="1:10" customFormat="1" ht="18" customHeight="1">
      <c r="A193" s="7"/>
      <c r="C193" s="7"/>
      <c r="D193" s="10"/>
      <c r="E193" s="7"/>
      <c r="F193" s="7"/>
    </row>
    <row r="194" spans="1:10" customFormat="1" ht="18" customHeight="1">
      <c r="A194" s="9"/>
      <c r="B194" s="1"/>
      <c r="C194" s="9"/>
      <c r="D194" s="11" t="s">
        <v>17</v>
      </c>
      <c r="E194" s="9"/>
      <c r="F194" s="9"/>
      <c r="G194" s="1"/>
      <c r="H194" s="1"/>
      <c r="I194" s="6"/>
      <c r="J194" s="1"/>
    </row>
    <row r="195" spans="1:10" ht="18" customHeight="1">
      <c r="D195" s="12" t="s">
        <v>18</v>
      </c>
    </row>
    <row r="196" spans="1:10" ht="18" customHeight="1">
      <c r="D196" s="12" t="s">
        <v>19</v>
      </c>
    </row>
    <row r="197" spans="1:10" ht="18" customHeight="1">
      <c r="D197" s="12" t="s">
        <v>3</v>
      </c>
    </row>
    <row r="198" spans="1:10" ht="18" customHeight="1">
      <c r="D198" s="12" t="s">
        <v>20</v>
      </c>
    </row>
    <row r="199" spans="1:10" ht="18" customHeight="1">
      <c r="D199" s="12" t="s">
        <v>21</v>
      </c>
    </row>
    <row r="200" spans="1:10" ht="18" customHeight="1">
      <c r="D200" s="12" t="s">
        <v>22</v>
      </c>
    </row>
    <row r="201" spans="1:10" ht="18" customHeight="1">
      <c r="D201" s="12" t="s">
        <v>23</v>
      </c>
    </row>
    <row r="202" spans="1:10" ht="18" customHeight="1">
      <c r="D202" s="12" t="s">
        <v>24</v>
      </c>
    </row>
    <row r="203" spans="1:10" ht="18" customHeight="1">
      <c r="D203" s="12" t="s">
        <v>25</v>
      </c>
    </row>
    <row r="204" spans="1:10" ht="18" customHeight="1">
      <c r="D204" s="12" t="s">
        <v>26</v>
      </c>
    </row>
    <row r="205" spans="1:10" ht="18" customHeight="1">
      <c r="D205" s="12" t="s">
        <v>27</v>
      </c>
    </row>
    <row r="206" spans="1:10" ht="18" customHeight="1">
      <c r="D206" s="12" t="s">
        <v>46</v>
      </c>
    </row>
    <row r="207" spans="1:10" ht="18" customHeight="1">
      <c r="D207" s="13" t="s">
        <v>28</v>
      </c>
    </row>
    <row r="208" spans="1:10" ht="18" customHeight="1"/>
  </sheetData>
  <autoFilter ref="A7:I189"/>
  <mergeCells count="11">
    <mergeCell ref="D1:F1"/>
    <mergeCell ref="G5:I5"/>
    <mergeCell ref="B6:C6"/>
    <mergeCell ref="A182:I182"/>
    <mergeCell ref="A183:I183"/>
    <mergeCell ref="A184:I184"/>
    <mergeCell ref="A185:I185"/>
    <mergeCell ref="G177:H177"/>
    <mergeCell ref="A179:B179"/>
    <mergeCell ref="A180:D180"/>
    <mergeCell ref="A181:I181"/>
  </mergeCells>
  <phoneticPr fontId="24" type="noConversion"/>
  <conditionalFormatting sqref="A180:A181">
    <cfRule type="cellIs" dxfId="0" priority="1" stopIfTrue="1" operator="equal">
      <formula>0</formula>
    </cfRule>
  </conditionalFormatting>
  <dataValidations disablePrompts="1" count="1">
    <dataValidation type="list" allowBlank="1" showErrorMessage="1" sqref="D2">
      <formula1>$D$194:$D$207</formula1>
      <formula2>0</formula2>
    </dataValidation>
  </dataValidations>
  <printOptions horizontalCentered="1"/>
  <pageMargins left="0.70866141732283472" right="0.70866141732283472" top="1.2" bottom="0.55118110236220474" header="0.39370078740157483" footer="0.31496062992125984"/>
  <pageSetup paperSize="9" scale="80" fitToHeight="30" orientation="landscape" horizontalDpi="1200" verticalDpi="1200" r:id="rId1"/>
  <headerFooter>
    <oddHeader>&amp;L&amp;G</oddHeader>
    <oddFooter>Página &amp;P de &amp;N</oddFooter>
  </headerFooter>
  <ignoredErrors>
    <ignoredError sqref="I26 I32 I56 I68 I75 I82 I97 I173 I38 I52 I103 I107 I116 I120 I124 I156 I20" formula="1"/>
    <ignoredError sqref="C21" numberStoredAsText="1"/>
  </ignoredError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ORC</vt:lpstr>
      <vt:lpstr>ORC!Area_de_impressao</vt:lpstr>
      <vt:lpstr>ORC!Titulos_de_impressao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Camargo</dc:creator>
  <cp:lastModifiedBy>trequena</cp:lastModifiedBy>
  <cp:lastPrinted>2026-06-09T17:19:52Z</cp:lastPrinted>
  <dcterms:created xsi:type="dcterms:W3CDTF">2021-04-08T20:42:08Z</dcterms:created>
  <dcterms:modified xsi:type="dcterms:W3CDTF">2026-08-27T13:41:43Z</dcterms:modified>
</cp:coreProperties>
</file>