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PLAN_ORÇ" sheetId="1" r:id="rId1"/>
    <sheet name="HABILITAÇÃO" sheetId="2" r:id="rId2"/>
    <sheet name="Plan1" sheetId="3" r:id="rId3"/>
  </sheets>
  <definedNames>
    <definedName name="_xlnm._FilterDatabase" localSheetId="0" hidden="1">PLAN_ORÇ!$A$4:$J$153</definedName>
    <definedName name="__xlnm_Print_Area" localSheetId="1">HABILITAÇÃO!$B$1:$E$7</definedName>
    <definedName name="_xlnm.Print_Area" localSheetId="1">HABILITAÇÃO!$B$1:$E$7</definedName>
    <definedName name="Excel_BuiltIn__FilterDatabase" localSheetId="0">PLAN_ORÇ!$A$4:$J$153</definedName>
    <definedName name="Excel_BuiltIn_Print_Area" localSheetId="1">HABILITAÇÃO!$B$1:$E$7</definedName>
  </definedNames>
  <calcPr calcId="124519"/>
</workbook>
</file>

<file path=xl/calcChain.xml><?xml version="1.0" encoding="utf-8"?>
<calcChain xmlns="http://schemas.openxmlformats.org/spreadsheetml/2006/main">
  <c r="I19" i="2"/>
  <c r="K19"/>
  <c r="H20"/>
  <c r="J20"/>
  <c r="H21"/>
  <c r="J21"/>
  <c r="H22"/>
  <c r="J22"/>
  <c r="F25"/>
  <c r="F26"/>
  <c r="F78" i="1"/>
  <c r="F95"/>
  <c r="F138"/>
  <c r="F139"/>
  <c r="F140"/>
  <c r="F141"/>
  <c r="F142"/>
  <c r="F143"/>
  <c r="F144"/>
  <c r="F145"/>
  <c r="F146"/>
  <c r="F147"/>
  <c r="K154" l="1"/>
  <c r="N147"/>
</calcChain>
</file>

<file path=xl/sharedStrings.xml><?xml version="1.0" encoding="utf-8"?>
<sst xmlns="http://schemas.openxmlformats.org/spreadsheetml/2006/main" count="644" uniqueCount="378">
  <si>
    <t xml:space="preserve">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</si>
  <si>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 TABELAS REFERÊNCIAIS:      </t>
  </si>
  <si>
    <t xml:space="preserve">  B.D.I.     </t>
  </si>
  <si>
    <t xml:space="preserve">   ENCARGOS SOCIAIS:</t>
  </si>
  <si>
    <r>
      <rPr>
        <b/>
        <sz val="12"/>
        <rFont val="Arial"/>
        <family val="2"/>
        <charset val="1"/>
      </rPr>
      <t>OBJETO</t>
    </r>
    <r>
      <rPr>
        <sz val="12"/>
        <rFont val="Arial"/>
        <family val="2"/>
        <charset val="1"/>
      </rPr>
      <t>:  REGISTRO DE PREÇO PARA PRESTAÇÃO DE SERVIÇOS DE CONSERVAÇÃO E MANUTENÇÃO DA INFRAESTRUTURA URBANA DE VIAS PÚBLICAS, SISTEMAS DE DRENAGEM E PASSEIOS.</t>
    </r>
  </si>
  <si>
    <r>
      <rPr>
        <sz val="8"/>
        <rFont val="Arial"/>
        <family val="2"/>
        <charset val="1"/>
      </rPr>
      <t>Paulo; SICRO3 - 09/2026 - São Paulo; SIURB - 09/2026
- São Paulo; SIURB INFRA - 09/2026 - São Paulo; CPOS/CDHU - 09/2026 - São Paulo; FDE - 09/2026 -
São Paulo</t>
    </r>
    <r>
      <rPr>
        <sz val="8"/>
        <color indexed="8"/>
        <rFont val="Arial"/>
        <family val="2"/>
        <charset val="1"/>
      </rPr>
      <t xml:space="preserve"> - SINAPI - 09/2026 - São Paulo; SBC - 09/2026 - </t>
    </r>
  </si>
  <si>
    <t>Não Desonerado: embutido nos preços unitário dos insumos de mão de obra, de
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</si>
  <si>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</si>
  <si>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</si>
  <si>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</si>
  <si>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</si>
  <si>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</si>
  <si>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</si>
  <si>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</si>
  <si>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</si>
  <si>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Total</t>
  </si>
  <si>
    <t>Valor Unit com BDI</t>
  </si>
  <si>
    <t>Total com BDI</t>
  </si>
  <si>
    <t>CONTENÇÃO</t>
  </si>
  <si>
    <t>1.1</t>
  </si>
  <si>
    <t>08-001-000</t>
  </si>
  <si>
    <t>SIURB INFRA</t>
  </si>
  <si>
    <t>FORNECIMENTO E CRAVAÇÃO DE ESTACAS DE EUCALIPTO - DIÂMETRO 20 À 30CM</t>
  </si>
  <si>
    <t>M</t>
  </si>
  <si>
    <t>1.2</t>
  </si>
  <si>
    <t>07-020-000</t>
  </si>
  <si>
    <t>MURO DE ARRIMO DE RACHÃO COM ARGAMASSA DE CIMENTO E AREIA 1:3</t>
  </si>
  <si>
    <t>m³</t>
  </si>
  <si>
    <t>1.3</t>
  </si>
  <si>
    <t>07-025-000</t>
  </si>
  <si>
    <t>IN.14 - FORNECIMENTO E COLOCAÇÃO DE GABIÃO TIPO CAIXA, H = 0,50M, DE MALHA 8 X 10CM, GALVANIZADO E REVESTIDO EM PVC, DE FIO Ø = 2,4MM</t>
  </si>
  <si>
    <t>1.4</t>
  </si>
  <si>
    <t>07-026-000</t>
  </si>
  <si>
    <t>IN.14 - FORNECIMENTO E COLOCAÇÃO DE GABIÃO TIPO CAIXA, H = 1,00M, DE MALHA 8 X 10CM, GALVANIZADO E REVESTIDO EM PVC, DE FIO Ø = 2,4MM</t>
  </si>
  <si>
    <t>1.5</t>
  </si>
  <si>
    <t>07-030-000</t>
  </si>
  <si>
    <t>IN.14 - FORNECIMENTO  E COLOCAÇÃO DE GABIÃO TIPO COLCHÃO RENO, H = 0,17M, DE MALHA 6 X 8CM, GALVANIZADO, REVESTIDO EM PVC, DE FIO Ø = 2,0MM</t>
  </si>
  <si>
    <t>1.6</t>
  </si>
  <si>
    <t>06-069-004</t>
  </si>
  <si>
    <t>IHD.23 - FORNECIMENTO E COLOCAÇÃO DE MANTA GEOTÊXTIL COM RESISTÊNCIA À TRAÇÃO LONGITUDINAL DE 10KN/M E TRAÇÃO TRANSVERSAL DE 9KN/M</t>
  </si>
  <si>
    <t>m²</t>
  </si>
  <si>
    <t>1.7</t>
  </si>
  <si>
    <t>02-001-001</t>
  </si>
  <si>
    <t>SIURB</t>
  </si>
  <si>
    <t>BROCA DE CONCRETO - DIÂMETRO DE 20CM</t>
  </si>
  <si>
    <t>1.8</t>
  </si>
  <si>
    <t>02-001-002</t>
  </si>
  <si>
    <t>BROCA DE CONCRETO - DIÂMETRO DE 25CM</t>
  </si>
  <si>
    <t>1.9</t>
  </si>
  <si>
    <t>17-001-070</t>
  </si>
  <si>
    <t>MURO DE ARRIMO H=1,40M, COM DRENAGEM</t>
  </si>
  <si>
    <t>1.10</t>
  </si>
  <si>
    <t>17-001-071</t>
  </si>
  <si>
    <t>MURO DE ARRIMO H=2,50M, COM DRENAGEM</t>
  </si>
  <si>
    <t>1.11</t>
  </si>
  <si>
    <t>17-001-072</t>
  </si>
  <si>
    <t>MURO DE ARRIMO H=3,50M, COM DRENAGEM</t>
  </si>
  <si>
    <t>1.12</t>
  </si>
  <si>
    <t>03-001-001</t>
  </si>
  <si>
    <t>FORMA COMUM DE TÁBUAS DE PINUS - PLANA</t>
  </si>
  <si>
    <t>1.13</t>
  </si>
  <si>
    <t>03-001-014</t>
  </si>
  <si>
    <t>FORMA ESPECIAL DE CHAPAS RESINADAS (10MM) - PLANA</t>
  </si>
  <si>
    <t>1.14</t>
  </si>
  <si>
    <t>03-001-017</t>
  </si>
  <si>
    <t>FORMA ESPECIAL DE CHAPAS PLASTIFICADAS (12MM) - PLANA</t>
  </si>
  <si>
    <t>1.15</t>
  </si>
  <si>
    <t>02-004-004</t>
  </si>
  <si>
    <t>ARMADURA EM AÇO CA-50</t>
  </si>
  <si>
    <t>KG</t>
  </si>
  <si>
    <t>1.16</t>
  </si>
  <si>
    <t>02-004-007</t>
  </si>
  <si>
    <t>ARMADURA EM AÇO CA-60</t>
  </si>
  <si>
    <t>1.17</t>
  </si>
  <si>
    <t>02-005-009</t>
  </si>
  <si>
    <t>CONCRETO FCK=20,0MPA - USINADO</t>
  </si>
  <si>
    <t>1.18</t>
  </si>
  <si>
    <t>02-005-010</t>
  </si>
  <si>
    <t>CONCRETO FCK=25MPA - USINADO</t>
  </si>
  <si>
    <t>1.19</t>
  </si>
  <si>
    <t>03-003-030</t>
  </si>
  <si>
    <t>BOMBEAMENTO DE CONCRETO</t>
  </si>
  <si>
    <t>ESCADA HIDRÁULICA</t>
  </si>
  <si>
    <t>2.1</t>
  </si>
  <si>
    <t>04-004-000</t>
  </si>
  <si>
    <t>ESCAVAÇÃO MECÂNICA PARA FUNDAÇÕES E VALAS COM PROFUNDIDADE MENOR OU IGUAL À 4,0M</t>
  </si>
  <si>
    <t>M3</t>
  </si>
  <si>
    <t>2.2</t>
  </si>
  <si>
    <t>04-015-000</t>
  </si>
  <si>
    <t>CARGA E REMOÇÃO DE TERRA ATÉ A DISTÂNCIA MÉDIA DE 1,0KM, COM CAMINHÃO BASCULANTE DE 14M3</t>
  </si>
  <si>
    <t>2.3</t>
  </si>
  <si>
    <t>04-060-000</t>
  </si>
  <si>
    <t>REMOÇÃO DE TERRA ALÉM DO PRIMEIRO KM COM CAMINHÃO DE 14 M3</t>
  </si>
  <si>
    <t>M3XKM</t>
  </si>
  <si>
    <t>2.4</t>
  </si>
  <si>
    <t>02-003-004</t>
  </si>
  <si>
    <t>FORMA COMUM DE TÁBUAS DE PINUS - NÃO RECUPERÁVEL</t>
  </si>
  <si>
    <t>M2</t>
  </si>
  <si>
    <t>2.5</t>
  </si>
  <si>
    <t>07-008-000</t>
  </si>
  <si>
    <t>FORNECIMENTO E APLICAÇÃO DE AÇO CA-25</t>
  </si>
  <si>
    <t>2.6</t>
  </si>
  <si>
    <t>07-016-000</t>
  </si>
  <si>
    <t>FORNECIMENTO E APLICAÇÃO DE CONCRETO USINADO FCK=25MPA</t>
  </si>
  <si>
    <t>2.7</t>
  </si>
  <si>
    <t>10-011-077</t>
  </si>
  <si>
    <t>CANALETA MEIA CANA EM CONCRETO D=40CM</t>
  </si>
  <si>
    <t>2.8</t>
  </si>
  <si>
    <t>SINAPI</t>
  </si>
  <si>
    <t>GUIA (MEIO-FIO) CONCRETO, MOLDADA  IN LOCO  EM TRECHO RETO COM EXTRUSORA, 15 CM BASE X 30 CM ALTURA. AF_01/2024</t>
  </si>
  <si>
    <t>SINALIZAÇÃO</t>
  </si>
  <si>
    <t>3.1</t>
  </si>
  <si>
    <t>PINTURA DE EIXO VIÁRIO SOBRE ASFALTO COM TINTA RETRORREFLETIVA A BASE DE RESINA ACRÍLICA COM MICROESFERAS DE VIDRO, APLICAÇÃO MECÂNICA COM DEMARCADORA AUTOPROPELIDA. AF_05/2021</t>
  </si>
  <si>
    <t>3.2</t>
  </si>
  <si>
    <t>PINTURA DE FAIXA DE PEDESTRE OU ZEBRADA COM TINTA EPÓXI, E  = 30 CM, APLICAÇÃO MANUAL. AF_05/2021</t>
  </si>
  <si>
    <t>3.3</t>
  </si>
  <si>
    <t>PINTURA DE SÍMBOLOS E TEXTOS COM TINTA ACRÍLICA, DEMARCAÇÃO COM FITA ADESIVA E APLICAÇÃO COM ROLO. AF_05/2021</t>
  </si>
  <si>
    <t>PASSEIO E RAMPAS DE ACESSIBILIDADE</t>
  </si>
  <si>
    <t>4.1</t>
  </si>
  <si>
    <t>EXECUÇÃO DE PASSEIO (CALÇADA) OU PISO DE CONCRETO COM CONCRETO MOLDADO IN LOCO, FEITO EM OBRA, ACABAMENTO CONVENCIONAL, NÃO ARMADO. AF_08/2022</t>
  </si>
  <si>
    <t>4.2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</si>
  <si>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</si>
  <si>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4.3</t>
  </si>
  <si>
    <t>LASTRO COM MATERIAL GRANULAR, APLICADO EM PISOS OU LAJES SOBRE SOLO, ESPESSURA DE *5 CM*. AF_01/2024</t>
  </si>
  <si>
    <t>4.4</t>
  </si>
  <si>
    <t>03-002-007</t>
  </si>
  <si>
    <t>4.5</t>
  </si>
  <si>
    <t>CONCRETO FCK = 20MPA, TRAÇO 1:2,7:3 (EM MASSA SECA DE CIMENTO/ AREIA MÉDIA/ BRITA 1) - PREPARO MECÂNICO COM BETONEIRA 400 L. AF_05/2021</t>
  </si>
  <si>
    <t>4.6</t>
  </si>
  <si>
    <t>PISO PODOTÁTIL DE ALERTA OU DIRECIONAL, DE CONCRETO, ASSENTADO SOBRE ARGAMASSA. AF_03/2024</t>
  </si>
  <si>
    <t>4.7</t>
  </si>
  <si>
    <t>02-050-004</t>
  </si>
  <si>
    <t>DEMOLIÇÃO MANUAL DE CONCRETO ARMADO</t>
  </si>
  <si>
    <t>4.8</t>
  </si>
  <si>
    <t>02-050-003</t>
  </si>
  <si>
    <t>DEMOLIÇÃO MANUAL DE CONCRETO SIMPLES</t>
  </si>
  <si>
    <t>4.9</t>
  </si>
  <si>
    <t>ESCAVAÇÃO MECÂNICA PARA FUNDAÇÕES E VALAS COM PROFUNDIDADE MENOR
OU IGUAL À 4,0M</t>
  </si>
  <si>
    <t>4.10</t>
  </si>
  <si>
    <t>01-001-005</t>
  </si>
  <si>
    <t>CARGA MECANIZADA E REMOÇÃO DE ENTULHO, INCLUSIVE TRANSPORTE ATÉ 1KM</t>
  </si>
  <si>
    <t>4.11</t>
  </si>
  <si>
    <t>01-001-010</t>
  </si>
  <si>
    <t>TRANSPORTE DE ENTULHO POR CAMINHÃO BASCULANTE, A PARTIR DE 1KM</t>
  </si>
  <si>
    <t>M³xkm</t>
  </si>
  <si>
    <t>4.12</t>
  </si>
  <si>
    <t>05.09.006</t>
  </si>
  <si>
    <t>CPOS/CDHU</t>
  </si>
  <si>
    <t>Taxa de destinação de resíduo sólido em aterro, tipo inerte</t>
  </si>
  <si>
    <t>T</t>
  </si>
  <si>
    <t>4.13</t>
  </si>
  <si>
    <t>10-012-014</t>
  </si>
  <si>
    <t>CONDUTOR EM TUBO DE PVC RÍGIDO, PONTA E BOLSA - 50MM (2")</t>
  </si>
  <si>
    <t>m</t>
  </si>
  <si>
    <t>4.14</t>
  </si>
  <si>
    <t>10-012-015</t>
  </si>
  <si>
    <t>CONDUTOR EM TUBO DE PVC RÍGIDO, PONTA E BOLSA - 75MM (3")</t>
  </si>
  <si>
    <t>4.15</t>
  </si>
  <si>
    <t>10-012-016</t>
  </si>
  <si>
    <t>CONDUTOR EM TUBO DE PVC RÍGIDO, PONTA E BOLSA - 100MM (4")</t>
  </si>
  <si>
    <t>4.16</t>
  </si>
  <si>
    <t>10-012-034</t>
  </si>
  <si>
    <t>LIGAÇÃO PARA DESPEJO LIVRE EM SARJETAS, COM TUBO DE FERRO FUNDIDO SMU - 100MM</t>
  </si>
  <si>
    <t>4.17</t>
  </si>
  <si>
    <t>01-004-001</t>
  </si>
  <si>
    <t>ESCAVAÇÃO MANUAL, PROFUNDIDADE IGUAL OU INFERIOR A 1,50M</t>
  </si>
  <si>
    <t>4.18</t>
  </si>
  <si>
    <t>13-001-014</t>
  </si>
  <si>
    <t>LASTRO DE CONCRETO - 150KG CIM/M3</t>
  </si>
  <si>
    <t>4.19</t>
  </si>
  <si>
    <t>APLICAÇÃO DE LONA PLÁSTICA PARA EXECUÇÃO DE PAVIMENTOS DE CONCRETO. AF_04/2022</t>
  </si>
  <si>
    <t>4.20</t>
  </si>
  <si>
    <t>13-002-004</t>
  </si>
  <si>
    <t>ACABAMENTO DE PISO DE CONCRETO TIPO BAMBOLÊ</t>
  </si>
  <si>
    <t>4.21</t>
  </si>
  <si>
    <t>10-015-000</t>
  </si>
  <si>
    <t>CURA QUÍMICA</t>
  </si>
  <si>
    <t>4.22</t>
  </si>
  <si>
    <t>11.20.050</t>
  </si>
  <si>
    <t>Corte de junta de dilatação, com serra de disco diamantado para pisos</t>
  </si>
  <si>
    <t>4.23</t>
  </si>
  <si>
    <t>ESCADA DE CONCRETO</t>
  </si>
  <si>
    <t>5.1</t>
  </si>
  <si>
    <t xml:space="preserve">04-001-000
</t>
  </si>
  <si>
    <t>ESCAVAÇÃO MANUAL PARA FUNDAÇÕES E VALAS COM PROFUNDIDADE MÉDIA MENOR OU IGUAL À 1,50M</t>
  </si>
  <si>
    <t>5.2</t>
  </si>
  <si>
    <t>06-005-000</t>
  </si>
  <si>
    <t>IHD.23 - LASTRO DE BRITA E PÓ DE PEDRA</t>
  </si>
  <si>
    <t>5.3</t>
  </si>
  <si>
    <t>5.4</t>
  </si>
  <si>
    <t>07-009-000</t>
  </si>
  <si>
    <t>FORNECIMENTO E APLICAÇÃO DE AÇO CA-50 - DIÂMETRO &lt; 1/2"</t>
  </si>
  <si>
    <t>5.5</t>
  </si>
  <si>
    <t>00-071-600</t>
  </si>
  <si>
    <t>5.6</t>
  </si>
  <si>
    <t>00-170-525</t>
  </si>
  <si>
    <t>DP.05 - CORRIMÃO EM TUBO GALVANIZADO COM GUARDA CORPO</t>
  </si>
  <si>
    <t>ENSAIOS</t>
  </si>
  <si>
    <t>6.1</t>
  </si>
  <si>
    <t xml:space="preserve">02-006-004
</t>
  </si>
  <si>
    <t>ENSAIOS DE LABORATÓRIO - COMPACTAÇÃO</t>
  </si>
  <si>
    <t>UN</t>
  </si>
  <si>
    <t>6.2</t>
  </si>
  <si>
    <t>20-006-002</t>
  </si>
  <si>
    <t>CONCRETO - ENSAIOS DE RUPTURA A COMPRESSÃO (CORPOS DE PROVA)</t>
  </si>
  <si>
    <t>6.3</t>
  </si>
  <si>
    <t>20-002-002</t>
  </si>
  <si>
    <t>MOBILIZAÇÃO E INSTALAÇÃO DE 1  EQUIPAMENTO PARA EXECUÇÃO DE SONDAGEM A PERCUSSÃO</t>
  </si>
  <si>
    <t>SISTEMA DE DRENAGEM</t>
  </si>
  <si>
    <t>7.1</t>
  </si>
  <si>
    <t>INSPEÇÃO, DIAGNÓSTICO, PROGNOSTICO DA REDE DE DRENAGEM</t>
  </si>
  <si>
    <t>7.1.1</t>
  </si>
  <si>
    <t>RELATÓRIO TÉCNICO / RELATÓRIO DIAGNOSTICO PROGNOSTICO</t>
  </si>
  <si>
    <t>7.1.2</t>
  </si>
  <si>
    <t>SABESP</t>
  </si>
  <si>
    <t>TELEVISIONAMENTO REDES COLETORAS</t>
  </si>
  <si>
    <t>7.1.3</t>
  </si>
  <si>
    <t>21.09.05</t>
  </si>
  <si>
    <t>DER-SP</t>
  </si>
  <si>
    <t>SIST.DE VIDEO-INSP.DE TUBULACOES E CANALIZACOES COM DIAMETROENTRE 75MM E 200MM</t>
  </si>
  <si>
    <t>7.1.4</t>
  </si>
  <si>
    <t>CADASTRO DE REDES</t>
  </si>
  <si>
    <t>7.1.5</t>
  </si>
  <si>
    <t>CADASTRO PVE/PVA/BL/PI/TL/OUTROS</t>
  </si>
  <si>
    <t>Un</t>
  </si>
  <si>
    <t>7.1.6</t>
  </si>
  <si>
    <t>CADASTRO ADUT/COL.T/INTERC.(ATÉ D=500MM)</t>
  </si>
  <si>
    <t>7.1.7</t>
  </si>
  <si>
    <t>CADAST.ADUT/COL.T/INTERC.(ACIMA D=500MM)</t>
  </si>
  <si>
    <t>7.1.8</t>
  </si>
  <si>
    <t>CAD REDES GEOR GNSS RTK NTRIP-NIVEL GEOM</t>
  </si>
  <si>
    <t>7.1.9</t>
  </si>
  <si>
    <t>INSPEÇÃO PRÉVIA</t>
  </si>
  <si>
    <t>7.2</t>
  </si>
  <si>
    <t>DESASSOREAMENTO EM GALERIAS  (ESPAÇO CONFINADO) E OPERAÇÃO DE SISTEMA DE ELEVAÇÃO DE ÁGUA (BOMBEAMENTO)</t>
  </si>
  <si>
    <t>7.2.1</t>
  </si>
  <si>
    <t xml:space="preserve">ESGOTAMENTO D'ÁGUA COM BOMBA SUBMERSA </t>
  </si>
  <si>
    <t>HPXH</t>
  </si>
  <si>
    <t>7.2.2</t>
  </si>
  <si>
    <t xml:space="preserve">SIURB </t>
  </si>
  <si>
    <t>BOMBA SUBMERSÍVEL FLYGT - BS 2620 MT (3,6HP)</t>
  </si>
  <si>
    <t>H</t>
  </si>
  <si>
    <t>7.2.3</t>
  </si>
  <si>
    <t>DESASSOREAMENTO, LIMPEZA E REMOÇÃO DE MATERIAL DE GALERIA MOLDADA</t>
  </si>
  <si>
    <t>7.2.4</t>
  </si>
  <si>
    <t xml:space="preserve">10.090.001 </t>
  </si>
  <si>
    <t>DESENTUPIMENTO DE RAMAIS DE ESGOTO OU ÁGUAS PLUVIAIS</t>
  </si>
  <si>
    <t>7.2.5</t>
  </si>
  <si>
    <t>DESOB.LIMP. COLET.TRON.E INTERC-DN 400MM</t>
  </si>
  <si>
    <t>7.2.6</t>
  </si>
  <si>
    <t>DESOB.LIMP.COLET. TRON.E INTERC-DN 500MM</t>
  </si>
  <si>
    <t>7.2.7</t>
  </si>
  <si>
    <t>DESOB.LIMP. COLET.TRON.E INTERC.-DN600MM</t>
  </si>
  <si>
    <t>7.2.8</t>
  </si>
  <si>
    <t>7 0 1 8 0 0 1 2</t>
  </si>
  <si>
    <t>LIMPEZA DE CAIXA DE PASSAGEM OU BUEIRO</t>
  </si>
  <si>
    <t>7.2.9</t>
  </si>
  <si>
    <t>LIMP. DESOB. MANUAL DE PV'S E PI'S</t>
  </si>
  <si>
    <t>7.2.10</t>
  </si>
  <si>
    <t>05.10.035</t>
  </si>
  <si>
    <t>CDHU</t>
  </si>
  <si>
    <t>TRANSPORTE DE SOLO BREJOSO POR CAMINHÃO PARA DISTÂNCIAS SUPERIORES AO 15° KM ATÉ O 20° KM</t>
  </si>
  <si>
    <t>7.2.11</t>
  </si>
  <si>
    <t>DISPOSIÇÃO FINAL DE SOLOS E RESÍDUOS, CLASSE II A - NÃO INERTES, EM ATERRO SANITÁRIO LICENCIADO</t>
  </si>
  <si>
    <t>TON</t>
  </si>
  <si>
    <t>7.3</t>
  </si>
  <si>
    <t>REPARO E REFORMA DE GALERIAS ( A PARTIR DE 1500MM), PONTES E VIADUTOS</t>
  </si>
  <si>
    <t>7.3.1</t>
  </si>
  <si>
    <t>ESCORAMENTO PARA GALERIAS MOLDADAS, UTILIZANDO PERFIS METÁLICOS, COM REAPROVEITAMENTO - PROFUNDIDADE &lt; OU = 4M, COM BOCA DE 3 À 5M</t>
  </si>
  <si>
    <t>7.3.2</t>
  </si>
  <si>
    <t>ESCORAMENTO PARA GALERIAS MOLDADAS, UTILIZANDO PERFIS METÁLICOS, COM REAPROVEITAMENTO - PROFUNDIDADE &lt; OU = 4M, COM BOCA DE 5 À 8M</t>
  </si>
  <si>
    <t>7.3.3</t>
  </si>
  <si>
    <t>CONCRETO USINADO, BRITA 1E2,SLUMP 5+OU-1cm / FCK= 25,0MPA</t>
  </si>
  <si>
    <t>7.3.4</t>
  </si>
  <si>
    <t>CONCRETO USINADO, BRITA 1E2,SLUMP 5+OU-1cm / FCK= 15,0MPA</t>
  </si>
  <si>
    <t>7.3.5</t>
  </si>
  <si>
    <t>ARGAMASSA DE CIMENTO COM AREIA GROSSA 1:3</t>
  </si>
  <si>
    <t>7.3.6</t>
  </si>
  <si>
    <t>COMPACTADOR MANUAL DE PLACA VIBRATÓRIA REVERSÍVEL 282 KG</t>
  </si>
  <si>
    <t>7.3.7</t>
  </si>
  <si>
    <t>EUCALIPTO D=20 / 30 CM NA BASE - 6M - COM TRATAMENTO E SEM CASCA (CITRIODORA)</t>
  </si>
  <si>
    <t>7.3.8</t>
  </si>
  <si>
    <t>PEROBA DO NORTE (CUPIÚBA) - TÁBUA DE 3 X 16 CM - BRUTA</t>
  </si>
  <si>
    <t>7.3.9</t>
  </si>
  <si>
    <t>PINUS - SARRAFO DE 1" X 4" - BRUTO</t>
  </si>
  <si>
    <t>7.3.10</t>
  </si>
  <si>
    <t>PINUS - TÁBUA DE 1" X 12" - BRUTA</t>
  </si>
  <si>
    <t>7.3.11</t>
  </si>
  <si>
    <t>PREGO 18 X 27 COMUM - POLIDO</t>
  </si>
  <si>
    <t>Kg</t>
  </si>
  <si>
    <t>7.3.12</t>
  </si>
  <si>
    <t>ARAME RECOZIDO N. 16 E N. 18</t>
  </si>
  <si>
    <t>7.3.13</t>
  </si>
  <si>
    <t>AÇO CA-50 - 10,0 MM - 3/8" - NERVURADO</t>
  </si>
  <si>
    <t>7.3.14</t>
  </si>
  <si>
    <t>AÇO CA-50 - 16,0 MM - 5/8" - NERVURADO</t>
  </si>
  <si>
    <t>7.3.15</t>
  </si>
  <si>
    <t>BETONEIRA 400 LITROS</t>
  </si>
  <si>
    <t>7.3.16</t>
  </si>
  <si>
    <t>7.3.17</t>
  </si>
  <si>
    <t>DEMOLIÇÃO DE CONCRETO SIMPLES</t>
  </si>
  <si>
    <t>7.3.18</t>
  </si>
  <si>
    <t>DEMOLIÇÃO DE CONCRETO ARMADO</t>
  </si>
  <si>
    <t>7.3.19</t>
  </si>
  <si>
    <t>ANDAIMES METÁLICOS - MONTAGEM E DESMONTAGEM</t>
  </si>
  <si>
    <t>7.3.20</t>
  </si>
  <si>
    <t>PLATAFORMA DE MADEIRA A SEREM ARMADAS SOBRE ANDAIMES METÁLICOS</t>
  </si>
  <si>
    <t>7.3.21</t>
  </si>
  <si>
    <t>IN.21 - APICOAMENTO DE SUPERFÍCIES DE CONCRETO (COM EQUIPAMENTO PNEUMÁTICO)</t>
  </si>
  <si>
    <t>7.3.22</t>
  </si>
  <si>
    <t>CORTE E REMOÇÃO SUPERFICIAL DE CONCRETO ATÉ 3 CM DE PROFUNDIDADE</t>
  </si>
  <si>
    <t>7.3.23</t>
  </si>
  <si>
    <t>JATEAMENTO PARA LIMPEZA DE FERRAGENS E SUPERFÍCIES DE CONCRETO</t>
  </si>
  <si>
    <t>7.3.24</t>
  </si>
  <si>
    <t>FORNECIMENTO, PREPARO E APLICAÇÃO DE ADESIVO EPOXÍDICO PARA COLAGEM</t>
  </si>
  <si>
    <t>7.3.25</t>
  </si>
  <si>
    <t>FORNECIMENTO, PREPARO E APLICAÇÃO DE CONCRETO PROJETADO, MEDIDO NO PROJETO - FCK = 20MPA - EM OBRAS DE CONTENÇÃO</t>
  </si>
  <si>
    <t>7.3.26</t>
  </si>
  <si>
    <t>FORNECIMENTO, PREPARO E APLICAÇÃO DE CONCRETO PROJETADO, MEDIDO NO PROJETO - FCK = 25MPA - EM OBRAS DE CONTENÇÃO</t>
  </si>
  <si>
    <t>7.3.27</t>
  </si>
  <si>
    <t>FORNECIMENTO, PREPARO E APLICAÇÃO DE CONCRETO PROJETADO, MEDIDO NO PROJETO - FCK = 30MPA - EM OBRAS DE CONTENÇÃO</t>
  </si>
  <si>
    <t>7.3.28</t>
  </si>
  <si>
    <t>GRAUTE COM PEDRISCO - FORNECIMENTO, PREPARO E APLICAÇÃO</t>
  </si>
  <si>
    <t>7.3.29</t>
  </si>
  <si>
    <t>GRAUTE - FORNECIMENTO, PREPARO E APLICAÇÃO</t>
  </si>
  <si>
    <t>7.3.30</t>
  </si>
  <si>
    <t>COLMATAÇÃO DE FISSURAS COM FORNECIMENTO E APLICAÇÃO DE ARGAMASSA EPOXÍDICA</t>
  </si>
  <si>
    <t>7.3.31</t>
  </si>
  <si>
    <t>BICOS DE INJEÇÃO PARA RESINAS - FORNECIMENTO, INSTALAÇÃO E POSTERIOR CORTE</t>
  </si>
  <si>
    <t>7.3.32</t>
  </si>
  <si>
    <t>TRATAMENTO DE TRINCAS INATIVAS COM INJEÇÃO DE RESINA EPÓXI</t>
  </si>
  <si>
    <t>7.3.33</t>
  </si>
  <si>
    <t>CALDA DE CIMENTO PARA INJEÇÃO - FORNECIMENTO, PREPARO E APLICAÇÃO</t>
  </si>
  <si>
    <t>L</t>
  </si>
  <si>
    <t>7.3.34</t>
  </si>
  <si>
    <t>TRATAMENTO DE TRINCAS INATIVAS COM INJEÇÃO DE RESINA EPÓXI DE BAIXA VISCOSIDADE, BICOMPONENTE, ISENTA DE SOLVENTES</t>
  </si>
  <si>
    <t>7.3.35</t>
  </si>
  <si>
    <t>7.3.36</t>
  </si>
  <si>
    <t>HIDROJATEAMENTO DE ALTA PRESSÃO PARA LIMPEZA DE SUPERFÍCIES</t>
  </si>
  <si>
    <t>7.3.37</t>
  </si>
  <si>
    <t>LIXAMENTO MECÂNICO DE SUPERFÍCIES DE CONCRETO</t>
  </si>
  <si>
    <t>7.3.38</t>
  </si>
  <si>
    <t>FORNECIMENTO E APLICAÇÃO DE RESINA EPOXÍDICA PARA CHUMBAMENTO DE ARMADURAS EM FUROS DE CONCRETO</t>
  </si>
  <si>
    <t>7.3.39</t>
  </si>
  <si>
    <t>CORTE DE CONCRETO COM DISCO DIAMANTADO ATÉ PROFUNDIDADE DE 13CM</t>
  </si>
  <si>
    <t>7.3.40</t>
  </si>
  <si>
    <t>REMOÇÃO DE PINTURA EXISTENTE COM REMOVEDOR "PINTOFF" OU SIMILAR</t>
  </si>
  <si>
    <t>7.4</t>
  </si>
  <si>
    <t>EQUIPE APOIO /DISPOSIÇÃO</t>
  </si>
  <si>
    <t>7.4.1</t>
  </si>
  <si>
    <t>ENCARREGADO DE OBRA</t>
  </si>
  <si>
    <t>7.4.2</t>
  </si>
  <si>
    <t>SERVENTE (SGSP)</t>
  </si>
  <si>
    <t>7.4.3</t>
  </si>
  <si>
    <t>PEDREIRO (SGSP)</t>
  </si>
  <si>
    <t>7.4.4</t>
  </si>
  <si>
    <t>ENCANADOR (SGSP)</t>
  </si>
  <si>
    <t>7.4.5</t>
  </si>
  <si>
    <t>VAN, TETO ALTO 50% EM OPERAÇÃO</t>
  </si>
  <si>
    <t>7.4.6</t>
  </si>
  <si>
    <t>CAMINHÃO BASCULANTE - 10 M3</t>
  </si>
  <si>
    <t>7.4.7</t>
  </si>
  <si>
    <t>CAMINHÃO CARGA SECA CAPACIDADE  8 TON.</t>
  </si>
  <si>
    <t>7.4.8</t>
  </si>
  <si>
    <t>RETROESCAVADEIRA - CAP. CAÇAMBA FRONTAL 0,76 M3</t>
  </si>
  <si>
    <t>7.4.9</t>
  </si>
  <si>
    <t>EQ04714</t>
  </si>
  <si>
    <t>CONTAINER - ESCRITÓRIO COM BANHEIRO - LOCAÇÃO</t>
  </si>
  <si>
    <t>Um/mês</t>
  </si>
  <si>
    <t>7.4.10</t>
  </si>
  <si>
    <t>ALUGUEL DE VEÍCULO TIPO CAMINHONETE ATÉ 770 KG</t>
  </si>
  <si>
    <t>ATESTADOS TÉCNICOS PARA HABILITAÇÃO TÉCNICA OPERACIONAL</t>
  </si>
  <si>
    <t>ITEM</t>
  </si>
  <si>
    <t>DESCRIÇÃO</t>
  </si>
  <si>
    <t>HABILITAÇÃO</t>
  </si>
  <si>
    <t>QUANTIDADE</t>
  </si>
  <si>
    <t>UNIDADE</t>
  </si>
  <si>
    <t>CONCRETO FCK=20,0MPA – USINADO</t>
  </si>
</sst>
</file>

<file path=xl/styles.xml><?xml version="1.0" encoding="utf-8"?>
<styleSheet xmlns="http://schemas.openxmlformats.org/spreadsheetml/2006/main">
  <numFmts count="3">
    <numFmt numFmtId="164" formatCode="_-* #,##0.00_-;\-* #,##0.00_-;_-* \-??_-;_-@_-"/>
    <numFmt numFmtId="165" formatCode="_-&quot;R$ &quot;* #,##0.00_-;&quot;-R$ &quot;* #,##0.00_-;_-&quot;R$ &quot;* \-??_-;_-@_-"/>
    <numFmt numFmtId="166" formatCode="[$R$-416]\ #,##0.00;[Red]\-[$R$-416]\ #,##0.00"/>
  </numFmts>
  <fonts count="16">
    <font>
      <sz val="10"/>
      <color indexed="8"/>
      <name val="Arial"/>
    </font>
    <font>
      <sz val="11"/>
      <color indexed="8"/>
      <name val="Calibri"/>
      <family val="2"/>
      <charset val="1"/>
    </font>
    <font>
      <sz val="10"/>
      <color indexed="8"/>
      <name val="Times New Roman"/>
      <charset val="204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  <charset val="1"/>
    </font>
    <font>
      <b/>
      <sz val="8"/>
      <name val="Arial"/>
      <family val="2"/>
      <charset val="1"/>
    </font>
    <font>
      <b/>
      <sz val="8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sz val="8"/>
      <name val="Arial"/>
      <family val="2"/>
      <charset val="1"/>
    </font>
    <font>
      <sz val="8"/>
      <color indexed="8"/>
      <name val="Arial"/>
      <family val="2"/>
    </font>
    <font>
      <sz val="12"/>
      <color indexed="8"/>
      <name val="Arial"/>
      <family val="2"/>
      <charset val="1"/>
    </font>
    <font>
      <b/>
      <sz val="14"/>
      <color indexed="8"/>
      <name val="Arial"/>
      <family val="2"/>
      <charset val="1"/>
    </font>
    <font>
      <b/>
      <sz val="12"/>
      <color indexed="8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42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7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2"/>
        <bgColor indexed="47"/>
      </patternFill>
    </fill>
  </fills>
  <borders count="15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0"/>
      </left>
      <right style="thin">
        <color indexed="60"/>
      </right>
      <top style="medium">
        <color indexed="60"/>
      </top>
      <bottom style="medium">
        <color indexed="60"/>
      </bottom>
      <diagonal/>
    </border>
    <border>
      <left style="thin">
        <color indexed="60"/>
      </left>
      <right style="thin">
        <color indexed="60"/>
      </right>
      <top style="medium">
        <color indexed="60"/>
      </top>
      <bottom style="medium">
        <color indexed="60"/>
      </bottom>
      <diagonal/>
    </border>
    <border>
      <left style="thin">
        <color indexed="60"/>
      </left>
      <right style="medium">
        <color indexed="60"/>
      </right>
      <top style="medium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medium">
        <color indexed="60"/>
      </bottom>
      <diagonal/>
    </border>
    <border>
      <left style="thin">
        <color indexed="60"/>
      </left>
      <right style="medium">
        <color indexed="60"/>
      </right>
      <top style="thin">
        <color indexed="60"/>
      </top>
      <bottom style="medium">
        <color indexed="60"/>
      </bottom>
      <diagonal/>
    </border>
    <border>
      <left style="medium">
        <color indexed="60"/>
      </left>
      <right/>
      <top/>
      <bottom/>
      <diagonal/>
    </border>
    <border>
      <left/>
      <right style="medium">
        <color indexed="60"/>
      </right>
      <top/>
      <bottom/>
      <diagonal/>
    </border>
    <border>
      <left style="medium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medium">
        <color indexed="60"/>
      </right>
      <top style="thin">
        <color indexed="60"/>
      </top>
      <bottom style="thin">
        <color indexed="60"/>
      </bottom>
      <diagonal/>
    </border>
  </borders>
  <cellStyleXfs count="9">
    <xf numFmtId="0" fontId="0" fillId="0" borderId="0"/>
    <xf numFmtId="164" fontId="2" fillId="0" borderId="0" applyFill="0" applyBorder="0" applyProtection="0"/>
    <xf numFmtId="165" fontId="2" fillId="0" borderId="0" applyFill="0" applyBorder="0" applyProtection="0"/>
    <xf numFmtId="9" fontId="2" fillId="0" borderId="0" applyFill="0" applyBorder="0" applyProtection="0"/>
    <xf numFmtId="0" fontId="1" fillId="0" borderId="0"/>
    <xf numFmtId="9" fontId="2" fillId="0" borderId="0" applyFill="0" applyBorder="0" applyProtection="0"/>
    <xf numFmtId="164" fontId="2" fillId="0" borderId="0" applyFill="0" applyBorder="0" applyProtection="0"/>
    <xf numFmtId="0" fontId="3" fillId="0" borderId="0"/>
    <xf numFmtId="0" fontId="4" fillId="0" borderId="0"/>
  </cellStyleXfs>
  <cellXfs count="78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Fill="1" applyBorder="1" applyAlignment="1" applyProtection="1">
      <alignment horizontal="left" vertical="center"/>
    </xf>
    <xf numFmtId="165" fontId="5" fillId="0" borderId="0" xfId="2" applyNumberFormat="1" applyFont="1" applyFill="1" applyBorder="1" applyAlignment="1" applyProtection="1">
      <alignment horizontal="left" vertical="center"/>
    </xf>
    <xf numFmtId="165" fontId="6" fillId="0" borderId="0" xfId="2" applyNumberFormat="1" applyFont="1" applyFill="1" applyBorder="1" applyAlignment="1" applyProtection="1">
      <alignment horizontal="right" vertical="center" wrapText="1"/>
    </xf>
    <xf numFmtId="10" fontId="7" fillId="2" borderId="0" xfId="3" applyNumberFormat="1" applyFont="1" applyFill="1" applyBorder="1" applyAlignment="1" applyProtection="1">
      <alignment horizontal="center" vertical="center" shrinkToFit="1"/>
    </xf>
    <xf numFmtId="165" fontId="7" fillId="0" borderId="0" xfId="2" applyNumberFormat="1" applyFont="1" applyFill="1" applyBorder="1" applyAlignment="1" applyProtection="1">
      <alignment vertical="center" wrapText="1"/>
    </xf>
    <xf numFmtId="0" fontId="8" fillId="0" borderId="0" xfId="0" applyFont="1" applyAlignment="1">
      <alignment horizontal="left" vertical="center"/>
    </xf>
    <xf numFmtId="165" fontId="11" fillId="0" borderId="0" xfId="2" applyNumberFormat="1" applyFont="1" applyFill="1" applyBorder="1" applyAlignment="1" applyProtection="1">
      <alignment vertical="center" wrapText="1"/>
    </xf>
    <xf numFmtId="0" fontId="6" fillId="3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164" fontId="6" fillId="3" borderId="2" xfId="1" applyNumberFormat="1" applyFont="1" applyFill="1" applyBorder="1" applyAlignment="1" applyProtection="1">
      <alignment vertical="center"/>
    </xf>
    <xf numFmtId="165" fontId="6" fillId="3" borderId="2" xfId="2" applyNumberFormat="1" applyFont="1" applyFill="1" applyBorder="1" applyAlignment="1" applyProtection="1">
      <alignment vertical="center"/>
    </xf>
    <xf numFmtId="165" fontId="6" fillId="3" borderId="3" xfId="2" applyNumberFormat="1" applyFont="1" applyFill="1" applyBorder="1" applyAlignment="1" applyProtection="1">
      <alignment vertical="center"/>
    </xf>
    <xf numFmtId="0" fontId="6" fillId="4" borderId="4" xfId="0" applyFont="1" applyFill="1" applyBorder="1" applyAlignment="1">
      <alignment horizontal="center" vertical="center" wrapText="1"/>
    </xf>
    <xf numFmtId="164" fontId="6" fillId="4" borderId="4" xfId="1" applyNumberFormat="1" applyFont="1" applyFill="1" applyBorder="1" applyAlignment="1" applyProtection="1">
      <alignment horizontal="center" vertical="center" wrapText="1"/>
    </xf>
    <xf numFmtId="165" fontId="6" fillId="4" borderId="4" xfId="2" applyNumberFormat="1" applyFont="1" applyFill="1" applyBorder="1" applyAlignment="1" applyProtection="1">
      <alignment horizontal="center" vertical="center" wrapText="1"/>
    </xf>
    <xf numFmtId="1" fontId="7" fillId="5" borderId="4" xfId="0" applyNumberFormat="1" applyFont="1" applyFill="1" applyBorder="1" applyAlignment="1">
      <alignment horizontal="center" vertical="center" shrinkToFit="1"/>
    </xf>
    <xf numFmtId="0" fontId="8" fillId="5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vertical="center" wrapText="1"/>
    </xf>
    <xf numFmtId="164" fontId="8" fillId="5" borderId="4" xfId="1" applyNumberFormat="1" applyFont="1" applyFill="1" applyBorder="1" applyAlignment="1" applyProtection="1">
      <alignment horizontal="left" vertical="center" wrapText="1"/>
    </xf>
    <xf numFmtId="165" fontId="8" fillId="5" borderId="4" xfId="2" applyNumberFormat="1" applyFont="1" applyFill="1" applyBorder="1" applyAlignment="1" applyProtection="1">
      <alignment horizontal="left" vertical="center" wrapText="1"/>
    </xf>
    <xf numFmtId="165" fontId="7" fillId="5" borderId="4" xfId="2" applyNumberFormat="1" applyFont="1" applyFill="1" applyBorder="1" applyAlignment="1" applyProtection="1">
      <alignment vertical="center" shrinkToFi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 indent="1"/>
    </xf>
    <xf numFmtId="164" fontId="8" fillId="0" borderId="4" xfId="1" applyNumberFormat="1" applyFont="1" applyFill="1" applyBorder="1" applyAlignment="1" applyProtection="1">
      <alignment horizontal="right" vertical="center" shrinkToFit="1"/>
    </xf>
    <xf numFmtId="165" fontId="8" fillId="0" borderId="4" xfId="2" applyNumberFormat="1" applyFont="1" applyFill="1" applyBorder="1" applyAlignment="1" applyProtection="1">
      <alignment horizontal="left" vertical="center" shrinkToFit="1"/>
    </xf>
    <xf numFmtId="165" fontId="8" fillId="0" borderId="4" xfId="2" applyNumberFormat="1" applyFont="1" applyFill="1" applyBorder="1" applyAlignment="1" applyProtection="1">
      <alignment vertical="center" shrinkToFit="1"/>
    </xf>
    <xf numFmtId="164" fontId="5" fillId="0" borderId="0" xfId="0" applyNumberFormat="1" applyFont="1" applyAlignment="1">
      <alignment horizontal="left" vertical="center"/>
    </xf>
    <xf numFmtId="0" fontId="11" fillId="6" borderId="4" xfId="0" applyFont="1" applyFill="1" applyBorder="1" applyAlignment="1">
      <alignment horizontal="center" vertical="center" wrapText="1"/>
    </xf>
    <xf numFmtId="165" fontId="8" fillId="0" borderId="0" xfId="2" applyNumberFormat="1" applyFont="1" applyFill="1" applyBorder="1" applyAlignment="1" applyProtection="1">
      <alignment vertical="center" shrinkToFit="1"/>
    </xf>
    <xf numFmtId="0" fontId="11" fillId="0" borderId="0" xfId="0" applyFont="1" applyBorder="1" applyAlignment="1">
      <alignment horizontal="center" vertical="center" wrapText="1"/>
    </xf>
    <xf numFmtId="0" fontId="5" fillId="7" borderId="0" xfId="0" applyFont="1" applyFill="1" applyAlignment="1">
      <alignment horizontal="left" vertical="center"/>
    </xf>
    <xf numFmtId="1" fontId="8" fillId="0" borderId="4" xfId="0" applyNumberFormat="1" applyFont="1" applyBorder="1" applyAlignment="1">
      <alignment horizontal="center" vertical="center" shrinkToFit="1"/>
    </xf>
    <xf numFmtId="1" fontId="8" fillId="6" borderId="4" xfId="0" applyNumberFormat="1" applyFont="1" applyFill="1" applyBorder="1" applyAlignment="1">
      <alignment horizontal="center" vertical="center" shrinkToFit="1"/>
    </xf>
    <xf numFmtId="0" fontId="11" fillId="6" borderId="4" xfId="0" applyFont="1" applyFill="1" applyBorder="1" applyAlignment="1">
      <alignment horizontal="left" vertical="center" wrapText="1" indent="1"/>
    </xf>
    <xf numFmtId="164" fontId="8" fillId="6" borderId="4" xfId="1" applyNumberFormat="1" applyFont="1" applyFill="1" applyBorder="1" applyAlignment="1" applyProtection="1">
      <alignment horizontal="right" vertical="center" shrinkToFit="1"/>
    </xf>
    <xf numFmtId="165" fontId="8" fillId="6" borderId="4" xfId="2" applyNumberFormat="1" applyFont="1" applyFill="1" applyBorder="1" applyAlignment="1" applyProtection="1">
      <alignment horizontal="left" vertical="center" shrinkToFit="1"/>
    </xf>
    <xf numFmtId="0" fontId="5" fillId="6" borderId="0" xfId="0" applyFont="1" applyFill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164" fontId="11" fillId="0" borderId="4" xfId="1" applyNumberFormat="1" applyFont="1" applyFill="1" applyBorder="1" applyAlignment="1" applyProtection="1">
      <alignment vertical="center" wrapText="1"/>
    </xf>
    <xf numFmtId="164" fontId="12" fillId="0" borderId="4" xfId="1" applyFont="1" applyFill="1" applyBorder="1" applyAlignment="1" applyProtection="1">
      <alignment horizontal="right" vertical="center" shrinkToFit="1"/>
    </xf>
    <xf numFmtId="166" fontId="5" fillId="0" borderId="0" xfId="0" applyNumberFormat="1" applyFont="1" applyAlignment="1">
      <alignment horizontal="left" vertical="center"/>
    </xf>
    <xf numFmtId="0" fontId="11" fillId="8" borderId="1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vertical="center" wrapText="1"/>
    </xf>
    <xf numFmtId="164" fontId="11" fillId="8" borderId="2" xfId="1" applyNumberFormat="1" applyFont="1" applyFill="1" applyBorder="1" applyAlignment="1" applyProtection="1">
      <alignment vertical="center" wrapText="1"/>
    </xf>
    <xf numFmtId="165" fontId="8" fillId="8" borderId="2" xfId="2" applyNumberFormat="1" applyFont="1" applyFill="1" applyBorder="1" applyAlignment="1" applyProtection="1">
      <alignment horizontal="right" vertical="center" shrinkToFit="1"/>
    </xf>
    <xf numFmtId="165" fontId="8" fillId="8" borderId="2" xfId="2" applyNumberFormat="1" applyFont="1" applyFill="1" applyBorder="1" applyAlignment="1" applyProtection="1">
      <alignment horizontal="center" vertical="center" shrinkToFit="1"/>
    </xf>
    <xf numFmtId="165" fontId="8" fillId="8" borderId="3" xfId="2" applyNumberFormat="1" applyFont="1" applyFill="1" applyBorder="1" applyAlignment="1" applyProtection="1">
      <alignment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164" fontId="6" fillId="0" borderId="0" xfId="1" applyNumberFormat="1" applyFont="1" applyFill="1" applyBorder="1" applyAlignment="1" applyProtection="1">
      <alignment vertical="center" wrapText="1"/>
    </xf>
    <xf numFmtId="0" fontId="6" fillId="0" borderId="0" xfId="0" applyFont="1" applyAlignment="1">
      <alignment horizontal="right" vertical="center"/>
    </xf>
    <xf numFmtId="165" fontId="7" fillId="0" borderId="0" xfId="2" applyNumberFormat="1" applyFont="1" applyFill="1" applyBorder="1" applyAlignment="1" applyProtection="1">
      <alignment vertical="center"/>
    </xf>
    <xf numFmtId="165" fontId="7" fillId="0" borderId="0" xfId="2" applyNumberFormat="1" applyFont="1" applyFill="1" applyBorder="1" applyAlignment="1" applyProtection="1">
      <alignment vertical="center" shrinkToFit="1"/>
    </xf>
    <xf numFmtId="0" fontId="13" fillId="0" borderId="0" xfId="4" applyFont="1"/>
    <xf numFmtId="164" fontId="13" fillId="0" borderId="0" xfId="6" applyNumberFormat="1" applyFont="1" applyFill="1" applyBorder="1" applyAlignment="1" applyProtection="1"/>
    <xf numFmtId="164" fontId="15" fillId="4" borderId="8" xfId="6" applyNumberFormat="1" applyFont="1" applyFill="1" applyBorder="1" applyAlignment="1" applyProtection="1">
      <alignment horizontal="center" vertical="center"/>
    </xf>
    <xf numFmtId="164" fontId="15" fillId="4" borderId="9" xfId="6" applyNumberFormat="1" applyFont="1" applyFill="1" applyBorder="1" applyAlignment="1" applyProtection="1">
      <alignment horizontal="center" vertical="center"/>
    </xf>
    <xf numFmtId="0" fontId="13" fillId="0" borderId="10" xfId="4" applyFont="1" applyBorder="1" applyAlignment="1">
      <alignment horizontal="center"/>
    </xf>
    <xf numFmtId="164" fontId="13" fillId="0" borderId="0" xfId="6" applyNumberFormat="1" applyFont="1" applyFill="1" applyBorder="1" applyAlignment="1" applyProtection="1">
      <alignment horizontal="center"/>
    </xf>
    <xf numFmtId="0" fontId="13" fillId="0" borderId="11" xfId="4" applyFont="1" applyBorder="1"/>
    <xf numFmtId="0" fontId="13" fillId="0" borderId="0" xfId="4" applyFont="1" applyAlignment="1">
      <alignment vertical="center"/>
    </xf>
    <xf numFmtId="0" fontId="10" fillId="0" borderId="12" xfId="4" applyFont="1" applyBorder="1" applyAlignment="1">
      <alignment horizontal="center" vertical="center"/>
    </xf>
    <xf numFmtId="164" fontId="13" fillId="0" borderId="13" xfId="6" applyNumberFormat="1" applyFont="1" applyFill="1" applyBorder="1" applyAlignment="1" applyProtection="1">
      <alignment horizontal="center" vertical="center"/>
    </xf>
    <xf numFmtId="164" fontId="13" fillId="0" borderId="14" xfId="6" applyNumberFormat="1" applyFont="1" applyFill="1" applyBorder="1" applyAlignment="1" applyProtection="1">
      <alignment horizontal="center" vertical="center"/>
    </xf>
    <xf numFmtId="0" fontId="0" fillId="6" borderId="0" xfId="0" applyFill="1" applyAlignment="1">
      <alignment horizontal="left" vertical="top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 indent="1"/>
    </xf>
    <xf numFmtId="0" fontId="11" fillId="0" borderId="0" xfId="0" applyFont="1" applyBorder="1" applyAlignment="1">
      <alignment horizontal="left" vertical="center" wrapText="1"/>
    </xf>
    <xf numFmtId="0" fontId="14" fillId="0" borderId="0" xfId="4" applyFont="1" applyBorder="1" applyAlignment="1">
      <alignment horizontal="center" vertical="center"/>
    </xf>
    <xf numFmtId="0" fontId="15" fillId="4" borderId="5" xfId="4" applyFont="1" applyFill="1" applyBorder="1" applyAlignment="1">
      <alignment horizontal="center" vertical="center"/>
    </xf>
    <xf numFmtId="0" fontId="15" fillId="4" borderId="6" xfId="4" applyFont="1" applyFill="1" applyBorder="1" applyAlignment="1">
      <alignment horizontal="center" vertical="center"/>
    </xf>
    <xf numFmtId="164" fontId="15" fillId="4" borderId="7" xfId="6" applyNumberFormat="1" applyFont="1" applyFill="1" applyBorder="1" applyAlignment="1" applyProtection="1">
      <alignment horizontal="center" vertical="center"/>
    </xf>
  </cellXfs>
  <cellStyles count="9">
    <cellStyle name="Moeda" xfId="2" builtinId="4"/>
    <cellStyle name="Normal" xfId="0" builtinId="0"/>
    <cellStyle name="Normal 2" xfId="4"/>
    <cellStyle name="Normal 2 2" xfId="7"/>
    <cellStyle name="Normal 3" xfId="8"/>
    <cellStyle name="Porcentagem" xfId="3" builtinId="5"/>
    <cellStyle name="Porcentagem 2" xfId="5"/>
    <cellStyle name="Separador de milhares" xfId="1" builtinId="3"/>
    <cellStyle name="Vírgula 2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C0504D"/>
      <rgbColor rgb="00FFFFCC"/>
      <rgbColor rgb="00D8EBF6"/>
      <rgbColor rgb="00660066"/>
      <rgbColor rgb="00FF8080"/>
      <rgbColor rgb="000070C0"/>
      <rgbColor rgb="00B3C6E6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DD9C3"/>
      <rgbColor rgb="00FFFF99"/>
      <rgbColor rgb="0099CCFF"/>
      <rgbColor rgb="00FF99CC"/>
      <rgbColor rgb="00CC99FF"/>
      <rgbColor rgb="00FCD5B5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84807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4"/>
  <sheetViews>
    <sheetView showGridLines="0" tabSelected="1" topLeftCell="D1" zoomScale="115" zoomScaleNormal="115" workbookViewId="0">
      <pane ySplit="4" topLeftCell="A5" activePane="bottomLeft" state="frozen"/>
      <selection pane="bottomLeft" activeCell="G12" sqref="G12"/>
    </sheetView>
  </sheetViews>
  <sheetFormatPr defaultColWidth="8" defaultRowHeight="12.75" outlineLevelRow="1"/>
  <cols>
    <col min="1" max="1" width="8.42578125" style="1" customWidth="1"/>
    <col min="2" max="2" width="11.42578125" style="2" customWidth="1"/>
    <col min="3" max="3" width="12.5703125" style="2" customWidth="1"/>
    <col min="4" max="4" width="100.140625" style="1" customWidth="1"/>
    <col min="5" max="5" width="12" style="2" customWidth="1"/>
    <col min="6" max="6" width="15.140625" style="3" customWidth="1"/>
    <col min="7" max="7" width="15.140625" style="4" customWidth="1"/>
    <col min="8" max="8" width="22.140625" style="4" customWidth="1"/>
    <col min="9" max="9" width="16.140625" style="4" customWidth="1"/>
    <col min="10" max="10" width="23.5703125" style="4" customWidth="1"/>
    <col min="11" max="12" width="8" style="1"/>
    <col min="13" max="13" width="9.7109375" style="1" customWidth="1"/>
    <col min="14" max="14" width="20.140625" style="1" customWidth="1"/>
    <col min="15" max="16384" width="8" style="1"/>
  </cols>
  <sheetData>
    <row r="1" spans="1:13" s="8" customFormat="1" ht="11.25" customHeight="1">
      <c r="A1" s="70" t="s">
        <v>0</v>
      </c>
      <c r="B1" s="70"/>
      <c r="C1" s="70"/>
      <c r="D1" s="70"/>
      <c r="E1" s="71" t="s">
        <v>1</v>
      </c>
      <c r="F1" s="71"/>
      <c r="G1" s="71"/>
      <c r="H1" s="5" t="s">
        <v>2</v>
      </c>
      <c r="I1" s="6">
        <v>0.2276</v>
      </c>
      <c r="J1" s="7" t="s">
        <v>3</v>
      </c>
    </row>
    <row r="2" spans="1:13" s="8" customFormat="1" ht="45" customHeight="1">
      <c r="A2" s="72" t="s">
        <v>4</v>
      </c>
      <c r="B2" s="72"/>
      <c r="C2" s="72"/>
      <c r="D2" s="72"/>
      <c r="E2" s="73" t="s">
        <v>5</v>
      </c>
      <c r="F2" s="73"/>
      <c r="G2" s="73"/>
      <c r="H2" s="73"/>
      <c r="J2" s="9" t="s">
        <v>6</v>
      </c>
    </row>
    <row r="3" spans="1:13">
      <c r="A3" s="10" t="s">
        <v>7</v>
      </c>
      <c r="B3" s="11"/>
      <c r="C3" s="11"/>
      <c r="D3" s="12"/>
      <c r="E3" s="11"/>
      <c r="F3" s="13"/>
      <c r="G3" s="14"/>
      <c r="H3" s="14"/>
      <c r="I3" s="14"/>
      <c r="J3" s="15"/>
    </row>
    <row r="4" spans="1:13" s="2" customFormat="1">
      <c r="A4" s="16" t="s">
        <v>8</v>
      </c>
      <c r="B4" s="16" t="s">
        <v>9</v>
      </c>
      <c r="C4" s="16" t="s">
        <v>10</v>
      </c>
      <c r="D4" s="16" t="s">
        <v>11</v>
      </c>
      <c r="E4" s="16" t="s">
        <v>12</v>
      </c>
      <c r="F4" s="17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M4" s="2">
        <v>0.2276</v>
      </c>
    </row>
    <row r="5" spans="1:13">
      <c r="A5" s="19">
        <v>1</v>
      </c>
      <c r="B5" s="20"/>
      <c r="C5" s="20"/>
      <c r="D5" s="21" t="s">
        <v>18</v>
      </c>
      <c r="E5" s="20"/>
      <c r="F5" s="22"/>
      <c r="G5" s="23"/>
      <c r="H5" s="24"/>
      <c r="I5" s="24"/>
      <c r="J5" s="24"/>
    </row>
    <row r="6" spans="1:13" outlineLevel="1">
      <c r="A6" s="25" t="s">
        <v>19</v>
      </c>
      <c r="B6" s="25" t="s">
        <v>20</v>
      </c>
      <c r="C6" s="25" t="s">
        <v>21</v>
      </c>
      <c r="D6" s="26" t="s">
        <v>22</v>
      </c>
      <c r="E6" s="25" t="s">
        <v>23</v>
      </c>
      <c r="F6" s="27">
        <v>252</v>
      </c>
      <c r="G6" s="28"/>
      <c r="H6" s="29"/>
      <c r="I6" s="29"/>
      <c r="J6" s="29"/>
      <c r="L6" s="30"/>
      <c r="M6" s="30"/>
    </row>
    <row r="7" spans="1:13" outlineLevel="1">
      <c r="A7" s="25" t="s">
        <v>24</v>
      </c>
      <c r="B7" s="25" t="s">
        <v>25</v>
      </c>
      <c r="C7" s="25" t="s">
        <v>21</v>
      </c>
      <c r="D7" s="26" t="s">
        <v>26</v>
      </c>
      <c r="E7" s="25" t="s">
        <v>27</v>
      </c>
      <c r="F7" s="27">
        <v>248</v>
      </c>
      <c r="G7" s="28"/>
      <c r="H7" s="29"/>
      <c r="I7" s="29"/>
      <c r="J7" s="29"/>
    </row>
    <row r="8" spans="1:13" ht="22.5" outlineLevel="1">
      <c r="A8" s="25" t="s">
        <v>28</v>
      </c>
      <c r="B8" s="25" t="s">
        <v>29</v>
      </c>
      <c r="C8" s="25" t="s">
        <v>21</v>
      </c>
      <c r="D8" s="26" t="s">
        <v>30</v>
      </c>
      <c r="E8" s="25" t="s">
        <v>27</v>
      </c>
      <c r="F8" s="27">
        <v>1500</v>
      </c>
      <c r="G8" s="28"/>
      <c r="H8" s="29"/>
      <c r="I8" s="29"/>
      <c r="J8" s="29"/>
    </row>
    <row r="9" spans="1:13" ht="22.5" outlineLevel="1">
      <c r="A9" s="25" t="s">
        <v>31</v>
      </c>
      <c r="B9" s="25" t="s">
        <v>32</v>
      </c>
      <c r="C9" s="25" t="s">
        <v>21</v>
      </c>
      <c r="D9" s="26" t="s">
        <v>33</v>
      </c>
      <c r="E9" s="25" t="s">
        <v>27</v>
      </c>
      <c r="F9" s="27">
        <v>800</v>
      </c>
      <c r="G9" s="28"/>
      <c r="H9" s="29"/>
      <c r="I9" s="29"/>
      <c r="J9" s="29"/>
    </row>
    <row r="10" spans="1:13" ht="22.5" outlineLevel="1">
      <c r="A10" s="25" t="s">
        <v>34</v>
      </c>
      <c r="B10" s="25" t="s">
        <v>35</v>
      </c>
      <c r="C10" s="25" t="s">
        <v>21</v>
      </c>
      <c r="D10" s="26" t="s">
        <v>36</v>
      </c>
      <c r="E10" s="25" t="s">
        <v>27</v>
      </c>
      <c r="F10" s="27">
        <v>720</v>
      </c>
      <c r="G10" s="28"/>
      <c r="H10" s="29"/>
      <c r="I10" s="29"/>
      <c r="J10" s="29"/>
    </row>
    <row r="11" spans="1:13" ht="22.5" outlineLevel="1">
      <c r="A11" s="25" t="s">
        <v>37</v>
      </c>
      <c r="B11" s="25" t="s">
        <v>38</v>
      </c>
      <c r="C11" s="25" t="s">
        <v>21</v>
      </c>
      <c r="D11" s="26" t="s">
        <v>39</v>
      </c>
      <c r="E11" s="25" t="s">
        <v>40</v>
      </c>
      <c r="F11" s="27">
        <v>4600</v>
      </c>
      <c r="G11" s="28"/>
      <c r="H11" s="29"/>
      <c r="I11" s="29"/>
      <c r="J11" s="29"/>
    </row>
    <row r="12" spans="1:13" outlineLevel="1">
      <c r="A12" s="25" t="s">
        <v>41</v>
      </c>
      <c r="B12" s="25" t="s">
        <v>42</v>
      </c>
      <c r="C12" s="25" t="s">
        <v>43</v>
      </c>
      <c r="D12" s="26" t="s">
        <v>44</v>
      </c>
      <c r="E12" s="25" t="s">
        <v>23</v>
      </c>
      <c r="F12" s="27">
        <v>900</v>
      </c>
      <c r="G12" s="28"/>
      <c r="H12" s="29"/>
      <c r="I12" s="29"/>
      <c r="J12" s="29"/>
    </row>
    <row r="13" spans="1:13" outlineLevel="1">
      <c r="A13" s="25" t="s">
        <v>45</v>
      </c>
      <c r="B13" s="25" t="s">
        <v>46</v>
      </c>
      <c r="C13" s="25" t="s">
        <v>43</v>
      </c>
      <c r="D13" s="26" t="s">
        <v>47</v>
      </c>
      <c r="E13" s="25" t="s">
        <v>23</v>
      </c>
      <c r="F13" s="27">
        <v>1200</v>
      </c>
      <c r="G13" s="28"/>
      <c r="H13" s="29"/>
      <c r="I13" s="29"/>
      <c r="J13" s="29"/>
    </row>
    <row r="14" spans="1:13" outlineLevel="1">
      <c r="A14" s="25" t="s">
        <v>48</v>
      </c>
      <c r="B14" s="25" t="s">
        <v>49</v>
      </c>
      <c r="C14" s="25" t="s">
        <v>43</v>
      </c>
      <c r="D14" s="26" t="s">
        <v>50</v>
      </c>
      <c r="E14" s="25" t="s">
        <v>23</v>
      </c>
      <c r="F14" s="27">
        <v>300</v>
      </c>
      <c r="G14" s="28"/>
      <c r="H14" s="29"/>
      <c r="I14" s="29"/>
      <c r="J14" s="29"/>
    </row>
    <row r="15" spans="1:13" outlineLevel="1">
      <c r="A15" s="25" t="s">
        <v>51</v>
      </c>
      <c r="B15" s="25" t="s">
        <v>52</v>
      </c>
      <c r="C15" s="25" t="s">
        <v>43</v>
      </c>
      <c r="D15" s="26" t="s">
        <v>53</v>
      </c>
      <c r="E15" s="25" t="s">
        <v>23</v>
      </c>
      <c r="F15" s="27">
        <v>200</v>
      </c>
      <c r="G15" s="28"/>
      <c r="H15" s="29"/>
      <c r="I15" s="29"/>
      <c r="J15" s="29"/>
    </row>
    <row r="16" spans="1:13" outlineLevel="1">
      <c r="A16" s="25" t="s">
        <v>54</v>
      </c>
      <c r="B16" s="25" t="s">
        <v>55</v>
      </c>
      <c r="C16" s="25" t="s">
        <v>43</v>
      </c>
      <c r="D16" s="26" t="s">
        <v>56</v>
      </c>
      <c r="E16" s="25" t="s">
        <v>23</v>
      </c>
      <c r="F16" s="27">
        <v>200</v>
      </c>
      <c r="G16" s="28"/>
      <c r="H16" s="29"/>
      <c r="I16" s="29"/>
      <c r="J16" s="29"/>
    </row>
    <row r="17" spans="1:13" outlineLevel="1">
      <c r="A17" s="25" t="s">
        <v>57</v>
      </c>
      <c r="B17" s="25" t="s">
        <v>58</v>
      </c>
      <c r="C17" s="25" t="s">
        <v>43</v>
      </c>
      <c r="D17" s="26" t="s">
        <v>59</v>
      </c>
      <c r="E17" s="25" t="s">
        <v>40</v>
      </c>
      <c r="F17" s="27">
        <v>480</v>
      </c>
      <c r="G17" s="28"/>
      <c r="H17" s="29"/>
      <c r="I17" s="29"/>
      <c r="J17" s="29"/>
    </row>
    <row r="18" spans="1:13" outlineLevel="1">
      <c r="A18" s="25" t="s">
        <v>60</v>
      </c>
      <c r="B18" s="25" t="s">
        <v>61</v>
      </c>
      <c r="C18" s="25" t="s">
        <v>43</v>
      </c>
      <c r="D18" s="26" t="s">
        <v>62</v>
      </c>
      <c r="E18" s="25" t="s">
        <v>40</v>
      </c>
      <c r="F18" s="27">
        <v>660</v>
      </c>
      <c r="G18" s="28"/>
      <c r="H18" s="29"/>
      <c r="I18" s="29"/>
      <c r="J18" s="29"/>
    </row>
    <row r="19" spans="1:13" outlineLevel="1">
      <c r="A19" s="25" t="s">
        <v>63</v>
      </c>
      <c r="B19" s="25" t="s">
        <v>64</v>
      </c>
      <c r="C19" s="25" t="s">
        <v>43</v>
      </c>
      <c r="D19" s="26" t="s">
        <v>65</v>
      </c>
      <c r="E19" s="25" t="s">
        <v>40</v>
      </c>
      <c r="F19" s="27">
        <v>330</v>
      </c>
      <c r="G19" s="28"/>
      <c r="H19" s="29"/>
      <c r="I19" s="29"/>
      <c r="J19" s="29"/>
    </row>
    <row r="20" spans="1:13" outlineLevel="1">
      <c r="A20" s="25" t="s">
        <v>66</v>
      </c>
      <c r="B20" s="25" t="s">
        <v>67</v>
      </c>
      <c r="C20" s="25" t="s">
        <v>43</v>
      </c>
      <c r="D20" s="26" t="s">
        <v>68</v>
      </c>
      <c r="E20" s="25" t="s">
        <v>69</v>
      </c>
      <c r="F20" s="27">
        <v>5670</v>
      </c>
      <c r="G20" s="28"/>
      <c r="H20" s="29"/>
      <c r="I20" s="29"/>
      <c r="J20" s="29"/>
    </row>
    <row r="21" spans="1:13" outlineLevel="1">
      <c r="A21" s="25" t="s">
        <v>70</v>
      </c>
      <c r="B21" s="25" t="s">
        <v>71</v>
      </c>
      <c r="C21" s="25" t="s">
        <v>43</v>
      </c>
      <c r="D21" s="26" t="s">
        <v>72</v>
      </c>
      <c r="E21" s="25" t="s">
        <v>69</v>
      </c>
      <c r="F21" s="27">
        <v>315</v>
      </c>
      <c r="G21" s="28"/>
      <c r="H21" s="29"/>
      <c r="I21" s="29"/>
      <c r="J21" s="29"/>
    </row>
    <row r="22" spans="1:13" s="34" customFormat="1" outlineLevel="1">
      <c r="A22" s="25" t="s">
        <v>73</v>
      </c>
      <c r="B22" s="31" t="s">
        <v>74</v>
      </c>
      <c r="C22" s="25" t="s">
        <v>43</v>
      </c>
      <c r="D22" s="26" t="s">
        <v>75</v>
      </c>
      <c r="E22" s="25" t="s">
        <v>27</v>
      </c>
      <c r="F22" s="27">
        <v>4324</v>
      </c>
      <c r="G22" s="28"/>
      <c r="H22" s="29"/>
      <c r="I22" s="29"/>
      <c r="J22" s="29"/>
      <c r="K22" s="32"/>
      <c r="L22" s="32"/>
      <c r="M22" s="33"/>
    </row>
    <row r="23" spans="1:13" s="34" customFormat="1" outlineLevel="1">
      <c r="A23" s="25" t="s">
        <v>76</v>
      </c>
      <c r="B23" s="31" t="s">
        <v>77</v>
      </c>
      <c r="C23" s="25" t="s">
        <v>43</v>
      </c>
      <c r="D23" s="26" t="s">
        <v>78</v>
      </c>
      <c r="E23" s="25" t="s">
        <v>27</v>
      </c>
      <c r="F23" s="27">
        <v>4216</v>
      </c>
      <c r="G23" s="28"/>
      <c r="H23" s="29"/>
      <c r="I23" s="29"/>
      <c r="J23" s="29"/>
      <c r="K23" s="32"/>
      <c r="L23" s="32"/>
      <c r="M23" s="33"/>
    </row>
    <row r="24" spans="1:13" outlineLevel="1">
      <c r="A24" s="25" t="s">
        <v>79</v>
      </c>
      <c r="B24" s="25" t="s">
        <v>80</v>
      </c>
      <c r="C24" s="25" t="s">
        <v>43</v>
      </c>
      <c r="D24" s="26" t="s">
        <v>81</v>
      </c>
      <c r="E24" s="25" t="s">
        <v>27</v>
      </c>
      <c r="F24" s="27">
        <v>15540</v>
      </c>
      <c r="G24" s="28"/>
      <c r="H24" s="29"/>
      <c r="I24" s="29"/>
      <c r="J24" s="29"/>
    </row>
    <row r="25" spans="1:13">
      <c r="A25" s="19">
        <v>2</v>
      </c>
      <c r="B25" s="20"/>
      <c r="C25" s="20"/>
      <c r="D25" s="21" t="s">
        <v>82</v>
      </c>
      <c r="E25" s="20"/>
      <c r="F25" s="22"/>
      <c r="G25" s="23"/>
      <c r="H25" s="24"/>
      <c r="I25" s="24"/>
      <c r="J25" s="24"/>
    </row>
    <row r="26" spans="1:13" outlineLevel="1">
      <c r="A26" s="25" t="s">
        <v>83</v>
      </c>
      <c r="B26" s="25" t="s">
        <v>84</v>
      </c>
      <c r="C26" s="25" t="s">
        <v>43</v>
      </c>
      <c r="D26" s="26" t="s">
        <v>85</v>
      </c>
      <c r="E26" s="25" t="s">
        <v>86</v>
      </c>
      <c r="F26" s="27">
        <v>60</v>
      </c>
      <c r="G26" s="28"/>
      <c r="H26" s="29"/>
      <c r="I26" s="29"/>
      <c r="J26" s="29"/>
    </row>
    <row r="27" spans="1:13" outlineLevel="1">
      <c r="A27" s="25" t="s">
        <v>87</v>
      </c>
      <c r="B27" s="25" t="s">
        <v>88</v>
      </c>
      <c r="C27" s="25" t="s">
        <v>43</v>
      </c>
      <c r="D27" s="26" t="s">
        <v>89</v>
      </c>
      <c r="E27" s="25" t="s">
        <v>86</v>
      </c>
      <c r="F27" s="27">
        <v>78</v>
      </c>
      <c r="G27" s="28"/>
      <c r="H27" s="29"/>
      <c r="I27" s="29"/>
      <c r="J27" s="29"/>
    </row>
    <row r="28" spans="1:13" outlineLevel="1">
      <c r="A28" s="25" t="s">
        <v>90</v>
      </c>
      <c r="B28" s="25" t="s">
        <v>91</v>
      </c>
      <c r="C28" s="25" t="s">
        <v>43</v>
      </c>
      <c r="D28" s="26" t="s">
        <v>92</v>
      </c>
      <c r="E28" s="25" t="s">
        <v>93</v>
      </c>
      <c r="F28" s="27">
        <v>1950</v>
      </c>
      <c r="G28" s="28"/>
      <c r="H28" s="29"/>
      <c r="I28" s="29"/>
      <c r="J28" s="29"/>
    </row>
    <row r="29" spans="1:13" outlineLevel="1">
      <c r="A29" s="25" t="s">
        <v>94</v>
      </c>
      <c r="B29" s="25" t="s">
        <v>95</v>
      </c>
      <c r="C29" s="25" t="s">
        <v>43</v>
      </c>
      <c r="D29" s="26" t="s">
        <v>96</v>
      </c>
      <c r="E29" s="25" t="s">
        <v>97</v>
      </c>
      <c r="F29" s="27">
        <v>250</v>
      </c>
      <c r="G29" s="28"/>
      <c r="H29" s="29"/>
      <c r="I29" s="29"/>
      <c r="J29" s="29"/>
    </row>
    <row r="30" spans="1:13" outlineLevel="1">
      <c r="A30" s="25" t="s">
        <v>98</v>
      </c>
      <c r="B30" s="25" t="s">
        <v>99</v>
      </c>
      <c r="C30" s="25" t="s">
        <v>43</v>
      </c>
      <c r="D30" s="26" t="s">
        <v>100</v>
      </c>
      <c r="E30" s="25" t="s">
        <v>69</v>
      </c>
      <c r="F30" s="27">
        <v>6250</v>
      </c>
      <c r="G30" s="28"/>
      <c r="H30" s="29"/>
      <c r="I30" s="29"/>
      <c r="J30" s="29"/>
    </row>
    <row r="31" spans="1:13" outlineLevel="1">
      <c r="A31" s="25" t="s">
        <v>101</v>
      </c>
      <c r="B31" s="25" t="s">
        <v>102</v>
      </c>
      <c r="C31" s="25" t="s">
        <v>43</v>
      </c>
      <c r="D31" s="26" t="s">
        <v>103</v>
      </c>
      <c r="E31" s="25" t="s">
        <v>86</v>
      </c>
      <c r="F31" s="27">
        <v>162.5</v>
      </c>
      <c r="G31" s="28"/>
      <c r="H31" s="29"/>
      <c r="I31" s="29"/>
      <c r="J31" s="29"/>
    </row>
    <row r="32" spans="1:13" outlineLevel="1">
      <c r="A32" s="25" t="s">
        <v>104</v>
      </c>
      <c r="B32" s="25" t="s">
        <v>105</v>
      </c>
      <c r="C32" s="25" t="s">
        <v>43</v>
      </c>
      <c r="D32" s="26" t="s">
        <v>106</v>
      </c>
      <c r="E32" s="25" t="s">
        <v>23</v>
      </c>
      <c r="F32" s="27">
        <v>150</v>
      </c>
      <c r="G32" s="28"/>
      <c r="H32" s="29"/>
      <c r="I32" s="29"/>
      <c r="J32" s="29"/>
    </row>
    <row r="33" spans="1:10" outlineLevel="1">
      <c r="A33" s="25" t="s">
        <v>107</v>
      </c>
      <c r="B33" s="35">
        <v>94265</v>
      </c>
      <c r="C33" s="25" t="s">
        <v>108</v>
      </c>
      <c r="D33" s="26" t="s">
        <v>109</v>
      </c>
      <c r="E33" s="25" t="s">
        <v>23</v>
      </c>
      <c r="F33" s="27">
        <v>5000</v>
      </c>
      <c r="G33" s="28"/>
      <c r="H33" s="29"/>
      <c r="I33" s="29"/>
      <c r="J33" s="29"/>
    </row>
    <row r="34" spans="1:10">
      <c r="A34" s="19">
        <v>3</v>
      </c>
      <c r="B34" s="20"/>
      <c r="C34" s="20"/>
      <c r="D34" s="21" t="s">
        <v>110</v>
      </c>
      <c r="E34" s="20"/>
      <c r="F34" s="22"/>
      <c r="G34" s="23"/>
      <c r="H34" s="24"/>
      <c r="I34" s="24"/>
      <c r="J34" s="24"/>
    </row>
    <row r="35" spans="1:10" ht="22.5" outlineLevel="1">
      <c r="A35" s="25" t="s">
        <v>111</v>
      </c>
      <c r="B35" s="35">
        <v>102512</v>
      </c>
      <c r="C35" s="25" t="s">
        <v>108</v>
      </c>
      <c r="D35" s="26" t="s">
        <v>112</v>
      </c>
      <c r="E35" s="25" t="s">
        <v>23</v>
      </c>
      <c r="F35" s="27">
        <v>11500</v>
      </c>
      <c r="G35" s="28"/>
      <c r="H35" s="29"/>
      <c r="I35" s="29"/>
      <c r="J35" s="29"/>
    </row>
    <row r="36" spans="1:10" ht="18.75" customHeight="1" outlineLevel="1">
      <c r="A36" s="25" t="s">
        <v>113</v>
      </c>
      <c r="B36" s="35">
        <v>102508</v>
      </c>
      <c r="C36" s="25" t="s">
        <v>108</v>
      </c>
      <c r="D36" s="26" t="s">
        <v>114</v>
      </c>
      <c r="E36" s="25" t="s">
        <v>40</v>
      </c>
      <c r="F36" s="27">
        <v>216</v>
      </c>
      <c r="G36" s="28"/>
      <c r="H36" s="29"/>
      <c r="I36" s="29"/>
      <c r="J36" s="29"/>
    </row>
    <row r="37" spans="1:10" ht="20.25" customHeight="1" outlineLevel="1">
      <c r="A37" s="25" t="s">
        <v>115</v>
      </c>
      <c r="B37" s="35">
        <v>102513</v>
      </c>
      <c r="C37" s="25" t="s">
        <v>108</v>
      </c>
      <c r="D37" s="26" t="s">
        <v>116</v>
      </c>
      <c r="E37" s="25" t="s">
        <v>40</v>
      </c>
      <c r="F37" s="27">
        <v>5750</v>
      </c>
      <c r="G37" s="28"/>
      <c r="H37" s="29"/>
      <c r="I37" s="29"/>
      <c r="J37" s="29"/>
    </row>
    <row r="38" spans="1:10">
      <c r="A38" s="19">
        <v>4</v>
      </c>
      <c r="B38" s="20"/>
      <c r="C38" s="20"/>
      <c r="D38" s="21" t="s">
        <v>117</v>
      </c>
      <c r="E38" s="20"/>
      <c r="F38" s="22"/>
      <c r="G38" s="23"/>
      <c r="H38" s="24"/>
      <c r="I38" s="24"/>
      <c r="J38" s="24"/>
    </row>
    <row r="39" spans="1:10" s="40" customFormat="1" ht="22.5" outlineLevel="1">
      <c r="A39" s="31" t="s">
        <v>118</v>
      </c>
      <c r="B39" s="36">
        <v>94990</v>
      </c>
      <c r="C39" s="31" t="s">
        <v>108</v>
      </c>
      <c r="D39" s="37" t="s">
        <v>119</v>
      </c>
      <c r="E39" s="31" t="s">
        <v>27</v>
      </c>
      <c r="F39" s="38">
        <v>3600</v>
      </c>
      <c r="G39" s="39"/>
      <c r="H39" s="29"/>
      <c r="I39" s="29"/>
      <c r="J39" s="29"/>
    </row>
    <row r="40" spans="1:10" ht="33.75" outlineLevel="1">
      <c r="A40" s="25" t="s">
        <v>120</v>
      </c>
      <c r="B40" s="35">
        <v>90105</v>
      </c>
      <c r="C40" s="25" t="s">
        <v>108</v>
      </c>
      <c r="D40" s="26" t="s">
        <v>121</v>
      </c>
      <c r="E40" s="25" t="s">
        <v>27</v>
      </c>
      <c r="F40" s="27">
        <v>69</v>
      </c>
      <c r="G40" s="28"/>
      <c r="H40" s="29"/>
      <c r="I40" s="29"/>
      <c r="J40" s="29"/>
    </row>
    <row r="41" spans="1:10" outlineLevel="1">
      <c r="A41" s="31" t="s">
        <v>122</v>
      </c>
      <c r="B41" s="35">
        <v>96622</v>
      </c>
      <c r="C41" s="25" t="s">
        <v>108</v>
      </c>
      <c r="D41" s="26" t="s">
        <v>123</v>
      </c>
      <c r="E41" s="25" t="s">
        <v>27</v>
      </c>
      <c r="F41" s="27">
        <v>5.75</v>
      </c>
      <c r="G41" s="28"/>
      <c r="H41" s="29"/>
      <c r="I41" s="29"/>
      <c r="J41" s="29"/>
    </row>
    <row r="42" spans="1:10" outlineLevel="1">
      <c r="A42" s="25" t="s">
        <v>124</v>
      </c>
      <c r="B42" s="25" t="s">
        <v>125</v>
      </c>
      <c r="C42" s="25" t="s">
        <v>43</v>
      </c>
      <c r="D42" s="26" t="s">
        <v>72</v>
      </c>
      <c r="E42" s="25" t="s">
        <v>69</v>
      </c>
      <c r="F42" s="27">
        <v>152000</v>
      </c>
      <c r="G42" s="28"/>
      <c r="H42" s="29"/>
      <c r="I42" s="29"/>
      <c r="J42" s="29"/>
    </row>
    <row r="43" spans="1:10" ht="22.5" outlineLevel="1">
      <c r="A43" s="31" t="s">
        <v>126</v>
      </c>
      <c r="B43" s="35">
        <v>94964</v>
      </c>
      <c r="C43" s="25" t="s">
        <v>108</v>
      </c>
      <c r="D43" s="26" t="s">
        <v>127</v>
      </c>
      <c r="E43" s="25" t="s">
        <v>27</v>
      </c>
      <c r="F43" s="27">
        <v>57.5</v>
      </c>
      <c r="G43" s="28"/>
      <c r="H43" s="29"/>
      <c r="I43" s="29"/>
      <c r="J43" s="29"/>
    </row>
    <row r="44" spans="1:10" outlineLevel="1">
      <c r="A44" s="25" t="s">
        <v>128</v>
      </c>
      <c r="B44" s="35">
        <v>104658</v>
      </c>
      <c r="C44" s="25" t="s">
        <v>108</v>
      </c>
      <c r="D44" s="26" t="s">
        <v>129</v>
      </c>
      <c r="E44" s="25" t="s">
        <v>40</v>
      </c>
      <c r="F44" s="27">
        <v>1250</v>
      </c>
      <c r="G44" s="28"/>
      <c r="H44" s="29"/>
      <c r="I44" s="29"/>
      <c r="J44" s="29"/>
    </row>
    <row r="45" spans="1:10" outlineLevel="1">
      <c r="A45" s="31" t="s">
        <v>130</v>
      </c>
      <c r="B45" s="25" t="s">
        <v>131</v>
      </c>
      <c r="C45" s="25" t="s">
        <v>43</v>
      </c>
      <c r="D45" s="26" t="s">
        <v>132</v>
      </c>
      <c r="E45" s="25" t="s">
        <v>27</v>
      </c>
      <c r="F45" s="27">
        <v>844</v>
      </c>
      <c r="G45" s="28"/>
      <c r="H45" s="29"/>
      <c r="I45" s="29"/>
      <c r="J45" s="29"/>
    </row>
    <row r="46" spans="1:10" outlineLevel="1">
      <c r="A46" s="25" t="s">
        <v>133</v>
      </c>
      <c r="B46" s="25" t="s">
        <v>134</v>
      </c>
      <c r="C46" s="25" t="s">
        <v>43</v>
      </c>
      <c r="D46" s="26" t="s">
        <v>135</v>
      </c>
      <c r="E46" s="25" t="s">
        <v>27</v>
      </c>
      <c r="F46" s="27">
        <v>594</v>
      </c>
      <c r="G46" s="28"/>
      <c r="H46" s="29"/>
      <c r="I46" s="29"/>
      <c r="J46" s="29"/>
    </row>
    <row r="47" spans="1:10" ht="22.5" outlineLevel="1">
      <c r="A47" s="31" t="s">
        <v>136</v>
      </c>
      <c r="B47" s="25" t="s">
        <v>84</v>
      </c>
      <c r="C47" s="25" t="s">
        <v>43</v>
      </c>
      <c r="D47" s="26" t="s">
        <v>137</v>
      </c>
      <c r="E47" s="25" t="s">
        <v>27</v>
      </c>
      <c r="F47" s="27">
        <v>720</v>
      </c>
      <c r="G47" s="28"/>
      <c r="H47" s="29"/>
      <c r="I47" s="29"/>
      <c r="J47" s="29"/>
    </row>
    <row r="48" spans="1:10" outlineLevel="1">
      <c r="A48" s="25" t="s">
        <v>138</v>
      </c>
      <c r="B48" s="25" t="s">
        <v>139</v>
      </c>
      <c r="C48" s="25" t="s">
        <v>43</v>
      </c>
      <c r="D48" s="26" t="s">
        <v>140</v>
      </c>
      <c r="E48" s="25" t="s">
        <v>27</v>
      </c>
      <c r="F48" s="27">
        <v>3109.85</v>
      </c>
      <c r="G48" s="28"/>
      <c r="H48" s="29"/>
      <c r="I48" s="29"/>
      <c r="J48" s="29"/>
    </row>
    <row r="49" spans="1:10" outlineLevel="1">
      <c r="A49" s="31" t="s">
        <v>141</v>
      </c>
      <c r="B49" s="25" t="s">
        <v>142</v>
      </c>
      <c r="C49" s="25" t="s">
        <v>43</v>
      </c>
      <c r="D49" s="26" t="s">
        <v>143</v>
      </c>
      <c r="E49" s="25" t="s">
        <v>144</v>
      </c>
      <c r="F49" s="27">
        <v>62197.09</v>
      </c>
      <c r="G49" s="28"/>
      <c r="H49" s="29"/>
      <c r="I49" s="29"/>
      <c r="J49" s="29"/>
    </row>
    <row r="50" spans="1:10" outlineLevel="1">
      <c r="A50" s="25" t="s">
        <v>145</v>
      </c>
      <c r="B50" s="25" t="s">
        <v>146</v>
      </c>
      <c r="C50" s="25" t="s">
        <v>147</v>
      </c>
      <c r="D50" s="26" t="s">
        <v>148</v>
      </c>
      <c r="E50" s="25" t="s">
        <v>149</v>
      </c>
      <c r="F50" s="27">
        <v>4042.81</v>
      </c>
      <c r="G50" s="28"/>
      <c r="H50" s="29"/>
      <c r="I50" s="29"/>
      <c r="J50" s="29"/>
    </row>
    <row r="51" spans="1:10" outlineLevel="1">
      <c r="A51" s="31" t="s">
        <v>150</v>
      </c>
      <c r="B51" s="25" t="s">
        <v>151</v>
      </c>
      <c r="C51" s="25" t="s">
        <v>43</v>
      </c>
      <c r="D51" s="26" t="s">
        <v>152</v>
      </c>
      <c r="E51" s="25" t="s">
        <v>153</v>
      </c>
      <c r="F51" s="27">
        <v>149.4</v>
      </c>
      <c r="G51" s="28"/>
      <c r="H51" s="29"/>
      <c r="I51" s="29"/>
      <c r="J51" s="29"/>
    </row>
    <row r="52" spans="1:10" outlineLevel="1">
      <c r="A52" s="25" t="s">
        <v>154</v>
      </c>
      <c r="B52" s="25" t="s">
        <v>155</v>
      </c>
      <c r="C52" s="25" t="s">
        <v>43</v>
      </c>
      <c r="D52" s="26" t="s">
        <v>156</v>
      </c>
      <c r="E52" s="25" t="s">
        <v>153</v>
      </c>
      <c r="F52" s="27">
        <v>297</v>
      </c>
      <c r="G52" s="28"/>
      <c r="H52" s="29"/>
      <c r="I52" s="29"/>
      <c r="J52" s="29"/>
    </row>
    <row r="53" spans="1:10" outlineLevel="1">
      <c r="A53" s="31" t="s">
        <v>157</v>
      </c>
      <c r="B53" s="25" t="s">
        <v>158</v>
      </c>
      <c r="C53" s="25" t="s">
        <v>43</v>
      </c>
      <c r="D53" s="26" t="s">
        <v>159</v>
      </c>
      <c r="E53" s="25" t="s">
        <v>153</v>
      </c>
      <c r="F53" s="27">
        <v>2975.56</v>
      </c>
      <c r="G53" s="28"/>
      <c r="H53" s="29"/>
      <c r="I53" s="29"/>
      <c r="J53" s="29"/>
    </row>
    <row r="54" spans="1:10" outlineLevel="1">
      <c r="A54" s="25" t="s">
        <v>160</v>
      </c>
      <c r="B54" s="25" t="s">
        <v>161</v>
      </c>
      <c r="C54" s="25" t="s">
        <v>43</v>
      </c>
      <c r="D54" s="26" t="s">
        <v>162</v>
      </c>
      <c r="E54" s="25" t="s">
        <v>153</v>
      </c>
      <c r="F54" s="27">
        <v>460</v>
      </c>
      <c r="G54" s="28"/>
      <c r="H54" s="29"/>
      <c r="I54" s="29"/>
      <c r="J54" s="29"/>
    </row>
    <row r="55" spans="1:10" outlineLevel="1">
      <c r="A55" s="31" t="s">
        <v>163</v>
      </c>
      <c r="B55" s="25" t="s">
        <v>164</v>
      </c>
      <c r="C55" s="25" t="s">
        <v>43</v>
      </c>
      <c r="D55" s="26" t="s">
        <v>165</v>
      </c>
      <c r="E55" s="25" t="s">
        <v>27</v>
      </c>
      <c r="F55" s="27">
        <v>89.27</v>
      </c>
      <c r="G55" s="28"/>
      <c r="H55" s="29"/>
      <c r="I55" s="29"/>
      <c r="J55" s="29"/>
    </row>
    <row r="56" spans="1:10" outlineLevel="1">
      <c r="A56" s="25" t="s">
        <v>166</v>
      </c>
      <c r="B56" s="25" t="s">
        <v>167</v>
      </c>
      <c r="C56" s="25" t="s">
        <v>43</v>
      </c>
      <c r="D56" s="26" t="s">
        <v>168</v>
      </c>
      <c r="E56" s="25" t="s">
        <v>27</v>
      </c>
      <c r="F56" s="27">
        <v>83.32</v>
      </c>
      <c r="G56" s="28"/>
      <c r="H56" s="29"/>
      <c r="I56" s="29"/>
      <c r="J56" s="29"/>
    </row>
    <row r="57" spans="1:10" outlineLevel="1">
      <c r="A57" s="31" t="s">
        <v>169</v>
      </c>
      <c r="B57" s="35">
        <v>97113</v>
      </c>
      <c r="C57" s="25" t="s">
        <v>108</v>
      </c>
      <c r="D57" s="26" t="s">
        <v>170</v>
      </c>
      <c r="E57" s="25" t="s">
        <v>40</v>
      </c>
      <c r="F57" s="27">
        <v>15000</v>
      </c>
      <c r="G57" s="28"/>
      <c r="H57" s="29"/>
      <c r="I57" s="29"/>
      <c r="J57" s="29"/>
    </row>
    <row r="58" spans="1:10" outlineLevel="1">
      <c r="A58" s="25" t="s">
        <v>171</v>
      </c>
      <c r="B58" s="25" t="s">
        <v>172</v>
      </c>
      <c r="C58" s="25" t="s">
        <v>43</v>
      </c>
      <c r="D58" s="26" t="s">
        <v>173</v>
      </c>
      <c r="E58" s="25" t="s">
        <v>40</v>
      </c>
      <c r="F58" s="27">
        <v>15000</v>
      </c>
      <c r="G58" s="28"/>
      <c r="H58" s="29"/>
      <c r="I58" s="29"/>
      <c r="J58" s="29"/>
    </row>
    <row r="59" spans="1:10" outlineLevel="1">
      <c r="A59" s="31" t="s">
        <v>174</v>
      </c>
      <c r="B59" s="25" t="s">
        <v>175</v>
      </c>
      <c r="C59" s="25" t="s">
        <v>43</v>
      </c>
      <c r="D59" s="26" t="s">
        <v>176</v>
      </c>
      <c r="E59" s="25" t="s">
        <v>40</v>
      </c>
      <c r="F59" s="27">
        <v>15000</v>
      </c>
      <c r="G59" s="28"/>
      <c r="H59" s="29"/>
      <c r="I59" s="29"/>
      <c r="J59" s="29"/>
    </row>
    <row r="60" spans="1:10" outlineLevel="1">
      <c r="A60" s="25" t="s">
        <v>177</v>
      </c>
      <c r="B60" s="25" t="s">
        <v>178</v>
      </c>
      <c r="C60" s="25" t="s">
        <v>43</v>
      </c>
      <c r="D60" s="26" t="s">
        <v>179</v>
      </c>
      <c r="E60" s="25" t="s">
        <v>153</v>
      </c>
      <c r="F60" s="27">
        <v>30000</v>
      </c>
      <c r="G60" s="28"/>
      <c r="H60" s="29"/>
      <c r="I60" s="29"/>
      <c r="J60" s="29"/>
    </row>
    <row r="61" spans="1:10" outlineLevel="1">
      <c r="A61" s="31" t="s">
        <v>180</v>
      </c>
      <c r="B61" s="25" t="s">
        <v>95</v>
      </c>
      <c r="C61" s="25" t="s">
        <v>43</v>
      </c>
      <c r="D61" s="26" t="s">
        <v>96</v>
      </c>
      <c r="E61" s="25" t="s">
        <v>40</v>
      </c>
      <c r="F61" s="27">
        <v>1215</v>
      </c>
      <c r="G61" s="28"/>
      <c r="H61" s="29"/>
      <c r="I61" s="29"/>
      <c r="J61" s="29"/>
    </row>
    <row r="62" spans="1:10">
      <c r="A62" s="19">
        <v>5</v>
      </c>
      <c r="B62" s="20"/>
      <c r="C62" s="20"/>
      <c r="D62" s="21" t="s">
        <v>181</v>
      </c>
      <c r="E62" s="20"/>
      <c r="F62" s="22"/>
      <c r="G62" s="23"/>
      <c r="H62" s="24"/>
      <c r="I62" s="24"/>
      <c r="J62" s="24"/>
    </row>
    <row r="63" spans="1:10" ht="22.5" outlineLevel="1">
      <c r="A63" s="25" t="s">
        <v>182</v>
      </c>
      <c r="B63" s="25" t="s">
        <v>183</v>
      </c>
      <c r="C63" s="25" t="s">
        <v>43</v>
      </c>
      <c r="D63" s="26" t="s">
        <v>184</v>
      </c>
      <c r="E63" s="25" t="s">
        <v>27</v>
      </c>
      <c r="F63" s="27">
        <v>168</v>
      </c>
      <c r="G63" s="39"/>
      <c r="H63" s="29"/>
      <c r="I63" s="29"/>
      <c r="J63" s="29"/>
    </row>
    <row r="64" spans="1:10" outlineLevel="1">
      <c r="A64" s="25" t="s">
        <v>185</v>
      </c>
      <c r="B64" s="41" t="s">
        <v>186</v>
      </c>
      <c r="C64" s="25" t="s">
        <v>21</v>
      </c>
      <c r="D64" s="26" t="s">
        <v>187</v>
      </c>
      <c r="E64" s="25" t="s">
        <v>27</v>
      </c>
      <c r="F64" s="27">
        <v>33.6</v>
      </c>
      <c r="G64" s="28"/>
      <c r="H64" s="29"/>
      <c r="I64" s="29"/>
      <c r="J64" s="29"/>
    </row>
    <row r="65" spans="1:10" outlineLevel="1">
      <c r="A65" s="25" t="s">
        <v>188</v>
      </c>
      <c r="B65" s="25" t="s">
        <v>95</v>
      </c>
      <c r="C65" s="25" t="s">
        <v>43</v>
      </c>
      <c r="D65" s="26" t="s">
        <v>96</v>
      </c>
      <c r="E65" s="25" t="s">
        <v>97</v>
      </c>
      <c r="F65" s="27">
        <v>2572.8000000000002</v>
      </c>
      <c r="G65" s="28"/>
      <c r="H65" s="29"/>
      <c r="I65" s="29"/>
      <c r="J65" s="29"/>
    </row>
    <row r="66" spans="1:10" outlineLevel="1">
      <c r="A66" s="25" t="s">
        <v>189</v>
      </c>
      <c r="B66" s="25" t="s">
        <v>190</v>
      </c>
      <c r="C66" s="25" t="s">
        <v>43</v>
      </c>
      <c r="D66" s="26" t="s">
        <v>191</v>
      </c>
      <c r="E66" s="25" t="s">
        <v>69</v>
      </c>
      <c r="F66" s="27">
        <v>6720</v>
      </c>
      <c r="G66" s="28"/>
      <c r="H66" s="29"/>
      <c r="I66" s="29"/>
      <c r="J66" s="29"/>
    </row>
    <row r="67" spans="1:10" outlineLevel="1">
      <c r="A67" s="25" t="s">
        <v>192</v>
      </c>
      <c r="B67" s="25" t="s">
        <v>193</v>
      </c>
      <c r="C67" s="25" t="s">
        <v>43</v>
      </c>
      <c r="D67" s="26" t="s">
        <v>103</v>
      </c>
      <c r="E67" s="25" t="s">
        <v>86</v>
      </c>
      <c r="F67" s="27">
        <v>67.2</v>
      </c>
      <c r="G67" s="28"/>
      <c r="H67" s="29"/>
      <c r="I67" s="29"/>
      <c r="J67" s="29"/>
    </row>
    <row r="68" spans="1:10" outlineLevel="1">
      <c r="A68" s="25" t="s">
        <v>194</v>
      </c>
      <c r="B68" s="25" t="s">
        <v>195</v>
      </c>
      <c r="C68" s="25" t="s">
        <v>43</v>
      </c>
      <c r="D68" s="26" t="s">
        <v>196</v>
      </c>
      <c r="E68" s="25" t="s">
        <v>23</v>
      </c>
      <c r="F68" s="27">
        <v>280</v>
      </c>
      <c r="G68" s="28"/>
      <c r="H68" s="29"/>
      <c r="I68" s="29"/>
      <c r="J68" s="29"/>
    </row>
    <row r="69" spans="1:10">
      <c r="A69" s="19">
        <v>6</v>
      </c>
      <c r="B69" s="20"/>
      <c r="C69" s="20"/>
      <c r="D69" s="21" t="s">
        <v>197</v>
      </c>
      <c r="E69" s="20"/>
      <c r="F69" s="22"/>
      <c r="G69" s="23"/>
      <c r="H69" s="24"/>
      <c r="I69" s="24"/>
      <c r="J69" s="24"/>
    </row>
    <row r="70" spans="1:10" ht="22.5" outlineLevel="1">
      <c r="A70" s="25" t="s">
        <v>198</v>
      </c>
      <c r="B70" s="25" t="s">
        <v>199</v>
      </c>
      <c r="C70" s="25" t="s">
        <v>43</v>
      </c>
      <c r="D70" s="26" t="s">
        <v>200</v>
      </c>
      <c r="E70" s="25" t="s">
        <v>201</v>
      </c>
      <c r="F70" s="27">
        <v>110</v>
      </c>
      <c r="G70" s="28"/>
      <c r="H70" s="29"/>
      <c r="I70" s="29"/>
      <c r="J70" s="29"/>
    </row>
    <row r="71" spans="1:10" outlineLevel="1">
      <c r="A71" s="25" t="s">
        <v>202</v>
      </c>
      <c r="B71" s="41" t="s">
        <v>203</v>
      </c>
      <c r="C71" s="25" t="s">
        <v>43</v>
      </c>
      <c r="D71" s="26" t="s">
        <v>204</v>
      </c>
      <c r="E71" s="25" t="s">
        <v>201</v>
      </c>
      <c r="F71" s="27">
        <v>946</v>
      </c>
      <c r="G71" s="28"/>
      <c r="H71" s="29"/>
      <c r="I71" s="29"/>
      <c r="J71" s="29"/>
    </row>
    <row r="72" spans="1:10" outlineLevel="1">
      <c r="A72" s="25" t="s">
        <v>205</v>
      </c>
      <c r="B72" s="25" t="s">
        <v>206</v>
      </c>
      <c r="C72" s="25" t="s">
        <v>43</v>
      </c>
      <c r="D72" s="26" t="s">
        <v>207</v>
      </c>
      <c r="E72" s="25" t="s">
        <v>201</v>
      </c>
      <c r="F72" s="42">
        <v>20</v>
      </c>
      <c r="G72" s="28"/>
      <c r="H72" s="29"/>
      <c r="I72" s="29"/>
      <c r="J72" s="29"/>
    </row>
    <row r="73" spans="1:10">
      <c r="A73" s="19">
        <v>7</v>
      </c>
      <c r="B73" s="20"/>
      <c r="C73" s="20"/>
      <c r="D73" s="21" t="s">
        <v>208</v>
      </c>
      <c r="E73" s="20"/>
      <c r="F73" s="22"/>
      <c r="G73" s="23"/>
      <c r="H73" s="24"/>
      <c r="I73" s="24"/>
      <c r="J73" s="24"/>
    </row>
    <row r="74" spans="1:10" s="40" customFormat="1">
      <c r="A74" s="19" t="s">
        <v>209</v>
      </c>
      <c r="B74" s="20"/>
      <c r="C74" s="20"/>
      <c r="D74" s="21" t="s">
        <v>210</v>
      </c>
      <c r="E74" s="20"/>
      <c r="F74" s="22"/>
      <c r="G74" s="23"/>
      <c r="H74" s="24"/>
      <c r="I74" s="24"/>
      <c r="J74" s="24"/>
    </row>
    <row r="75" spans="1:10" outlineLevel="1">
      <c r="A75" s="25" t="s">
        <v>211</v>
      </c>
      <c r="B75" s="25">
        <v>1022000</v>
      </c>
      <c r="C75" s="25" t="s">
        <v>43</v>
      </c>
      <c r="D75" s="26" t="s">
        <v>212</v>
      </c>
      <c r="E75" s="25" t="s">
        <v>23</v>
      </c>
      <c r="F75" s="27">
        <v>67269.716024016205</v>
      </c>
      <c r="G75" s="28"/>
      <c r="H75" s="29"/>
      <c r="I75" s="29"/>
      <c r="J75" s="29"/>
    </row>
    <row r="76" spans="1:10" outlineLevel="1">
      <c r="A76" s="25" t="s">
        <v>213</v>
      </c>
      <c r="B76" s="25">
        <v>365761</v>
      </c>
      <c r="C76" s="41" t="s">
        <v>214</v>
      </c>
      <c r="D76" s="26" t="s">
        <v>215</v>
      </c>
      <c r="E76" s="25" t="s">
        <v>23</v>
      </c>
      <c r="F76" s="27">
        <v>67269.716024016205</v>
      </c>
      <c r="G76" s="28"/>
      <c r="H76" s="29"/>
      <c r="I76" s="29"/>
      <c r="J76" s="29"/>
    </row>
    <row r="77" spans="1:10" outlineLevel="1">
      <c r="A77" s="25" t="s">
        <v>216</v>
      </c>
      <c r="B77" s="41" t="s">
        <v>217</v>
      </c>
      <c r="C77" s="25" t="s">
        <v>218</v>
      </c>
      <c r="D77" s="26" t="s">
        <v>219</v>
      </c>
      <c r="E77" s="25" t="s">
        <v>23</v>
      </c>
      <c r="F77" s="27">
        <v>4000</v>
      </c>
      <c r="G77" s="28"/>
      <c r="H77" s="29"/>
      <c r="I77" s="29"/>
      <c r="J77" s="29"/>
    </row>
    <row r="78" spans="1:10" outlineLevel="1">
      <c r="A78" s="25" t="s">
        <v>220</v>
      </c>
      <c r="B78" s="25">
        <v>20205</v>
      </c>
      <c r="C78" s="25" t="s">
        <v>214</v>
      </c>
      <c r="D78" s="26" t="s">
        <v>221</v>
      </c>
      <c r="E78" s="25" t="s">
        <v>23</v>
      </c>
      <c r="F78" s="42">
        <f>F76</f>
        <v>67269.716024016205</v>
      </c>
      <c r="G78" s="28"/>
      <c r="H78" s="29"/>
      <c r="I78" s="29"/>
      <c r="J78" s="29"/>
    </row>
    <row r="79" spans="1:10" outlineLevel="1">
      <c r="A79" s="25" t="s">
        <v>222</v>
      </c>
      <c r="B79" s="25">
        <v>300425</v>
      </c>
      <c r="C79" s="25" t="s">
        <v>214</v>
      </c>
      <c r="D79" s="26" t="s">
        <v>223</v>
      </c>
      <c r="E79" s="25" t="s">
        <v>224</v>
      </c>
      <c r="F79" s="42">
        <v>1000</v>
      </c>
      <c r="G79" s="28"/>
      <c r="H79" s="29"/>
      <c r="I79" s="29"/>
      <c r="J79" s="29"/>
    </row>
    <row r="80" spans="1:10" outlineLevel="1">
      <c r="A80" s="25" t="s">
        <v>225</v>
      </c>
      <c r="B80" s="25">
        <v>20206</v>
      </c>
      <c r="C80" s="25" t="s">
        <v>214</v>
      </c>
      <c r="D80" s="26" t="s">
        <v>226</v>
      </c>
      <c r="E80" s="25" t="s">
        <v>23</v>
      </c>
      <c r="F80" s="42">
        <v>10000</v>
      </c>
      <c r="G80" s="28"/>
      <c r="H80" s="29"/>
      <c r="I80" s="29"/>
      <c r="J80" s="29"/>
    </row>
    <row r="81" spans="1:10" outlineLevel="1">
      <c r="A81" s="25" t="s">
        <v>227</v>
      </c>
      <c r="B81" s="25">
        <v>20211</v>
      </c>
      <c r="C81" s="25" t="s">
        <v>214</v>
      </c>
      <c r="D81" s="26" t="s">
        <v>228</v>
      </c>
      <c r="E81" s="25" t="s">
        <v>23</v>
      </c>
      <c r="F81" s="42">
        <v>10000</v>
      </c>
      <c r="G81" s="28"/>
      <c r="H81" s="29"/>
      <c r="I81" s="29"/>
      <c r="J81" s="29"/>
    </row>
    <row r="82" spans="1:10" outlineLevel="1">
      <c r="A82" s="25" t="s">
        <v>229</v>
      </c>
      <c r="B82" s="25">
        <v>20213</v>
      </c>
      <c r="C82" s="25" t="s">
        <v>214</v>
      </c>
      <c r="D82" s="26" t="s">
        <v>230</v>
      </c>
      <c r="E82" s="25" t="s">
        <v>23</v>
      </c>
      <c r="F82" s="42">
        <v>50000</v>
      </c>
      <c r="G82" s="28"/>
      <c r="H82" s="29"/>
      <c r="I82" s="29"/>
      <c r="J82" s="29"/>
    </row>
    <row r="83" spans="1:10" outlineLevel="1">
      <c r="A83" s="25" t="s">
        <v>231</v>
      </c>
      <c r="B83" s="25">
        <v>366633</v>
      </c>
      <c r="C83" s="25" t="s">
        <v>214</v>
      </c>
      <c r="D83" s="26" t="s">
        <v>232</v>
      </c>
      <c r="E83" s="25" t="s">
        <v>224</v>
      </c>
      <c r="F83" s="42">
        <v>650</v>
      </c>
      <c r="G83" s="28"/>
      <c r="H83" s="29"/>
      <c r="I83" s="29"/>
      <c r="J83" s="29"/>
    </row>
    <row r="84" spans="1:10" s="40" customFormat="1" ht="21" customHeight="1">
      <c r="A84" s="19" t="s">
        <v>233</v>
      </c>
      <c r="B84" s="20"/>
      <c r="C84" s="20"/>
      <c r="D84" s="21" t="s">
        <v>234</v>
      </c>
      <c r="E84" s="20"/>
      <c r="F84" s="22"/>
      <c r="G84" s="23"/>
      <c r="H84" s="24"/>
      <c r="I84" s="24"/>
      <c r="J84" s="24"/>
    </row>
    <row r="85" spans="1:10" outlineLevel="1">
      <c r="A85" s="25" t="s">
        <v>235</v>
      </c>
      <c r="B85" s="25">
        <v>6049000</v>
      </c>
      <c r="C85" s="25" t="s">
        <v>43</v>
      </c>
      <c r="D85" s="26" t="s">
        <v>236</v>
      </c>
      <c r="E85" s="25" t="s">
        <v>237</v>
      </c>
      <c r="F85" s="42">
        <v>1000</v>
      </c>
      <c r="G85" s="28"/>
      <c r="H85" s="29"/>
      <c r="I85" s="29"/>
      <c r="J85" s="29"/>
    </row>
    <row r="86" spans="1:10" outlineLevel="1">
      <c r="A86" s="25" t="s">
        <v>238</v>
      </c>
      <c r="B86" s="25">
        <v>94209</v>
      </c>
      <c r="C86" s="25" t="s">
        <v>239</v>
      </c>
      <c r="D86" s="26" t="s">
        <v>240</v>
      </c>
      <c r="E86" s="25" t="s">
        <v>241</v>
      </c>
      <c r="F86" s="42">
        <v>1000</v>
      </c>
      <c r="G86" s="28"/>
      <c r="H86" s="29"/>
      <c r="I86" s="29"/>
      <c r="J86" s="29"/>
    </row>
    <row r="87" spans="1:10" outlineLevel="1">
      <c r="A87" s="25" t="s">
        <v>242</v>
      </c>
      <c r="B87" s="25">
        <v>7022000</v>
      </c>
      <c r="C87" s="25" t="s">
        <v>239</v>
      </c>
      <c r="D87" s="26" t="s">
        <v>243</v>
      </c>
      <c r="E87" s="25" t="s">
        <v>86</v>
      </c>
      <c r="F87" s="42">
        <v>1000</v>
      </c>
      <c r="G87" s="28"/>
      <c r="H87" s="29"/>
      <c r="I87" s="29"/>
      <c r="J87" s="29"/>
    </row>
    <row r="88" spans="1:10" outlineLevel="1">
      <c r="A88" s="25" t="s">
        <v>244</v>
      </c>
      <c r="B88" s="25" t="s">
        <v>245</v>
      </c>
      <c r="C88" s="25" t="s">
        <v>239</v>
      </c>
      <c r="D88" s="26" t="s">
        <v>246</v>
      </c>
      <c r="E88" s="25" t="s">
        <v>23</v>
      </c>
      <c r="F88" s="42">
        <v>1800</v>
      </c>
      <c r="G88" s="28"/>
      <c r="H88" s="29"/>
      <c r="I88" s="29"/>
      <c r="J88" s="29"/>
    </row>
    <row r="89" spans="1:10" outlineLevel="1">
      <c r="A89" s="25" t="s">
        <v>247</v>
      </c>
      <c r="B89" s="25">
        <v>366606</v>
      </c>
      <c r="C89" s="25" t="s">
        <v>214</v>
      </c>
      <c r="D89" s="26" t="s">
        <v>248</v>
      </c>
      <c r="E89" s="25" t="s">
        <v>153</v>
      </c>
      <c r="F89" s="42">
        <v>7500</v>
      </c>
      <c r="G89" s="28"/>
      <c r="H89" s="29"/>
      <c r="I89" s="29"/>
      <c r="J89" s="29"/>
    </row>
    <row r="90" spans="1:10" outlineLevel="1">
      <c r="A90" s="25" t="s">
        <v>249</v>
      </c>
      <c r="B90" s="25">
        <v>366607</v>
      </c>
      <c r="C90" s="25" t="s">
        <v>214</v>
      </c>
      <c r="D90" s="26" t="s">
        <v>250</v>
      </c>
      <c r="E90" s="25" t="s">
        <v>153</v>
      </c>
      <c r="F90" s="42">
        <v>4500</v>
      </c>
      <c r="G90" s="28"/>
      <c r="H90" s="29"/>
      <c r="I90" s="29"/>
      <c r="J90" s="29"/>
    </row>
    <row r="91" spans="1:10" outlineLevel="1">
      <c r="A91" s="25" t="s">
        <v>251</v>
      </c>
      <c r="B91" s="25">
        <v>366608</v>
      </c>
      <c r="C91" s="25" t="s">
        <v>214</v>
      </c>
      <c r="D91" s="26" t="s">
        <v>252</v>
      </c>
      <c r="E91" s="25" t="s">
        <v>153</v>
      </c>
      <c r="F91" s="42">
        <v>4500</v>
      </c>
      <c r="G91" s="28"/>
      <c r="H91" s="29"/>
      <c r="I91" s="29"/>
      <c r="J91" s="29"/>
    </row>
    <row r="92" spans="1:10" outlineLevel="1">
      <c r="A92" s="25" t="s">
        <v>253</v>
      </c>
      <c r="B92" s="25" t="s">
        <v>254</v>
      </c>
      <c r="C92" s="25" t="s">
        <v>214</v>
      </c>
      <c r="D92" s="26" t="s">
        <v>255</v>
      </c>
      <c r="E92" s="25" t="s">
        <v>224</v>
      </c>
      <c r="F92" s="42">
        <v>5000</v>
      </c>
      <c r="G92" s="28"/>
      <c r="H92" s="29"/>
      <c r="I92" s="29"/>
      <c r="J92" s="29"/>
    </row>
    <row r="93" spans="1:10" outlineLevel="1">
      <c r="A93" s="25" t="s">
        <v>256</v>
      </c>
      <c r="B93" s="25">
        <v>365752</v>
      </c>
      <c r="C93" s="25" t="s">
        <v>214</v>
      </c>
      <c r="D93" s="26" t="s">
        <v>257</v>
      </c>
      <c r="E93" s="25" t="s">
        <v>224</v>
      </c>
      <c r="F93" s="42">
        <v>3000</v>
      </c>
      <c r="G93" s="28"/>
      <c r="H93" s="29"/>
      <c r="I93" s="29"/>
      <c r="J93" s="29"/>
    </row>
    <row r="94" spans="1:10" outlineLevel="1">
      <c r="A94" s="25" t="s">
        <v>258</v>
      </c>
      <c r="B94" s="25" t="s">
        <v>259</v>
      </c>
      <c r="C94" s="25" t="s">
        <v>260</v>
      </c>
      <c r="D94" s="26" t="s">
        <v>261</v>
      </c>
      <c r="E94" s="25" t="s">
        <v>86</v>
      </c>
      <c r="F94" s="42">
        <v>14000</v>
      </c>
      <c r="G94" s="28"/>
      <c r="H94" s="29"/>
      <c r="I94" s="29"/>
      <c r="J94" s="29"/>
    </row>
    <row r="95" spans="1:10" outlineLevel="1">
      <c r="A95" s="25" t="s">
        <v>262</v>
      </c>
      <c r="B95" s="25">
        <v>4063000</v>
      </c>
      <c r="C95" s="25" t="s">
        <v>239</v>
      </c>
      <c r="D95" s="26" t="s">
        <v>263</v>
      </c>
      <c r="E95" s="25" t="s">
        <v>264</v>
      </c>
      <c r="F95" s="42">
        <f>F94*1.5</f>
        <v>21000</v>
      </c>
      <c r="G95" s="28"/>
      <c r="H95" s="29"/>
      <c r="I95" s="29"/>
      <c r="J95" s="29"/>
    </row>
    <row r="96" spans="1:10" s="40" customFormat="1">
      <c r="A96" s="19" t="s">
        <v>265</v>
      </c>
      <c r="B96" s="20"/>
      <c r="C96" s="20"/>
      <c r="D96" s="21" t="s">
        <v>266</v>
      </c>
      <c r="E96" s="20"/>
      <c r="F96" s="22"/>
      <c r="G96" s="23"/>
      <c r="H96" s="24"/>
      <c r="I96" s="24"/>
      <c r="J96" s="24"/>
    </row>
    <row r="97" spans="1:10" ht="22.5" outlineLevel="1">
      <c r="A97" s="25" t="s">
        <v>267</v>
      </c>
      <c r="B97" s="25">
        <v>7003001</v>
      </c>
      <c r="C97" s="25" t="s">
        <v>239</v>
      </c>
      <c r="D97" s="26" t="s">
        <v>268</v>
      </c>
      <c r="E97" s="25" t="s">
        <v>97</v>
      </c>
      <c r="F97" s="42">
        <v>350</v>
      </c>
      <c r="G97" s="28"/>
      <c r="H97" s="29"/>
      <c r="I97" s="29"/>
      <c r="J97" s="29"/>
    </row>
    <row r="98" spans="1:10" ht="22.5" outlineLevel="1">
      <c r="A98" s="25" t="s">
        <v>269</v>
      </c>
      <c r="B98" s="25">
        <v>7003002</v>
      </c>
      <c r="C98" s="25" t="s">
        <v>239</v>
      </c>
      <c r="D98" s="26" t="s">
        <v>270</v>
      </c>
      <c r="E98" s="25" t="s">
        <v>97</v>
      </c>
      <c r="F98" s="42">
        <v>250</v>
      </c>
      <c r="G98" s="28"/>
      <c r="H98" s="29"/>
      <c r="I98" s="29"/>
      <c r="J98" s="29"/>
    </row>
    <row r="99" spans="1:10" outlineLevel="1">
      <c r="A99" s="25" t="s">
        <v>271</v>
      </c>
      <c r="B99" s="25">
        <v>10527</v>
      </c>
      <c r="C99" s="25" t="s">
        <v>239</v>
      </c>
      <c r="D99" s="26" t="s">
        <v>272</v>
      </c>
      <c r="E99" s="25" t="s">
        <v>86</v>
      </c>
      <c r="F99" s="42">
        <v>500</v>
      </c>
      <c r="G99" s="28"/>
      <c r="H99" s="29"/>
      <c r="I99" s="29"/>
      <c r="J99" s="29"/>
    </row>
    <row r="100" spans="1:10" outlineLevel="1">
      <c r="A100" s="25" t="s">
        <v>273</v>
      </c>
      <c r="B100" s="25">
        <v>10522</v>
      </c>
      <c r="C100" s="25" t="s">
        <v>239</v>
      </c>
      <c r="D100" s="26" t="s">
        <v>274</v>
      </c>
      <c r="E100" s="25" t="s">
        <v>86</v>
      </c>
      <c r="F100" s="42">
        <v>500</v>
      </c>
      <c r="G100" s="28"/>
      <c r="H100" s="29"/>
      <c r="I100" s="29"/>
      <c r="J100" s="29"/>
    </row>
    <row r="101" spans="1:10" outlineLevel="1">
      <c r="A101" s="25" t="s">
        <v>275</v>
      </c>
      <c r="B101" s="25">
        <v>10630</v>
      </c>
      <c r="C101" s="25" t="s">
        <v>239</v>
      </c>
      <c r="D101" s="26" t="s">
        <v>276</v>
      </c>
      <c r="E101" s="25" t="s">
        <v>86</v>
      </c>
      <c r="F101" s="42">
        <v>500</v>
      </c>
      <c r="G101" s="28"/>
      <c r="H101" s="29"/>
      <c r="I101" s="29"/>
      <c r="J101" s="29"/>
    </row>
    <row r="102" spans="1:10" outlineLevel="1">
      <c r="A102" s="25" t="s">
        <v>277</v>
      </c>
      <c r="B102" s="25">
        <v>94221</v>
      </c>
      <c r="C102" s="25" t="s">
        <v>239</v>
      </c>
      <c r="D102" s="26" t="s">
        <v>278</v>
      </c>
      <c r="E102" s="25" t="s">
        <v>241</v>
      </c>
      <c r="F102" s="42">
        <v>1000</v>
      </c>
      <c r="G102" s="28"/>
      <c r="H102" s="29"/>
      <c r="I102" s="29"/>
      <c r="J102" s="29"/>
    </row>
    <row r="103" spans="1:10" outlineLevel="1">
      <c r="A103" s="25" t="s">
        <v>279</v>
      </c>
      <c r="B103" s="25">
        <v>11037</v>
      </c>
      <c r="C103" s="25" t="s">
        <v>239</v>
      </c>
      <c r="D103" s="26" t="s">
        <v>280</v>
      </c>
      <c r="E103" s="25" t="s">
        <v>23</v>
      </c>
      <c r="F103" s="42">
        <v>500</v>
      </c>
      <c r="G103" s="28"/>
      <c r="H103" s="29"/>
      <c r="I103" s="29"/>
      <c r="J103" s="29"/>
    </row>
    <row r="104" spans="1:10" outlineLevel="1">
      <c r="A104" s="25" t="s">
        <v>281</v>
      </c>
      <c r="B104" s="25">
        <v>11050</v>
      </c>
      <c r="C104" s="25" t="s">
        <v>239</v>
      </c>
      <c r="D104" s="26" t="s">
        <v>282</v>
      </c>
      <c r="E104" s="25" t="s">
        <v>23</v>
      </c>
      <c r="F104" s="42">
        <v>500</v>
      </c>
      <c r="G104" s="28"/>
      <c r="H104" s="29"/>
      <c r="I104" s="29"/>
      <c r="J104" s="29"/>
    </row>
    <row r="105" spans="1:10" outlineLevel="1">
      <c r="A105" s="25" t="s">
        <v>283</v>
      </c>
      <c r="B105" s="25">
        <v>11066</v>
      </c>
      <c r="C105" s="25" t="s">
        <v>239</v>
      </c>
      <c r="D105" s="26" t="s">
        <v>284</v>
      </c>
      <c r="E105" s="25" t="s">
        <v>23</v>
      </c>
      <c r="F105" s="42">
        <v>500</v>
      </c>
      <c r="G105" s="39"/>
      <c r="H105" s="29"/>
      <c r="I105" s="29"/>
      <c r="J105" s="29"/>
    </row>
    <row r="106" spans="1:10" outlineLevel="1">
      <c r="A106" s="25" t="s">
        <v>285</v>
      </c>
      <c r="B106" s="25">
        <v>11070</v>
      </c>
      <c r="C106" s="25" t="s">
        <v>239</v>
      </c>
      <c r="D106" s="26" t="s">
        <v>286</v>
      </c>
      <c r="E106" s="25" t="s">
        <v>23</v>
      </c>
      <c r="F106" s="42">
        <v>500</v>
      </c>
      <c r="G106" s="28"/>
      <c r="H106" s="29"/>
      <c r="I106" s="29"/>
      <c r="J106" s="29"/>
    </row>
    <row r="107" spans="1:10" outlineLevel="1">
      <c r="A107" s="25" t="s">
        <v>287</v>
      </c>
      <c r="B107" s="25">
        <v>17515</v>
      </c>
      <c r="C107" s="25" t="s">
        <v>239</v>
      </c>
      <c r="D107" s="26" t="s">
        <v>288</v>
      </c>
      <c r="E107" s="25" t="s">
        <v>289</v>
      </c>
      <c r="F107" s="42">
        <v>450</v>
      </c>
      <c r="G107" s="28"/>
      <c r="H107" s="29"/>
      <c r="I107" s="29"/>
      <c r="J107" s="29"/>
    </row>
    <row r="108" spans="1:10" outlineLevel="1">
      <c r="A108" s="25" t="s">
        <v>290</v>
      </c>
      <c r="B108" s="25">
        <v>17740</v>
      </c>
      <c r="C108" s="25" t="s">
        <v>239</v>
      </c>
      <c r="D108" s="26" t="s">
        <v>291</v>
      </c>
      <c r="E108" s="25" t="s">
        <v>289</v>
      </c>
      <c r="F108" s="42">
        <v>200</v>
      </c>
      <c r="G108" s="28"/>
      <c r="H108" s="29"/>
      <c r="I108" s="29"/>
      <c r="J108" s="29"/>
    </row>
    <row r="109" spans="1:10" outlineLevel="1">
      <c r="A109" s="25" t="s">
        <v>292</v>
      </c>
      <c r="B109" s="25">
        <v>11513</v>
      </c>
      <c r="C109" s="25" t="s">
        <v>239</v>
      </c>
      <c r="D109" s="26" t="s">
        <v>293</v>
      </c>
      <c r="E109" s="25" t="s">
        <v>289</v>
      </c>
      <c r="F109" s="42">
        <v>10000</v>
      </c>
      <c r="G109" s="28"/>
      <c r="H109" s="29"/>
      <c r="I109" s="29"/>
      <c r="J109" s="29"/>
    </row>
    <row r="110" spans="1:10" outlineLevel="1">
      <c r="A110" s="25" t="s">
        <v>294</v>
      </c>
      <c r="B110" s="25">
        <v>11515</v>
      </c>
      <c r="C110" s="25" t="s">
        <v>239</v>
      </c>
      <c r="D110" s="26" t="s">
        <v>295</v>
      </c>
      <c r="E110" s="25" t="s">
        <v>289</v>
      </c>
      <c r="F110" s="42">
        <v>10000</v>
      </c>
      <c r="G110" s="28"/>
      <c r="H110" s="29"/>
      <c r="I110" s="29"/>
      <c r="J110" s="29"/>
    </row>
    <row r="111" spans="1:10" outlineLevel="1">
      <c r="A111" s="25" t="s">
        <v>296</v>
      </c>
      <c r="B111" s="25">
        <v>94001</v>
      </c>
      <c r="C111" s="25" t="s">
        <v>239</v>
      </c>
      <c r="D111" s="26" t="s">
        <v>297</v>
      </c>
      <c r="E111" s="25" t="s">
        <v>241</v>
      </c>
      <c r="F111" s="42">
        <v>10000</v>
      </c>
      <c r="G111" s="43"/>
      <c r="H111" s="29"/>
      <c r="I111" s="29"/>
      <c r="J111" s="29"/>
    </row>
    <row r="112" spans="1:10" outlineLevel="1">
      <c r="A112" s="25" t="s">
        <v>298</v>
      </c>
      <c r="B112" s="25">
        <v>94209</v>
      </c>
      <c r="C112" s="25" t="s">
        <v>239</v>
      </c>
      <c r="D112" s="26" t="s">
        <v>240</v>
      </c>
      <c r="E112" s="25" t="s">
        <v>241</v>
      </c>
      <c r="F112" s="42">
        <v>1000</v>
      </c>
      <c r="G112" s="28"/>
      <c r="H112" s="29"/>
      <c r="I112" s="29"/>
      <c r="J112" s="29"/>
    </row>
    <row r="113" spans="1:10" outlineLevel="1">
      <c r="A113" s="25" t="s">
        <v>299</v>
      </c>
      <c r="B113" s="25">
        <v>8049000</v>
      </c>
      <c r="C113" s="25" t="s">
        <v>239</v>
      </c>
      <c r="D113" s="26" t="s">
        <v>300</v>
      </c>
      <c r="E113" s="25" t="s">
        <v>86</v>
      </c>
      <c r="F113" s="42">
        <v>1000</v>
      </c>
      <c r="G113" s="28"/>
      <c r="H113" s="29"/>
      <c r="I113" s="29"/>
      <c r="J113" s="29"/>
    </row>
    <row r="114" spans="1:10" outlineLevel="1">
      <c r="A114" s="25" t="s">
        <v>301</v>
      </c>
      <c r="B114" s="25">
        <v>8051000</v>
      </c>
      <c r="C114" s="25" t="s">
        <v>239</v>
      </c>
      <c r="D114" s="26" t="s">
        <v>302</v>
      </c>
      <c r="E114" s="25" t="s">
        <v>86</v>
      </c>
      <c r="F114" s="42">
        <v>1000</v>
      </c>
      <c r="G114" s="28"/>
      <c r="H114" s="29"/>
      <c r="I114" s="29"/>
      <c r="J114" s="29"/>
    </row>
    <row r="115" spans="1:10" outlineLevel="1">
      <c r="A115" s="25" t="s">
        <v>303</v>
      </c>
      <c r="B115" s="25">
        <v>10001002</v>
      </c>
      <c r="C115" s="25" t="s">
        <v>239</v>
      </c>
      <c r="D115" s="26" t="s">
        <v>304</v>
      </c>
      <c r="E115" s="25" t="s">
        <v>86</v>
      </c>
      <c r="F115" s="42">
        <v>1000</v>
      </c>
      <c r="G115" s="28"/>
      <c r="H115" s="29"/>
      <c r="I115" s="29"/>
      <c r="J115" s="29"/>
    </row>
    <row r="116" spans="1:10" outlineLevel="1">
      <c r="A116" s="25" t="s">
        <v>305</v>
      </c>
      <c r="B116" s="25">
        <v>10002000</v>
      </c>
      <c r="C116" s="25" t="s">
        <v>239</v>
      </c>
      <c r="D116" s="26" t="s">
        <v>306</v>
      </c>
      <c r="E116" s="25" t="s">
        <v>97</v>
      </c>
      <c r="F116" s="42">
        <v>1000</v>
      </c>
      <c r="G116" s="28"/>
      <c r="H116" s="29"/>
      <c r="I116" s="29"/>
      <c r="J116" s="29"/>
    </row>
    <row r="117" spans="1:10" outlineLevel="1">
      <c r="A117" s="25" t="s">
        <v>307</v>
      </c>
      <c r="B117" s="25">
        <v>10003000</v>
      </c>
      <c r="C117" s="25" t="s">
        <v>239</v>
      </c>
      <c r="D117" s="26" t="s">
        <v>308</v>
      </c>
      <c r="E117" s="25" t="s">
        <v>97</v>
      </c>
      <c r="F117" s="42">
        <v>1000</v>
      </c>
      <c r="G117" s="28"/>
      <c r="H117" s="29"/>
      <c r="I117" s="29"/>
      <c r="J117" s="29"/>
    </row>
    <row r="118" spans="1:10" outlineLevel="1">
      <c r="A118" s="25" t="s">
        <v>309</v>
      </c>
      <c r="B118" s="25">
        <v>10004000</v>
      </c>
      <c r="C118" s="25" t="s">
        <v>239</v>
      </c>
      <c r="D118" s="26" t="s">
        <v>310</v>
      </c>
      <c r="E118" s="25" t="s">
        <v>97</v>
      </c>
      <c r="F118" s="42">
        <v>1000</v>
      </c>
      <c r="G118" s="28"/>
      <c r="H118" s="29"/>
      <c r="I118" s="29"/>
      <c r="J118" s="29"/>
    </row>
    <row r="119" spans="1:10" outlineLevel="1">
      <c r="A119" s="25" t="s">
        <v>311</v>
      </c>
      <c r="B119" s="25">
        <v>10005000</v>
      </c>
      <c r="C119" s="25" t="s">
        <v>239</v>
      </c>
      <c r="D119" s="26" t="s">
        <v>312</v>
      </c>
      <c r="E119" s="25" t="s">
        <v>97</v>
      </c>
      <c r="F119" s="42">
        <v>1000</v>
      </c>
      <c r="G119" s="28"/>
      <c r="H119" s="29"/>
      <c r="I119" s="29"/>
      <c r="J119" s="29"/>
    </row>
    <row r="120" spans="1:10" outlineLevel="1">
      <c r="A120" s="25" t="s">
        <v>313</v>
      </c>
      <c r="B120" s="25">
        <v>10006000</v>
      </c>
      <c r="C120" s="25" t="s">
        <v>239</v>
      </c>
      <c r="D120" s="26" t="s">
        <v>314</v>
      </c>
      <c r="E120" s="25" t="s">
        <v>97</v>
      </c>
      <c r="F120" s="42">
        <v>1000</v>
      </c>
      <c r="G120" s="28"/>
      <c r="H120" s="29"/>
      <c r="I120" s="29"/>
      <c r="J120" s="29"/>
    </row>
    <row r="121" spans="1:10" ht="22.5" outlineLevel="1">
      <c r="A121" s="25" t="s">
        <v>315</v>
      </c>
      <c r="B121" s="25">
        <v>10007002</v>
      </c>
      <c r="C121" s="25" t="s">
        <v>239</v>
      </c>
      <c r="D121" s="26" t="s">
        <v>316</v>
      </c>
      <c r="E121" s="25" t="s">
        <v>86</v>
      </c>
      <c r="F121" s="42">
        <v>300</v>
      </c>
      <c r="G121" s="28"/>
      <c r="H121" s="29"/>
      <c r="I121" s="29"/>
      <c r="J121" s="29"/>
    </row>
    <row r="122" spans="1:10" ht="22.5" outlineLevel="1">
      <c r="A122" s="25" t="s">
        <v>317</v>
      </c>
      <c r="B122" s="25">
        <v>10007003</v>
      </c>
      <c r="C122" s="25" t="s">
        <v>239</v>
      </c>
      <c r="D122" s="26" t="s">
        <v>318</v>
      </c>
      <c r="E122" s="25" t="s">
        <v>86</v>
      </c>
      <c r="F122" s="42">
        <v>200</v>
      </c>
      <c r="G122" s="28"/>
      <c r="H122" s="29"/>
      <c r="I122" s="29"/>
      <c r="J122" s="29"/>
    </row>
    <row r="123" spans="1:10" ht="22.5" outlineLevel="1">
      <c r="A123" s="25" t="s">
        <v>319</v>
      </c>
      <c r="B123" s="25">
        <v>10007004</v>
      </c>
      <c r="C123" s="25" t="s">
        <v>239</v>
      </c>
      <c r="D123" s="26" t="s">
        <v>320</v>
      </c>
      <c r="E123" s="25" t="s">
        <v>86</v>
      </c>
      <c r="F123" s="42">
        <v>110</v>
      </c>
      <c r="G123" s="28"/>
      <c r="H123" s="29"/>
      <c r="I123" s="29"/>
      <c r="J123" s="29"/>
    </row>
    <row r="124" spans="1:10" outlineLevel="1">
      <c r="A124" s="25" t="s">
        <v>321</v>
      </c>
      <c r="B124" s="25">
        <v>10008001</v>
      </c>
      <c r="C124" s="25" t="s">
        <v>239</v>
      </c>
      <c r="D124" s="26" t="s">
        <v>322</v>
      </c>
      <c r="E124" s="25" t="s">
        <v>86</v>
      </c>
      <c r="F124" s="42">
        <v>3</v>
      </c>
      <c r="G124" s="28"/>
      <c r="H124" s="29"/>
      <c r="I124" s="29"/>
      <c r="J124" s="29"/>
    </row>
    <row r="125" spans="1:10" outlineLevel="1">
      <c r="A125" s="25" t="s">
        <v>323</v>
      </c>
      <c r="B125" s="25">
        <v>10008002</v>
      </c>
      <c r="C125" s="25" t="s">
        <v>239</v>
      </c>
      <c r="D125" s="26" t="s">
        <v>324</v>
      </c>
      <c r="E125" s="25" t="s">
        <v>86</v>
      </c>
      <c r="F125" s="42">
        <v>5</v>
      </c>
      <c r="G125" s="28"/>
      <c r="H125" s="29"/>
      <c r="I125" s="29"/>
      <c r="J125" s="29"/>
    </row>
    <row r="126" spans="1:10" outlineLevel="1">
      <c r="A126" s="25" t="s">
        <v>325</v>
      </c>
      <c r="B126" s="25">
        <v>10009000</v>
      </c>
      <c r="C126" s="25" t="s">
        <v>239</v>
      </c>
      <c r="D126" s="26" t="s">
        <v>326</v>
      </c>
      <c r="E126" s="25" t="s">
        <v>23</v>
      </c>
      <c r="F126" s="42">
        <v>1000</v>
      </c>
      <c r="G126" s="28"/>
      <c r="H126" s="29"/>
      <c r="I126" s="29"/>
      <c r="J126" s="29"/>
    </row>
    <row r="127" spans="1:10" outlineLevel="1">
      <c r="A127" s="25" t="s">
        <v>327</v>
      </c>
      <c r="B127" s="25">
        <v>10010000</v>
      </c>
      <c r="C127" s="25" t="s">
        <v>239</v>
      </c>
      <c r="D127" s="26" t="s">
        <v>328</v>
      </c>
      <c r="E127" s="25" t="s">
        <v>201</v>
      </c>
      <c r="F127" s="42">
        <v>1000</v>
      </c>
      <c r="G127" s="28"/>
      <c r="H127" s="29"/>
      <c r="I127" s="29"/>
      <c r="J127" s="29"/>
    </row>
    <row r="128" spans="1:10" outlineLevel="1">
      <c r="A128" s="25" t="s">
        <v>329</v>
      </c>
      <c r="B128" s="25">
        <v>10011000</v>
      </c>
      <c r="C128" s="25" t="s">
        <v>239</v>
      </c>
      <c r="D128" s="26" t="s">
        <v>330</v>
      </c>
      <c r="E128" s="25" t="s">
        <v>69</v>
      </c>
      <c r="F128" s="42">
        <v>1000</v>
      </c>
      <c r="G128" s="28"/>
      <c r="H128" s="29"/>
      <c r="I128" s="29"/>
      <c r="J128" s="29"/>
    </row>
    <row r="129" spans="1:10" outlineLevel="1">
      <c r="A129" s="25" t="s">
        <v>331</v>
      </c>
      <c r="B129" s="25">
        <v>10012000</v>
      </c>
      <c r="C129" s="25" t="s">
        <v>239</v>
      </c>
      <c r="D129" s="26" t="s">
        <v>332</v>
      </c>
      <c r="E129" s="25" t="s">
        <v>333</v>
      </c>
      <c r="F129" s="42">
        <v>1000</v>
      </c>
      <c r="G129" s="28"/>
      <c r="H129" s="29"/>
      <c r="I129" s="29"/>
      <c r="J129" s="29"/>
    </row>
    <row r="130" spans="1:10" ht="22.5" outlineLevel="1">
      <c r="A130" s="25" t="s">
        <v>334</v>
      </c>
      <c r="B130" s="25">
        <v>10013000</v>
      </c>
      <c r="C130" s="25" t="s">
        <v>239</v>
      </c>
      <c r="D130" s="26" t="s">
        <v>335</v>
      </c>
      <c r="E130" s="25" t="s">
        <v>69</v>
      </c>
      <c r="F130" s="42">
        <v>1000</v>
      </c>
      <c r="G130" s="28"/>
      <c r="H130" s="29"/>
      <c r="I130" s="29"/>
      <c r="J130" s="29"/>
    </row>
    <row r="131" spans="1:10" outlineLevel="1">
      <c r="A131" s="25" t="s">
        <v>336</v>
      </c>
      <c r="B131" s="25">
        <v>10015000</v>
      </c>
      <c r="C131" s="25" t="s">
        <v>239</v>
      </c>
      <c r="D131" s="26" t="s">
        <v>176</v>
      </c>
      <c r="E131" s="25" t="s">
        <v>97</v>
      </c>
      <c r="F131" s="42">
        <v>1000</v>
      </c>
      <c r="G131" s="28"/>
      <c r="H131" s="29"/>
      <c r="I131" s="29"/>
      <c r="J131" s="29"/>
    </row>
    <row r="132" spans="1:10" outlineLevel="1">
      <c r="A132" s="25" t="s">
        <v>337</v>
      </c>
      <c r="B132" s="25">
        <v>10017000</v>
      </c>
      <c r="C132" s="25" t="s">
        <v>239</v>
      </c>
      <c r="D132" s="26" t="s">
        <v>338</v>
      </c>
      <c r="E132" s="25" t="s">
        <v>97</v>
      </c>
      <c r="F132" s="42">
        <v>1000</v>
      </c>
      <c r="G132" s="28"/>
      <c r="H132" s="29"/>
      <c r="I132" s="29"/>
      <c r="J132" s="29"/>
    </row>
    <row r="133" spans="1:10" outlineLevel="1">
      <c r="A133" s="25" t="s">
        <v>339</v>
      </c>
      <c r="B133" s="25">
        <v>10019000</v>
      </c>
      <c r="C133" s="25" t="s">
        <v>239</v>
      </c>
      <c r="D133" s="26" t="s">
        <v>340</v>
      </c>
      <c r="E133" s="25" t="s">
        <v>97</v>
      </c>
      <c r="F133" s="42">
        <v>1000</v>
      </c>
      <c r="G133" s="28"/>
      <c r="H133" s="29"/>
      <c r="I133" s="29"/>
      <c r="J133" s="29"/>
    </row>
    <row r="134" spans="1:10" outlineLevel="1">
      <c r="A134" s="25" t="s">
        <v>341</v>
      </c>
      <c r="B134" s="25">
        <v>10020000</v>
      </c>
      <c r="C134" s="25" t="s">
        <v>239</v>
      </c>
      <c r="D134" s="26" t="s">
        <v>342</v>
      </c>
      <c r="E134" s="25" t="s">
        <v>69</v>
      </c>
      <c r="F134" s="42">
        <v>1000</v>
      </c>
      <c r="G134" s="28"/>
      <c r="H134" s="29"/>
      <c r="I134" s="29"/>
      <c r="J134" s="29"/>
    </row>
    <row r="135" spans="1:10" outlineLevel="1">
      <c r="A135" s="25" t="s">
        <v>343</v>
      </c>
      <c r="B135" s="25">
        <v>10021000</v>
      </c>
      <c r="C135" s="25" t="s">
        <v>239</v>
      </c>
      <c r="D135" s="26" t="s">
        <v>344</v>
      </c>
      <c r="E135" s="25" t="s">
        <v>97</v>
      </c>
      <c r="F135" s="42">
        <v>1000</v>
      </c>
      <c r="G135" s="28"/>
      <c r="H135" s="29"/>
      <c r="I135" s="29"/>
      <c r="J135" s="29"/>
    </row>
    <row r="136" spans="1:10" outlineLevel="1">
      <c r="A136" s="25" t="s">
        <v>345</v>
      </c>
      <c r="B136" s="25">
        <v>10022000</v>
      </c>
      <c r="C136" s="25" t="s">
        <v>239</v>
      </c>
      <c r="D136" s="26" t="s">
        <v>346</v>
      </c>
      <c r="E136" s="25" t="s">
        <v>97</v>
      </c>
      <c r="F136" s="42">
        <v>1000</v>
      </c>
      <c r="G136" s="28"/>
      <c r="H136" s="29"/>
      <c r="I136" s="29"/>
      <c r="J136" s="29"/>
    </row>
    <row r="137" spans="1:10">
      <c r="A137" s="19" t="s">
        <v>347</v>
      </c>
      <c r="B137" s="20"/>
      <c r="C137" s="20"/>
      <c r="D137" s="21" t="s">
        <v>348</v>
      </c>
      <c r="E137" s="20"/>
      <c r="F137" s="22"/>
      <c r="G137" s="23"/>
      <c r="H137" s="24"/>
      <c r="I137" s="24"/>
      <c r="J137" s="24"/>
    </row>
    <row r="138" spans="1:10" outlineLevel="1">
      <c r="A138" s="25" t="s">
        <v>349</v>
      </c>
      <c r="B138" s="25">
        <v>2108</v>
      </c>
      <c r="C138" s="25" t="s">
        <v>239</v>
      </c>
      <c r="D138" s="26" t="s">
        <v>350</v>
      </c>
      <c r="E138" s="25" t="s">
        <v>241</v>
      </c>
      <c r="F138" s="42">
        <f>220*3*12</f>
        <v>7920</v>
      </c>
      <c r="G138" s="28"/>
      <c r="H138" s="29"/>
      <c r="I138" s="29"/>
      <c r="J138" s="29"/>
    </row>
    <row r="139" spans="1:10" outlineLevel="1">
      <c r="A139" s="25" t="s">
        <v>351</v>
      </c>
      <c r="B139" s="25">
        <v>2099</v>
      </c>
      <c r="C139" s="25" t="s">
        <v>239</v>
      </c>
      <c r="D139" s="26" t="s">
        <v>352</v>
      </c>
      <c r="E139" s="25" t="s">
        <v>241</v>
      </c>
      <c r="F139" s="42">
        <f t="shared" ref="F139:F141" si="0">220*5*12</f>
        <v>13200</v>
      </c>
      <c r="G139" s="28"/>
      <c r="H139" s="29"/>
      <c r="I139" s="29"/>
      <c r="J139" s="29"/>
    </row>
    <row r="140" spans="1:10" outlineLevel="1">
      <c r="A140" s="25" t="s">
        <v>353</v>
      </c>
      <c r="B140" s="25">
        <v>2020</v>
      </c>
      <c r="C140" s="25" t="s">
        <v>239</v>
      </c>
      <c r="D140" s="26" t="s">
        <v>354</v>
      </c>
      <c r="E140" s="25" t="s">
        <v>241</v>
      </c>
      <c r="F140" s="42">
        <f t="shared" si="0"/>
        <v>13200</v>
      </c>
      <c r="G140" s="28"/>
      <c r="H140" s="29"/>
      <c r="I140" s="29"/>
      <c r="J140" s="29"/>
    </row>
    <row r="141" spans="1:10" outlineLevel="1">
      <c r="A141" s="25" t="s">
        <v>355</v>
      </c>
      <c r="B141" s="25">
        <v>2035</v>
      </c>
      <c r="C141" s="25" t="s">
        <v>239</v>
      </c>
      <c r="D141" s="26" t="s">
        <v>356</v>
      </c>
      <c r="E141" s="25" t="s">
        <v>241</v>
      </c>
      <c r="F141" s="42">
        <f t="shared" si="0"/>
        <v>13200</v>
      </c>
      <c r="G141" s="28"/>
      <c r="H141" s="29"/>
      <c r="I141" s="29"/>
      <c r="J141" s="29"/>
    </row>
    <row r="142" spans="1:10" outlineLevel="1">
      <c r="A142" s="25" t="s">
        <v>357</v>
      </c>
      <c r="B142" s="25">
        <v>94298</v>
      </c>
      <c r="C142" s="25" t="s">
        <v>239</v>
      </c>
      <c r="D142" s="26" t="s">
        <v>358</v>
      </c>
      <c r="E142" s="25" t="s">
        <v>241</v>
      </c>
      <c r="F142" s="42">
        <f>220*4*12</f>
        <v>10560</v>
      </c>
      <c r="G142" s="28"/>
      <c r="H142" s="29"/>
      <c r="I142" s="29"/>
      <c r="J142" s="29"/>
    </row>
    <row r="143" spans="1:10" outlineLevel="1">
      <c r="A143" s="25" t="s">
        <v>359</v>
      </c>
      <c r="B143" s="25">
        <v>94008</v>
      </c>
      <c r="C143" s="25" t="s">
        <v>239</v>
      </c>
      <c r="D143" s="26" t="s">
        <v>360</v>
      </c>
      <c r="E143" s="25" t="s">
        <v>241</v>
      </c>
      <c r="F143" s="42">
        <f t="shared" ref="F143:F145" si="1">220*1*12</f>
        <v>2640</v>
      </c>
      <c r="G143" s="28"/>
      <c r="H143" s="29"/>
      <c r="I143" s="29"/>
      <c r="J143" s="29"/>
    </row>
    <row r="144" spans="1:10" outlineLevel="1">
      <c r="A144" s="25" t="s">
        <v>361</v>
      </c>
      <c r="B144" s="25">
        <v>94215</v>
      </c>
      <c r="C144" s="25" t="s">
        <v>239</v>
      </c>
      <c r="D144" s="26" t="s">
        <v>362</v>
      </c>
      <c r="E144" s="25" t="s">
        <v>241</v>
      </c>
      <c r="F144" s="42">
        <f t="shared" si="1"/>
        <v>2640</v>
      </c>
      <c r="G144" s="28"/>
      <c r="H144" s="29"/>
      <c r="I144" s="29"/>
      <c r="J144" s="29"/>
    </row>
    <row r="145" spans="1:14" outlineLevel="1">
      <c r="A145" s="25" t="s">
        <v>363</v>
      </c>
      <c r="B145" s="25">
        <v>94045</v>
      </c>
      <c r="C145" s="25" t="s">
        <v>239</v>
      </c>
      <c r="D145" s="26" t="s">
        <v>364</v>
      </c>
      <c r="E145" s="25" t="s">
        <v>241</v>
      </c>
      <c r="F145" s="42">
        <f t="shared" si="1"/>
        <v>2640</v>
      </c>
      <c r="G145" s="28"/>
      <c r="H145" s="29"/>
      <c r="I145" s="29"/>
      <c r="J145" s="29"/>
    </row>
    <row r="146" spans="1:14" outlineLevel="1">
      <c r="A146" s="25" t="s">
        <v>365</v>
      </c>
      <c r="B146" s="25" t="s">
        <v>366</v>
      </c>
      <c r="C146" s="25" t="s">
        <v>214</v>
      </c>
      <c r="D146" s="26" t="s">
        <v>367</v>
      </c>
      <c r="E146" s="25" t="s">
        <v>368</v>
      </c>
      <c r="F146" s="42">
        <f>12*6</f>
        <v>72</v>
      </c>
      <c r="G146" s="28"/>
      <c r="H146" s="29"/>
      <c r="I146" s="29"/>
      <c r="J146" s="29"/>
    </row>
    <row r="147" spans="1:14" outlineLevel="1">
      <c r="A147" s="25" t="s">
        <v>369</v>
      </c>
      <c r="B147" s="25">
        <v>74000572</v>
      </c>
      <c r="C147" s="25" t="s">
        <v>214</v>
      </c>
      <c r="D147" s="26" t="s">
        <v>370</v>
      </c>
      <c r="E147" s="25" t="s">
        <v>368</v>
      </c>
      <c r="F147" s="42">
        <f>12*5</f>
        <v>60</v>
      </c>
      <c r="G147" s="28"/>
      <c r="H147" s="29"/>
      <c r="I147" s="29"/>
      <c r="J147" s="29"/>
      <c r="N147" s="44">
        <f>J148*4%</f>
        <v>0</v>
      </c>
    </row>
    <row r="148" spans="1:14">
      <c r="A148" s="19"/>
      <c r="B148" s="20"/>
      <c r="C148" s="20"/>
      <c r="D148" s="21"/>
      <c r="E148" s="20"/>
      <c r="F148" s="22"/>
      <c r="G148" s="23"/>
      <c r="H148" s="24"/>
      <c r="I148" s="24"/>
      <c r="J148" s="24"/>
    </row>
    <row r="149" spans="1:14" outlineLevel="1">
      <c r="A149" s="25"/>
      <c r="B149" s="25"/>
      <c r="C149" s="25"/>
      <c r="D149" s="26"/>
      <c r="E149" s="25"/>
      <c r="F149" s="27"/>
      <c r="G149" s="28"/>
      <c r="H149" s="29"/>
      <c r="I149" s="29"/>
      <c r="J149" s="29"/>
    </row>
    <row r="150" spans="1:14" ht="3.75" customHeight="1">
      <c r="A150" s="45"/>
      <c r="B150" s="46"/>
      <c r="C150" s="46"/>
      <c r="D150" s="47"/>
      <c r="E150" s="46"/>
      <c r="F150" s="48"/>
      <c r="G150" s="49"/>
      <c r="H150" s="50"/>
      <c r="I150" s="49"/>
      <c r="J150" s="51"/>
    </row>
    <row r="151" spans="1:14">
      <c r="A151" s="52"/>
      <c r="B151" s="53"/>
      <c r="C151" s="53"/>
      <c r="E151" s="53"/>
      <c r="F151" s="54"/>
      <c r="G151" s="55"/>
      <c r="H151" s="56"/>
      <c r="I151" s="56"/>
      <c r="J151" s="57"/>
    </row>
    <row r="152" spans="1:14">
      <c r="A152" s="52"/>
      <c r="B152" s="53"/>
      <c r="C152" s="53"/>
      <c r="E152" s="53"/>
      <c r="F152" s="54"/>
      <c r="G152" s="55"/>
      <c r="H152" s="56"/>
      <c r="I152" s="1"/>
      <c r="J152" s="57"/>
    </row>
    <row r="153" spans="1:14">
      <c r="A153" s="52"/>
      <c r="B153" s="53"/>
      <c r="C153" s="53"/>
      <c r="E153" s="53"/>
      <c r="F153" s="54"/>
      <c r="G153" s="55"/>
      <c r="H153" s="56"/>
      <c r="I153" s="56"/>
      <c r="J153" s="57"/>
    </row>
    <row r="154" spans="1:14">
      <c r="K154" s="44">
        <f>J148*10%</f>
        <v>0</v>
      </c>
    </row>
  </sheetData>
  <sheetProtection selectLockedCells="1" selectUnlockedCells="1"/>
  <autoFilter ref="A4:J153"/>
  <mergeCells count="4">
    <mergeCell ref="A1:D1"/>
    <mergeCell ref="E1:G1"/>
    <mergeCell ref="A2:D2"/>
    <mergeCell ref="E2:H2"/>
  </mergeCells>
  <pageMargins left="0.70833333333333337" right="0.70833333333333337" top="0.74791666666666667" bottom="0.74791666666666667" header="0.51181102362204722" footer="0.51181102362204722"/>
  <pageSetup paperSize="9" scale="55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30"/>
    <pageSetUpPr fitToPage="1"/>
  </sheetPr>
  <dimension ref="B1:K26"/>
  <sheetViews>
    <sheetView showGridLines="0" topLeftCell="A4" zoomScaleSheetLayoutView="85" workbookViewId="0">
      <selection activeCell="C11" sqref="C11"/>
    </sheetView>
  </sheetViews>
  <sheetFormatPr defaultColWidth="8.5703125" defaultRowHeight="15"/>
  <cols>
    <col min="1" max="1" width="2.42578125" style="58" customWidth="1"/>
    <col min="2" max="2" width="5.85546875" style="58" customWidth="1"/>
    <col min="3" max="3" width="128" style="58" customWidth="1"/>
    <col min="4" max="4" width="15" style="59" customWidth="1"/>
    <col min="5" max="5" width="16.140625" style="58" customWidth="1"/>
    <col min="6" max="7" width="10" style="58" customWidth="1"/>
    <col min="8" max="16384" width="8.5703125" style="58"/>
  </cols>
  <sheetData>
    <row r="1" spans="2:5">
      <c r="D1" s="58"/>
    </row>
    <row r="2" spans="2:5">
      <c r="C2" s="74" t="s">
        <v>371</v>
      </c>
      <c r="D2" s="74"/>
      <c r="E2" s="74"/>
    </row>
    <row r="3" spans="2:5">
      <c r="C3" s="74"/>
      <c r="D3" s="74"/>
      <c r="E3" s="74"/>
    </row>
    <row r="4" spans="2:5">
      <c r="D4" s="58"/>
    </row>
    <row r="5" spans="2:5" ht="15.75" customHeight="1">
      <c r="B5" s="75" t="s">
        <v>372</v>
      </c>
      <c r="C5" s="76" t="s">
        <v>373</v>
      </c>
      <c r="D5" s="77" t="s">
        <v>374</v>
      </c>
      <c r="E5" s="77"/>
    </row>
    <row r="6" spans="2:5" ht="15.75">
      <c r="B6" s="75"/>
      <c r="C6" s="76"/>
      <c r="D6" s="60" t="s">
        <v>375</v>
      </c>
      <c r="E6" s="61" t="s">
        <v>376</v>
      </c>
    </row>
    <row r="7" spans="2:5" ht="7.5" customHeight="1">
      <c r="B7" s="62"/>
      <c r="D7" s="63"/>
      <c r="E7" s="64"/>
    </row>
    <row r="8" spans="2:5" s="65" customFormat="1" ht="39" customHeight="1">
      <c r="B8" s="66">
        <v>1</v>
      </c>
      <c r="C8" s="37" t="s">
        <v>119</v>
      </c>
      <c r="D8" s="67">
        <v>1800</v>
      </c>
      <c r="E8" s="68" t="s">
        <v>86</v>
      </c>
    </row>
    <row r="9" spans="2:5" s="65" customFormat="1" ht="49.5" customHeight="1">
      <c r="B9" s="66">
        <v>2</v>
      </c>
      <c r="C9" s="26" t="s">
        <v>377</v>
      </c>
      <c r="D9" s="67">
        <v>2162</v>
      </c>
      <c r="E9" s="68" t="s">
        <v>86</v>
      </c>
    </row>
    <row r="10" spans="2:5" s="65" customFormat="1" ht="83.25" customHeight="1">
      <c r="B10" s="66">
        <v>3</v>
      </c>
      <c r="C10" s="26" t="s">
        <v>78</v>
      </c>
      <c r="D10" s="67">
        <v>2108</v>
      </c>
      <c r="E10" s="68" t="s">
        <v>86</v>
      </c>
    </row>
    <row r="11" spans="2:5" s="65" customFormat="1" ht="27" customHeight="1">
      <c r="B11" s="66">
        <v>4</v>
      </c>
      <c r="C11" s="26" t="s">
        <v>56</v>
      </c>
      <c r="D11" s="67">
        <v>100</v>
      </c>
      <c r="E11" s="68" t="s">
        <v>23</v>
      </c>
    </row>
    <row r="19" spans="3:11" ht="146.25">
      <c r="C19" s="36">
        <v>94990</v>
      </c>
      <c r="D19" s="31" t="s">
        <v>108</v>
      </c>
      <c r="E19" s="37" t="s">
        <v>119</v>
      </c>
      <c r="F19" s="31" t="s">
        <v>27</v>
      </c>
      <c r="G19" s="38">
        <v>3600</v>
      </c>
      <c r="H19" s="39">
        <v>807.93</v>
      </c>
      <c r="I19" s="29">
        <f>ROUND(G19*H19,2)</f>
        <v>2908548</v>
      </c>
      <c r="J19" s="29">
        <v>991.81486799999993</v>
      </c>
      <c r="K19" s="29">
        <f>ROUND(G19*J19,2)</f>
        <v>3570533.52</v>
      </c>
    </row>
    <row r="20" spans="3:11" ht="33.75">
      <c r="C20" s="25" t="s">
        <v>43</v>
      </c>
      <c r="D20" s="26" t="s">
        <v>75</v>
      </c>
      <c r="E20" s="25" t="s">
        <v>27</v>
      </c>
      <c r="F20" s="27">
        <v>4324</v>
      </c>
      <c r="G20" s="28">
        <v>530.01</v>
      </c>
      <c r="H20" s="29">
        <f t="shared" ref="H20:H22" si="0">ROUND(F20*G20,2)</f>
        <v>2291763.2400000002</v>
      </c>
      <c r="I20" s="29">
        <v>650.64027599999997</v>
      </c>
      <c r="J20" s="29">
        <f t="shared" ref="J20:J22" si="1">ROUND(F20*I20,2)</f>
        <v>2813368.55</v>
      </c>
    </row>
    <row r="21" spans="3:11" ht="33.75">
      <c r="C21" s="25" t="s">
        <v>43</v>
      </c>
      <c r="D21" s="26" t="s">
        <v>78</v>
      </c>
      <c r="E21" s="25" t="s">
        <v>27</v>
      </c>
      <c r="F21" s="27">
        <v>4216</v>
      </c>
      <c r="G21" s="28">
        <v>553.21</v>
      </c>
      <c r="H21" s="29">
        <f t="shared" si="0"/>
        <v>2332333.36</v>
      </c>
      <c r="I21" s="29">
        <v>679.12059600000009</v>
      </c>
      <c r="J21" s="29">
        <f t="shared" si="1"/>
        <v>2863172.43</v>
      </c>
    </row>
    <row r="22" spans="3:11" ht="45">
      <c r="C22" s="25" t="s">
        <v>43</v>
      </c>
      <c r="D22" s="26" t="s">
        <v>56</v>
      </c>
      <c r="E22" s="25" t="s">
        <v>23</v>
      </c>
      <c r="F22" s="27">
        <v>200</v>
      </c>
      <c r="G22" s="28">
        <v>8465.5400000000009</v>
      </c>
      <c r="H22" s="29">
        <f t="shared" si="0"/>
        <v>1693108</v>
      </c>
      <c r="I22" s="29">
        <v>10392.296904000001</v>
      </c>
      <c r="J22" s="29">
        <f t="shared" si="1"/>
        <v>2078459.38</v>
      </c>
    </row>
    <row r="25" spans="3:11">
      <c r="F25" s="58">
        <f t="shared" ref="F25:F26" si="2">F20/2</f>
        <v>2162</v>
      </c>
    </row>
    <row r="26" spans="3:11">
      <c r="F26" s="58">
        <f t="shared" si="2"/>
        <v>2108</v>
      </c>
    </row>
  </sheetData>
  <sheetProtection selectLockedCells="1" selectUnlockedCells="1"/>
  <mergeCells count="4">
    <mergeCell ref="C2:E3"/>
    <mergeCell ref="B5:B6"/>
    <mergeCell ref="C5:C6"/>
    <mergeCell ref="D5:E5"/>
  </mergeCells>
  <printOptions horizontalCentered="1"/>
  <pageMargins left="0.11805555555555557" right="0.11805555555555557" top="0.59027777777777779" bottom="0.19652777777777777" header="0.51181102362204722" footer="0.51181102362204722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"/>
  <sheetViews>
    <sheetView zoomScale="70" zoomScaleNormal="70" workbookViewId="0">
      <selection activeCell="B25" sqref="B25"/>
    </sheetView>
  </sheetViews>
  <sheetFormatPr defaultColWidth="8.42578125" defaultRowHeight="12.75"/>
  <cols>
    <col min="1" max="1" width="7.85546875" customWidth="1"/>
    <col min="2" max="2" width="193" customWidth="1"/>
    <col min="3" max="3" width="4.5703125" customWidth="1"/>
    <col min="4" max="4" width="14.7109375" customWidth="1"/>
    <col min="5" max="5" width="14.7109375" style="69" customWidth="1"/>
    <col min="6" max="16384" width="8.42578125" style="69"/>
  </cols>
  <sheetData/>
  <sheetProtection selectLockedCells="1" selectUnlockedCells="1"/>
  <pageMargins left="0.51180555555555562" right="0.51180555555555562" top="0.78749999999999998" bottom="0.78749999999999998" header="0.51181102362204722" footer="0.51181102362204722"/>
  <pageSetup paperSize="9" firstPageNumber="0" fitToHeight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5373</TotalTime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PLAN_ORÇ</vt:lpstr>
      <vt:lpstr>HABILITAÇÃO</vt:lpstr>
      <vt:lpstr>Plan1</vt:lpstr>
      <vt:lpstr>HABILITAÇÃO!_xlnm_Print_Area</vt:lpstr>
      <vt:lpstr>HABILITAÇÃO!Area_de_impressao</vt:lpstr>
      <vt:lpstr>PLAN_ORÇ!Excel_BuiltIn__FilterDatabase</vt:lpstr>
      <vt:lpstr>HABILITAÇÃO!Excel_BuiltIn_Print_Area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com valores.xls</dc:title>
  <dc:creator>Thiago Angelelli</dc:creator>
  <cp:lastModifiedBy>trequena</cp:lastModifiedBy>
  <cp:revision>3</cp:revision>
  <cp:lastPrinted>2026-10-09T17:29:39Z</cp:lastPrinted>
  <dcterms:created xsi:type="dcterms:W3CDTF">2026-02-24T15:31:10Z</dcterms:created>
  <dcterms:modified xsi:type="dcterms:W3CDTF">2026-10-09T17:48:49Z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</Properties>
</file>