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usion\shares\bkp_licitacoes\Compras\Meus documentos\EXERCÍCIO 2025\PREGÃO ELETRÔNICO\PAVIMENTAÇÃO NOVA CONQUISTA\"/>
    </mc:Choice>
  </mc:AlternateContent>
  <workbookProtection workbookAlgorithmName="SHA-512" workbookHashValue="DK/CMHsgpC4RwKELrd7AstPv2qfxfKkYcuXC919+bJe3+3R09pPSMSQYvFLe2qc59iicTEvK/ZZmgQIDvcOurw==" workbookSaltValue="5QIzevKQMIRJKWjvCIv6Nw==" workbookSpinCount="100000" lockStructure="1"/>
  <bookViews>
    <workbookView xWindow="0" yWindow="0" windowWidth="19200" windowHeight="10905"/>
  </bookViews>
  <sheets>
    <sheet name="Orçamento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7" i="2" l="1"/>
  <c r="J97" i="2"/>
  <c r="K95" i="2"/>
  <c r="J95" i="2"/>
  <c r="K93" i="2"/>
  <c r="K92" i="2"/>
  <c r="J92" i="2"/>
  <c r="K90" i="2"/>
  <c r="J90" i="2"/>
  <c r="K88" i="2"/>
  <c r="J88" i="2"/>
  <c r="K86" i="2"/>
  <c r="K85" i="2"/>
  <c r="J85" i="2"/>
  <c r="K84" i="2"/>
  <c r="K83" i="2"/>
  <c r="J83" i="2"/>
  <c r="K82" i="2"/>
  <c r="J82" i="2"/>
  <c r="K80" i="2"/>
  <c r="J80" i="2"/>
  <c r="K79" i="2"/>
  <c r="J79" i="2"/>
  <c r="K77" i="2"/>
  <c r="J77" i="2"/>
  <c r="K76" i="2"/>
  <c r="J76" i="2"/>
  <c r="K74" i="2"/>
  <c r="K73" i="2"/>
  <c r="J73" i="2"/>
  <c r="K72" i="2"/>
  <c r="J72" i="2"/>
  <c r="K70" i="2"/>
  <c r="J70" i="2"/>
  <c r="K69" i="2"/>
  <c r="J69" i="2"/>
  <c r="K68" i="2"/>
  <c r="J68" i="2"/>
  <c r="K66" i="2"/>
  <c r="J66" i="2"/>
  <c r="K64" i="2"/>
  <c r="J64" i="2"/>
  <c r="K63" i="2"/>
  <c r="J63" i="2"/>
  <c r="K62" i="2"/>
  <c r="J62" i="2"/>
  <c r="K61" i="2"/>
  <c r="J61" i="2"/>
  <c r="K59" i="2"/>
  <c r="K58" i="2"/>
  <c r="J58" i="2"/>
  <c r="K56" i="2"/>
  <c r="J56" i="2"/>
  <c r="K55" i="2"/>
  <c r="J55" i="2"/>
  <c r="K54" i="2"/>
  <c r="J54" i="2"/>
  <c r="K53" i="2"/>
  <c r="J53" i="2"/>
  <c r="K51" i="2"/>
  <c r="J51" i="2"/>
  <c r="K50" i="2"/>
  <c r="J50" i="2"/>
  <c r="K49" i="2"/>
  <c r="J49" i="2"/>
  <c r="K47" i="2"/>
  <c r="K46" i="2"/>
  <c r="J46" i="2"/>
  <c r="K45" i="2"/>
  <c r="J45" i="2"/>
  <c r="K43" i="2"/>
  <c r="J43" i="2"/>
  <c r="K42" i="2"/>
  <c r="J42" i="2"/>
  <c r="K40" i="2"/>
  <c r="J40" i="2"/>
  <c r="K39" i="2"/>
  <c r="J39" i="2"/>
  <c r="K38" i="2"/>
  <c r="J38" i="2"/>
  <c r="K36" i="2"/>
  <c r="J36" i="2"/>
  <c r="K35" i="2"/>
  <c r="J35" i="2"/>
  <c r="K34" i="2"/>
  <c r="J34" i="2"/>
  <c r="K33" i="2"/>
  <c r="J33" i="2"/>
  <c r="K32" i="2"/>
  <c r="J32" i="2"/>
  <c r="K30" i="2"/>
  <c r="K29" i="2"/>
  <c r="J29" i="2"/>
  <c r="K27" i="2"/>
  <c r="J27" i="2"/>
  <c r="K26" i="2"/>
  <c r="J26" i="2"/>
  <c r="K24" i="2"/>
  <c r="J24" i="2"/>
  <c r="K23" i="2"/>
  <c r="J23" i="2"/>
  <c r="K22" i="2"/>
  <c r="J22" i="2"/>
  <c r="K20" i="2"/>
  <c r="J20" i="2"/>
  <c r="K19" i="2"/>
  <c r="J19" i="2"/>
  <c r="K18" i="2"/>
  <c r="J18" i="2"/>
  <c r="K17" i="2"/>
  <c r="J17" i="2"/>
  <c r="K15" i="2"/>
  <c r="J15" i="2"/>
  <c r="K14" i="2"/>
  <c r="J14" i="2"/>
  <c r="K13" i="2"/>
  <c r="J13" i="2"/>
  <c r="K12" i="2"/>
  <c r="J12" i="2"/>
  <c r="K11" i="2"/>
  <c r="J11" i="2"/>
  <c r="K9" i="2"/>
  <c r="K8" i="2"/>
  <c r="J8" i="2"/>
  <c r="K7" i="2"/>
  <c r="J7" i="2"/>
  <c r="K6" i="2"/>
  <c r="J5" i="2"/>
  <c r="K5" i="2" s="1"/>
  <c r="K4" i="2" s="1"/>
  <c r="K2" i="2" s="1"/>
  <c r="K1" i="2" s="1"/>
</calcChain>
</file>

<file path=xl/sharedStrings.xml><?xml version="1.0" encoding="utf-8"?>
<sst xmlns="http://schemas.openxmlformats.org/spreadsheetml/2006/main" count="242" uniqueCount="82">
  <si>
    <t>ORÇAMENTO - RECUPERAÇÃO DE PAVIMENTO - NOVA CONQUISTA</t>
  </si>
  <si>
    <t>CUSTO POR M²</t>
  </si>
  <si>
    <t>CUSTO C/ 100 m</t>
  </si>
  <si>
    <t>ITEM</t>
  </si>
  <si>
    <t>FONTE</t>
  </si>
  <si>
    <t>CÓDIGO</t>
  </si>
  <si>
    <t>MACROSERVIÇO/SERVIÇO</t>
  </si>
  <si>
    <t>QTD.
UNIT.</t>
  </si>
  <si>
    <t>QTD.
C/ 100m</t>
  </si>
  <si>
    <t>UND.</t>
  </si>
  <si>
    <t>CUSTO UNITÁRIO</t>
  </si>
  <si>
    <t>BDI</t>
  </si>
  <si>
    <t>PREÇO UNITÁRIO</t>
  </si>
  <si>
    <t>PREÇO TOTAL</t>
  </si>
  <si>
    <t>LIMPEZA DE GUIAS E SARJETAS</t>
  </si>
  <si>
    <t>M</t>
  </si>
  <si>
    <t>SINAPI</t>
  </si>
  <si>
    <t>LIMPEZA MANUAL DE VEGETAÇÃO EM TERRENO COM ENXADA. AF_03/2024</t>
  </si>
  <si>
    <t>M2</t>
  </si>
  <si>
    <t>LIMPEZA DA VIA</t>
  </si>
  <si>
    <t>TRATOR DE PNEUS COM POTÊNCIA DE 122 CV, TRAÇÃO 4X4, COM VASSOURA MECÂNICA ACOPLADA - MATERIAIS NA OPERAÇÃO. AF_02/2017</t>
  </si>
  <si>
    <t>H</t>
  </si>
  <si>
    <t>CAMINHÃO BASCULANTE 6 M3, PESO BRUTO TOTAL 16.000 KG, CARGA ÚTIL MÁXIMA 13.071 KG, DISTÂNCIA ENTRE EIXOS 4,80 M, POTÊNCIA 230 CV INCLUSIVE CAÇAMBA METÁLICA - MANUTENÇÃO. AF_06/2014</t>
  </si>
  <si>
    <t>REPAROS EM BOCAS DE LOBO</t>
  </si>
  <si>
    <t>UN</t>
  </si>
  <si>
    <t>DEMOLIÇÃO E ABERTURA DE VALA</t>
  </si>
  <si>
    <t>DEMOLIÇÃO DE GUIAS, SARJETAS OU SARJETÕES, DE FORMA MECANIZADA, SEM REAPROVEITAMENTO. AF_09/2023</t>
  </si>
  <si>
    <t>DEMOLIÇÃO PARCIAL DE PAVIMENTO ASFÁLTICO, DE FORMA MECANIZADA, SEM REAPROVEITAMENTO. AF_09/2023</t>
  </si>
  <si>
    <t>ESCAVAÇÃO MECANIZADA DE VALA COM PROF. ATÉ 1,5 M (MÉDIA MONTANTE E JUSANTE/UMA COMPOSIÇÃO POR TRECHO), RETROESCAV. (0,26 M3), LARG. DE 0,8 M A 1,5 M, EM SOLO DE 1A CATEGORIA, EM LOCAIS COM ALTO NÍVEL DE INTERFERÊNCIA. AF_02/2021</t>
  </si>
  <si>
    <t>M3</t>
  </si>
  <si>
    <t>CARGA, MANOBRA E DESCARGA DE SOLOS E MATERIAIS GRANULARES EM CAMINHÃO BASCULANTE 18 M³ - CARGA COM ESCAVADEIRA HIDRÁULICA (CAÇAMBA DE 1,20 M³ / 155 HP) E DESCARGA LIVRE (UNIDADE: M3). AF_07/2020</t>
  </si>
  <si>
    <t>TRANSPORTE COM CAMINHÃO BASCULANTE DE 18 M³, EM VIA URBANA PAVIMENTADA, DMT ATÉ 30 KM (UNIDADE: M3XKM). AF_07/2020</t>
  </si>
  <si>
    <t>M3XKM</t>
  </si>
  <si>
    <t>REATERRO</t>
  </si>
  <si>
    <t>REGULARIZAÇÃO E COMPACTAÇÃO DE SUBLEITO DE SOLO  PREDOMINANTEMENTE ARGILOSO. AF_11/2019</t>
  </si>
  <si>
    <t>EXECUÇÃO E COMPACTAÇÃO DE BASE E OU SUB BASE PARA PAVIMENTAÇÃO DE SOLOS ESTABILIZADOS GRANULOMETRICAMENTE COM MISTURA DE SOLOS EM PISTA - EXCLUSIVE SOLO, ESCAVAÇÃO, CARGA E TRANSPORTE. AF_11/2019</t>
  </si>
  <si>
    <t>RECOMPOSIÇÃO DE BASE</t>
  </si>
  <si>
    <t>EXECUÇÃO E COMPACTAÇÃO DE BASE E OU SUB BASE PARA PAVIMENTAÇÃO DE BRITA GRADUADA SIMPLES - EXCLUSIVE CARGA E TRANSPORTE. AF_11/2019</t>
  </si>
  <si>
    <t>IMPERMEABILIZAÇÃO</t>
  </si>
  <si>
    <t>3.13</t>
  </si>
  <si>
    <t>TRANSPORTE COM CAMINHÃO TANQUE DE TRANSPORTE DE MATERIAL ASFÁLTICO DE 30000 L, EM VIA URBANA PAVIMENTADA, DMT ATÉ 30KM (UNIDADE: TXKM). AF_07/2020</t>
  </si>
  <si>
    <t>TXKM</t>
  </si>
  <si>
    <t>3.14</t>
  </si>
  <si>
    <t>COMPOSIÇÃO
SINAPI</t>
  </si>
  <si>
    <t>EXECUÇÃO DE IMPERMEABILIZAÇÃO CM-30</t>
  </si>
  <si>
    <t>EXECUÇÃO DA BOCA DE LOBO NOVA</t>
  </si>
  <si>
    <t>3.15</t>
  </si>
  <si>
    <t>CAIXA COM GRELHA SIMPLES RETANGULAR, EM ALVENARIA COM BLOCOS DE CONCRETO, DIMENSÕES INTERNAS: 0,5X1X1 M. AF_12/2020</t>
  </si>
  <si>
    <t>REPAROS EM SARJETÕES</t>
  </si>
  <si>
    <t>DEMOLIÇÃO E ABERTURA DE CAIXA</t>
  </si>
  <si>
    <t>ESCAVAÇÃO HORIZONTAL EM SOLO DE 1A CATEGORIA COM TRATOR DE ESTEIRAS (100HP/LÂMINA: 2,19M3). AF_07/2020</t>
  </si>
  <si>
    <t>EXECUÇÃO DO SARJETÃO NOVO</t>
  </si>
  <si>
    <t>EXECUÇÃO DE SARJETÃO DE CONCRETO USINADO, MOLDADA  IN LOCO  EM TRECHO RETO, 100 CM BASE X 20 CM ALTURA. AF_01/2024</t>
  </si>
  <si>
    <t xml:space="preserve">TELA DE ACO SOLDADA NERVURADA, CA-60, Q-138, (2,20 KG/M2), DIAMETRO DO FIO = 4,2 MM, LARGURA = 2,45 M, ESPACAMENTO DA MALHA = 10 X 10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</si>
  <si>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REPAROS EM GUIAS E SARJETAS</t>
  </si>
  <si>
    <t>DEMOLIÇÃO E BOTA-FORA</t>
  </si>
  <si>
    <t>RECOMPOSIÇÃO DE LASTRO</t>
  </si>
  <si>
    <t>LASTRO COM MATERIAL GRANULAR (PEDRA BRITADA N.2), APLICADO EM PISOS OU LAJES SOBRE SOLO, ESPESSURA DE *10 CM*. AF_01/2024</t>
  </si>
  <si>
    <t>EXECUÇÃO DAS GUIAS E SARJETAS NOVAS</t>
  </si>
  <si>
    <t>GUIA (MEIO-FIO) E SARJETA CONJUGADOS DE CONCRETO, MOLDADA  IN LOCO  EM TRECHO RETO COM EXTRUSORA, 45 CM BASE (15 CM BASE DA GUIA + 30 CM BASE DA SARJETA) X 22 CM ALTURA. AF_01/2024</t>
  </si>
  <si>
    <t>REPARO EM BASE DE PAVIMENTO</t>
  </si>
  <si>
    <t>REGULARIZAÇÃO E COMPACTAÇÃO DO SUBLEITO</t>
  </si>
  <si>
    <t>6.5</t>
  </si>
  <si>
    <t>RECAPEAMENTO ASFÁLTICO</t>
  </si>
  <si>
    <t>FRESAGEM DA CAPA ASFÁLTICA</t>
  </si>
  <si>
    <t>FRESAGEM DE PAVIMENTO ASFÁLTICO (PROFUNDIDADE ATÉ 5,0 CM) - EXCLUSIVE TRANSPORTE. AF_11/2019</t>
  </si>
  <si>
    <t>IMPRIMAÇÃO DE LIGANTE ASFÁLTICO</t>
  </si>
  <si>
    <t>EXECUÇÃO DE LIGANTE ASFÁLTICO RR-2C</t>
  </si>
  <si>
    <t>TRANSPORTE COM CAMINHÃO BASCULANTE DE 18 M³, EM VIA URBANA PAVIMENTADA, DMT ATÉ 30 KM (UNIDADE: TXKM). AF_07/2020</t>
  </si>
  <si>
    <t>EXECUÇÃO DE PAVIMENTO COM APLICAÇÃO DE CONCRETO ASFÁLTICO, CAMADA DE ROLAMENTO - EXCLUSIVE CARGA E TRANSPORTE. AF_11/2019</t>
  </si>
  <si>
    <t>ALTEAMENTO DE POÇO DE VISITA</t>
  </si>
  <si>
    <t>PINTURA DE SINALIZAÇÃO HORIZONTAL EM INÍCIO E FINAL DE RUA</t>
  </si>
  <si>
    <t>FAIXA DE PEDESTRE</t>
  </si>
  <si>
    <t>PINTURA DE FAIXA DE PEDESTRE OU ZEBRADA TINTA RETRORREFLETIVA A BASE DE RESINA ACRÍLICA COM MICROESFERAS DE VIDRO, E = 30 CM, APLICAÇÃO MANUAL. AF_05/2021</t>
  </si>
  <si>
    <t>FAIXA DE RETENÇÃO</t>
  </si>
  <si>
    <t>PINTURA DE EIXO VIÁRIO SOBRE ASFALTO COM TINTA RETRORREFLETIVA A BASE DE RESINA ACRÍLICA COM MICROESFERAS DE VIDRO, APLICAÇÃO MECÂNICA COM DEMARCADORA AUTOPROPELIDA. AF_05/2021</t>
  </si>
  <si>
    <t>SÍMBOLO DE PARE</t>
  </si>
  <si>
    <t>PINTURA DE SÍMBOLOS E TEXTOS COM TINTA ACRÍLICA, DEMARCAÇÃO COM FITA ADESIVA E APLICAÇÃO COM ROLO. AF_05/2021</t>
  </si>
  <si>
    <t>PINTURA DE SINALIZAÇÃO HORIZONTAL NA EXTENSÃO DA RUA</t>
  </si>
  <si>
    <t>EIXO VIÁRIO</t>
  </si>
  <si>
    <t>GUIAS</t>
  </si>
  <si>
    <t>PINTURA DE MEIO-FIO COM TINTA BRANCA A BASE DE CAL (CAIAÇÃO). AF_05/2021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</si>
</sst>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\,m"/>
    <numFmt numFmtId="165" formatCode="_([$R$ -416]* #,##0.00_);_([$R$ -416]* \(#,##0.00\);_([$R$ -416]* &quot;-&quot;??_);_(@_)"/>
  </numFmts>
  <fonts count="7">
    <font>
      <sz val="10"/>
      <color rgb="FF000000"/>
      <name val="Arial"/>
      <charset val="134"/>
      <scheme val="minor"/>
    </font>
    <font>
      <b/>
      <sz val="14"/>
      <color rgb="FFFFFFFF"/>
      <name val="Roboto"/>
      <charset val="134"/>
    </font>
    <font>
      <b/>
      <sz val="11"/>
      <color rgb="FFFFFFFF"/>
      <name val="Roboto"/>
      <charset val="134"/>
    </font>
    <font>
      <sz val="10"/>
      <color theme="1"/>
      <name val="Roboto"/>
      <charset val="134"/>
    </font>
    <font>
      <sz val="8"/>
      <color theme="1"/>
      <name val="Roboto"/>
      <charset val="134"/>
    </font>
    <font>
      <b/>
      <sz val="10"/>
      <color theme="1"/>
      <name val="Roboto"/>
      <charset val="134"/>
    </font>
    <font>
      <b/>
      <sz val="11"/>
      <color rgb="FF000000"/>
      <name val="Roboto"/>
      <charset val="134"/>
    </font>
  </fonts>
  <fills count="8">
    <fill>
      <patternFill patternType="none"/>
    </fill>
    <fill>
      <patternFill patternType="gray125"/>
    </fill>
    <fill>
      <patternFill patternType="solid">
        <fgColor rgb="FF073763"/>
        <bgColor rgb="FF073763"/>
      </patternFill>
    </fill>
    <fill>
      <patternFill patternType="solid">
        <fgColor rgb="FF0B5394"/>
        <bgColor rgb="FF0B5394"/>
      </patternFill>
    </fill>
    <fill>
      <patternFill patternType="solid">
        <fgColor rgb="FFEFEFEF"/>
        <bgColor rgb="FFEFEFEF"/>
      </patternFill>
    </fill>
    <fill>
      <patternFill patternType="solid">
        <fgColor theme="8" tint="0.59999389629810485"/>
        <bgColor rgb="FFEFEFEF"/>
      </patternFill>
    </fill>
    <fill>
      <patternFill patternType="solid">
        <fgColor rgb="FFCCCCCC"/>
        <bgColor rgb="FFCCCCCC"/>
      </patternFill>
    </fill>
    <fill>
      <patternFill patternType="solid">
        <fgColor rgb="FFF1C232"/>
        <bgColor rgb="FFF1C232"/>
      </patternFill>
    </fill>
  </fills>
  <borders count="4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B7B7B7"/>
      </left>
      <right style="thin">
        <color rgb="FFB7B7B7"/>
      </right>
      <top/>
      <bottom style="thin">
        <color rgb="FFB7B7B7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2" fontId="3" fillId="4" borderId="1" xfId="0" applyNumberFormat="1" applyFont="1" applyFill="1" applyBorder="1" applyAlignment="1">
      <alignment vertical="center"/>
    </xf>
    <xf numFmtId="49" fontId="3" fillId="4" borderId="1" xfId="0" applyNumberFormat="1" applyFont="1" applyFill="1" applyBorder="1" applyAlignment="1">
      <alignment horizontal="center" vertical="center"/>
    </xf>
    <xf numFmtId="165" fontId="3" fillId="5" borderId="1" xfId="0" applyNumberFormat="1" applyFont="1" applyFill="1" applyBorder="1" applyAlignment="1" applyProtection="1">
      <alignment vertical="center"/>
      <protection locked="0"/>
    </xf>
    <xf numFmtId="164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vertical="center" wrapText="1"/>
    </xf>
    <xf numFmtId="2" fontId="3" fillId="6" borderId="1" xfId="0" applyNumberFormat="1" applyFont="1" applyFill="1" applyBorder="1" applyAlignment="1">
      <alignment vertical="center"/>
    </xf>
    <xf numFmtId="165" fontId="3" fillId="6" borderId="1" xfId="0" applyNumberFormat="1" applyFont="1" applyFill="1" applyBorder="1" applyAlignment="1">
      <alignment vertical="center"/>
    </xf>
    <xf numFmtId="0" fontId="6" fillId="7" borderId="2" xfId="0" applyFont="1" applyFill="1" applyBorder="1" applyAlignment="1">
      <alignment vertical="center"/>
    </xf>
    <xf numFmtId="165" fontId="6" fillId="7" borderId="2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/>
    </xf>
    <xf numFmtId="165" fontId="2" fillId="2" borderId="2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vertical="center"/>
    </xf>
    <xf numFmtId="10" fontId="3" fillId="4" borderId="1" xfId="0" applyNumberFormat="1" applyFont="1" applyFill="1" applyBorder="1" applyAlignment="1">
      <alignment horizontal="right" vertical="center"/>
    </xf>
    <xf numFmtId="165" fontId="3" fillId="4" borderId="1" xfId="0" applyNumberFormat="1" applyFont="1" applyFill="1" applyBorder="1" applyAlignment="1">
      <alignment vertical="center"/>
    </xf>
    <xf numFmtId="165" fontId="5" fillId="4" borderId="1" xfId="0" applyNumberFormat="1" applyFont="1" applyFill="1" applyBorder="1" applyAlignment="1">
      <alignment vertical="center"/>
    </xf>
    <xf numFmtId="10" fontId="3" fillId="6" borderId="1" xfId="0" applyNumberFormat="1" applyFont="1" applyFill="1" applyBorder="1" applyAlignment="1">
      <alignment horizontal="right" vertical="center"/>
    </xf>
    <xf numFmtId="165" fontId="5" fillId="6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applyFont="1" applyAlignment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V989"/>
  <sheetViews>
    <sheetView tabSelected="1" topLeftCell="D1" workbookViewId="0">
      <selection activeCell="H5" sqref="H5"/>
    </sheetView>
  </sheetViews>
  <sheetFormatPr defaultColWidth="12.5703125" defaultRowHeight="15.75" customHeight="1"/>
  <cols>
    <col min="1" max="1" width="7.5703125" customWidth="1"/>
    <col min="2" max="2" width="12" customWidth="1"/>
    <col min="3" max="3" width="9.5703125" customWidth="1"/>
    <col min="4" max="4" width="74.140625" customWidth="1"/>
    <col min="5" max="5" width="8.42578125" customWidth="1"/>
    <col min="6" max="6" width="9.85546875" customWidth="1"/>
    <col min="7" max="7" width="7.5703125" customWidth="1"/>
    <col min="8" max="8" width="15.140625" customWidth="1"/>
    <col min="9" max="9" width="7.5703125" customWidth="1"/>
    <col min="10" max="10" width="19.28515625" customWidth="1"/>
    <col min="11" max="11" width="18.140625" customWidth="1"/>
  </cols>
  <sheetData>
    <row r="1" spans="1:22" ht="16.5" customHeight="1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16" t="s">
        <v>1</v>
      </c>
      <c r="K1" s="17">
        <f>ROUND(K2/840,2)</f>
        <v>0</v>
      </c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ht="16.5" customHeight="1">
      <c r="A2" s="29"/>
      <c r="B2" s="29"/>
      <c r="C2" s="29"/>
      <c r="D2" s="29"/>
      <c r="E2" s="29"/>
      <c r="F2" s="29"/>
      <c r="G2" s="29"/>
      <c r="H2" s="29"/>
      <c r="I2" s="29"/>
      <c r="J2" s="19" t="s">
        <v>2</v>
      </c>
      <c r="K2" s="20">
        <f>K4+K6+K9+K30+K47+K59+K74+K84+K86+K93</f>
        <v>0</v>
      </c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33.75" customHeight="1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21" t="s">
        <v>12</v>
      </c>
      <c r="K3" s="21" t="s">
        <v>13</v>
      </c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ht="33.75" customHeight="1">
      <c r="A4" s="2">
        <v>1</v>
      </c>
      <c r="B4" s="3"/>
      <c r="C4" s="3"/>
      <c r="D4" s="3" t="s">
        <v>14</v>
      </c>
      <c r="E4" s="4">
        <v>1</v>
      </c>
      <c r="F4" s="4">
        <v>200</v>
      </c>
      <c r="G4" s="2" t="s">
        <v>15</v>
      </c>
      <c r="H4" s="3"/>
      <c r="I4" s="3"/>
      <c r="J4" s="3"/>
      <c r="K4" s="22">
        <f>SUM(K5)</f>
        <v>0</v>
      </c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</row>
    <row r="5" spans="1:22" ht="33.75" customHeight="1">
      <c r="A5" s="5">
        <v>45292</v>
      </c>
      <c r="B5" s="6" t="s">
        <v>16</v>
      </c>
      <c r="C5" s="6">
        <v>98524</v>
      </c>
      <c r="D5" s="7" t="s">
        <v>17</v>
      </c>
      <c r="E5" s="8">
        <v>0.45</v>
      </c>
      <c r="F5" s="8">
        <v>90</v>
      </c>
      <c r="G5" s="9" t="s">
        <v>18</v>
      </c>
      <c r="H5" s="10"/>
      <c r="I5" s="23">
        <v>0.196023265288818</v>
      </c>
      <c r="J5" s="24">
        <f t="shared" ref="J5:J8" si="0">ROUND(ROUND(H5,2)*(1+I5),2)</f>
        <v>0</v>
      </c>
      <c r="K5" s="25">
        <f t="shared" ref="K5:K8" si="1">ROUND(F5*J5,2)</f>
        <v>0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</row>
    <row r="6" spans="1:22" ht="33.75" customHeight="1">
      <c r="A6" s="2">
        <v>2</v>
      </c>
      <c r="B6" s="3"/>
      <c r="C6" s="3"/>
      <c r="D6" s="3" t="s">
        <v>19</v>
      </c>
      <c r="E6" s="4">
        <v>1</v>
      </c>
      <c r="F6" s="4">
        <v>840</v>
      </c>
      <c r="G6" s="2" t="s">
        <v>18</v>
      </c>
      <c r="H6" s="3"/>
      <c r="I6" s="3"/>
      <c r="J6" s="3"/>
      <c r="K6" s="22">
        <f>SUM(K7:K8)</f>
        <v>0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</row>
    <row r="7" spans="1:22" ht="33.75" customHeight="1">
      <c r="A7" s="5">
        <v>45293</v>
      </c>
      <c r="B7" s="6" t="s">
        <v>16</v>
      </c>
      <c r="C7" s="6">
        <v>96012</v>
      </c>
      <c r="D7" s="7" t="s">
        <v>20</v>
      </c>
      <c r="E7" s="8">
        <v>1.11111111111111E-3</v>
      </c>
      <c r="F7" s="8">
        <v>0.93333333333333302</v>
      </c>
      <c r="G7" s="9" t="s">
        <v>21</v>
      </c>
      <c r="H7" s="10"/>
      <c r="I7" s="23">
        <v>0.196023265288818</v>
      </c>
      <c r="J7" s="24">
        <f t="shared" si="0"/>
        <v>0</v>
      </c>
      <c r="K7" s="25">
        <f t="shared" si="1"/>
        <v>0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</row>
    <row r="8" spans="1:22" ht="33.75" customHeight="1">
      <c r="A8" s="5">
        <v>45324</v>
      </c>
      <c r="B8" s="6" t="s">
        <v>16</v>
      </c>
      <c r="C8" s="6">
        <v>5695</v>
      </c>
      <c r="D8" s="7" t="s">
        <v>22</v>
      </c>
      <c r="E8" s="8">
        <v>0.75111111111111095</v>
      </c>
      <c r="F8" s="8">
        <v>1.68333333333333</v>
      </c>
      <c r="G8" s="9" t="s">
        <v>21</v>
      </c>
      <c r="H8" s="10"/>
      <c r="I8" s="23">
        <v>0.196023265288818</v>
      </c>
      <c r="J8" s="24">
        <f t="shared" si="0"/>
        <v>0</v>
      </c>
      <c r="K8" s="25">
        <f t="shared" si="1"/>
        <v>0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</row>
    <row r="9" spans="1:22" ht="33.75" customHeight="1">
      <c r="A9" s="2">
        <v>3</v>
      </c>
      <c r="B9" s="3"/>
      <c r="C9" s="3"/>
      <c r="D9" s="3" t="s">
        <v>23</v>
      </c>
      <c r="E9" s="4">
        <v>1</v>
      </c>
      <c r="F9" s="4">
        <v>2</v>
      </c>
      <c r="G9" s="2" t="s">
        <v>24</v>
      </c>
      <c r="H9" s="3"/>
      <c r="I9" s="3"/>
      <c r="J9" s="3"/>
      <c r="K9" s="22">
        <f>SUM(K10:K29)</f>
        <v>0</v>
      </c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</row>
    <row r="10" spans="1:22" ht="33.75" customHeight="1">
      <c r="A10" s="11"/>
      <c r="B10" s="12"/>
      <c r="C10" s="12"/>
      <c r="D10" s="13" t="s">
        <v>25</v>
      </c>
      <c r="E10" s="14"/>
      <c r="F10" s="14"/>
      <c r="G10" s="12"/>
      <c r="H10" s="15"/>
      <c r="I10" s="26"/>
      <c r="J10" s="15"/>
      <c r="K10" s="27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</row>
    <row r="11" spans="1:22" ht="33.75" customHeight="1">
      <c r="A11" s="5">
        <v>45294</v>
      </c>
      <c r="B11" s="6" t="s">
        <v>16</v>
      </c>
      <c r="C11" s="6">
        <v>104796</v>
      </c>
      <c r="D11" s="7" t="s">
        <v>26</v>
      </c>
      <c r="E11" s="8">
        <v>2.3199999999999998</v>
      </c>
      <c r="F11" s="8">
        <v>4.6399999999999997</v>
      </c>
      <c r="G11" s="9" t="s">
        <v>15</v>
      </c>
      <c r="H11" s="10"/>
      <c r="I11" s="23">
        <v>0.196023265288818</v>
      </c>
      <c r="J11" s="24">
        <f t="shared" ref="J11:J15" si="2">ROUND(ROUND(H11,2)*(1+I11),2)</f>
        <v>0</v>
      </c>
      <c r="K11" s="25">
        <f t="shared" ref="K11:K15" si="3">ROUND(F11*J11,2)</f>
        <v>0</v>
      </c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ht="33.75" customHeight="1">
      <c r="A12" s="5">
        <v>45325</v>
      </c>
      <c r="B12" s="6" t="s">
        <v>16</v>
      </c>
      <c r="C12" s="6">
        <v>97636</v>
      </c>
      <c r="D12" s="7" t="s">
        <v>27</v>
      </c>
      <c r="E12" s="8">
        <v>1.52</v>
      </c>
      <c r="F12" s="8">
        <v>3.04</v>
      </c>
      <c r="G12" s="9" t="s">
        <v>18</v>
      </c>
      <c r="H12" s="10"/>
      <c r="I12" s="23">
        <v>0.196023265288818</v>
      </c>
      <c r="J12" s="24">
        <f t="shared" si="2"/>
        <v>0</v>
      </c>
      <c r="K12" s="25">
        <f t="shared" si="3"/>
        <v>0</v>
      </c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</row>
    <row r="13" spans="1:22" ht="33.75" customHeight="1">
      <c r="A13" s="5">
        <v>45354</v>
      </c>
      <c r="B13" s="6" t="s">
        <v>16</v>
      </c>
      <c r="C13" s="6">
        <v>90100</v>
      </c>
      <c r="D13" s="7" t="s">
        <v>28</v>
      </c>
      <c r="E13" s="8">
        <v>2.7758400000000001</v>
      </c>
      <c r="F13" s="8">
        <v>5.5516800000000002</v>
      </c>
      <c r="G13" s="9" t="s">
        <v>29</v>
      </c>
      <c r="H13" s="10"/>
      <c r="I13" s="23">
        <v>0.196023265288818</v>
      </c>
      <c r="J13" s="24">
        <f t="shared" si="2"/>
        <v>0</v>
      </c>
      <c r="K13" s="25">
        <f t="shared" si="3"/>
        <v>0</v>
      </c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</row>
    <row r="14" spans="1:22" ht="33.75" customHeight="1">
      <c r="A14" s="5">
        <v>45385</v>
      </c>
      <c r="B14" s="6" t="s">
        <v>16</v>
      </c>
      <c r="C14" s="6">
        <v>100980</v>
      </c>
      <c r="D14" s="7" t="s">
        <v>30</v>
      </c>
      <c r="E14" s="8">
        <v>3.7835999999999999</v>
      </c>
      <c r="F14" s="8">
        <v>7.5671999999999997</v>
      </c>
      <c r="G14" s="9" t="s">
        <v>29</v>
      </c>
      <c r="H14" s="10"/>
      <c r="I14" s="23">
        <v>0.196023265288818</v>
      </c>
      <c r="J14" s="24">
        <f t="shared" si="2"/>
        <v>0</v>
      </c>
      <c r="K14" s="25">
        <f t="shared" si="3"/>
        <v>0</v>
      </c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</row>
    <row r="15" spans="1:22" ht="33.75" customHeight="1">
      <c r="A15" s="5">
        <v>45415</v>
      </c>
      <c r="B15" s="6" t="s">
        <v>16</v>
      </c>
      <c r="C15" s="6">
        <v>95877</v>
      </c>
      <c r="D15" s="7" t="s">
        <v>31</v>
      </c>
      <c r="E15" s="8">
        <v>37.835999999999999</v>
      </c>
      <c r="F15" s="8">
        <v>75.671999999999997</v>
      </c>
      <c r="G15" s="9" t="s">
        <v>32</v>
      </c>
      <c r="H15" s="10"/>
      <c r="I15" s="23">
        <v>0.196023265288818</v>
      </c>
      <c r="J15" s="24">
        <f t="shared" si="2"/>
        <v>0</v>
      </c>
      <c r="K15" s="25">
        <f t="shared" si="3"/>
        <v>0</v>
      </c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ht="33.75" customHeight="1">
      <c r="A16" s="11"/>
      <c r="B16" s="12"/>
      <c r="C16" s="12"/>
      <c r="D16" s="13" t="s">
        <v>33</v>
      </c>
      <c r="E16" s="14"/>
      <c r="F16" s="14"/>
      <c r="G16" s="12"/>
      <c r="H16" s="15"/>
      <c r="I16" s="26"/>
      <c r="J16" s="15"/>
      <c r="K16" s="27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</row>
    <row r="17" spans="1:22" ht="33.75" customHeight="1">
      <c r="A17" s="5">
        <v>45446</v>
      </c>
      <c r="B17" s="6" t="s">
        <v>16</v>
      </c>
      <c r="C17" s="6">
        <v>100576</v>
      </c>
      <c r="D17" s="7" t="s">
        <v>34</v>
      </c>
      <c r="E17" s="8">
        <v>3.0392000000000001</v>
      </c>
      <c r="F17" s="8">
        <v>6.0784000000000002</v>
      </c>
      <c r="G17" s="9" t="s">
        <v>18</v>
      </c>
      <c r="H17" s="10"/>
      <c r="I17" s="23">
        <v>0.196023265288818</v>
      </c>
      <c r="J17" s="24">
        <f t="shared" ref="J17:J20" si="4">ROUND(ROUND(H17,2)*(1+I17),2)</f>
        <v>0</v>
      </c>
      <c r="K17" s="25">
        <f t="shared" ref="K17:K20" si="5">ROUND(F17*J17,2)</f>
        <v>0</v>
      </c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</row>
    <row r="18" spans="1:22" ht="33.75" customHeight="1">
      <c r="A18" s="5">
        <v>45476</v>
      </c>
      <c r="B18" s="6" t="s">
        <v>16</v>
      </c>
      <c r="C18" s="6">
        <v>100980</v>
      </c>
      <c r="D18" s="7" t="s">
        <v>30</v>
      </c>
      <c r="E18" s="8">
        <v>2.846584</v>
      </c>
      <c r="F18" s="8">
        <v>5.693168</v>
      </c>
      <c r="G18" s="9" t="s">
        <v>29</v>
      </c>
      <c r="H18" s="10"/>
      <c r="I18" s="23">
        <v>0.196023265288818</v>
      </c>
      <c r="J18" s="24">
        <f t="shared" si="4"/>
        <v>0</v>
      </c>
      <c r="K18" s="25">
        <f t="shared" si="5"/>
        <v>0</v>
      </c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2" ht="33.75" customHeight="1">
      <c r="A19" s="5">
        <v>45507</v>
      </c>
      <c r="B19" s="6" t="s">
        <v>16</v>
      </c>
      <c r="C19" s="6">
        <v>95877</v>
      </c>
      <c r="D19" s="7" t="s">
        <v>31</v>
      </c>
      <c r="E19" s="8">
        <v>28.46584</v>
      </c>
      <c r="F19" s="8">
        <v>56.93168</v>
      </c>
      <c r="G19" s="9" t="s">
        <v>32</v>
      </c>
      <c r="H19" s="10"/>
      <c r="I19" s="23">
        <v>0.196023265288818</v>
      </c>
      <c r="J19" s="24">
        <f t="shared" si="4"/>
        <v>0</v>
      </c>
      <c r="K19" s="25">
        <f t="shared" si="5"/>
        <v>0</v>
      </c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</row>
    <row r="20" spans="1:22" ht="33.75" customHeight="1">
      <c r="A20" s="5">
        <v>45538</v>
      </c>
      <c r="B20" s="6" t="s">
        <v>16</v>
      </c>
      <c r="C20" s="6">
        <v>101767</v>
      </c>
      <c r="D20" s="7" t="s">
        <v>35</v>
      </c>
      <c r="E20" s="8">
        <v>2.1896800000000001</v>
      </c>
      <c r="F20" s="8">
        <v>4.3793600000000001</v>
      </c>
      <c r="G20" s="9" t="s">
        <v>29</v>
      </c>
      <c r="H20" s="10"/>
      <c r="I20" s="23">
        <v>0.196023265288818</v>
      </c>
      <c r="J20" s="24">
        <f t="shared" si="4"/>
        <v>0</v>
      </c>
      <c r="K20" s="25">
        <f t="shared" si="5"/>
        <v>0</v>
      </c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</row>
    <row r="21" spans="1:22" ht="33.75" customHeight="1">
      <c r="A21" s="11"/>
      <c r="B21" s="12"/>
      <c r="C21" s="12"/>
      <c r="D21" s="13" t="s">
        <v>36</v>
      </c>
      <c r="E21" s="14"/>
      <c r="F21" s="14"/>
      <c r="G21" s="12"/>
      <c r="H21" s="15"/>
      <c r="I21" s="26"/>
      <c r="J21" s="15"/>
      <c r="K21" s="27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</row>
    <row r="22" spans="1:22" ht="33.75" customHeight="1">
      <c r="A22" s="5">
        <v>45568</v>
      </c>
      <c r="B22" s="6" t="s">
        <v>16</v>
      </c>
      <c r="C22" s="6">
        <v>100980</v>
      </c>
      <c r="D22" s="7" t="s">
        <v>30</v>
      </c>
      <c r="E22" s="8">
        <v>0.45528000000000002</v>
      </c>
      <c r="F22" s="8">
        <v>0.91056000000000004</v>
      </c>
      <c r="G22" s="9" t="s">
        <v>29</v>
      </c>
      <c r="H22" s="10"/>
      <c r="I22" s="23">
        <v>0.196023265288818</v>
      </c>
      <c r="J22" s="24">
        <f t="shared" ref="J22:J24" si="6">ROUND(ROUND(H22,2)*(1+I22),2)</f>
        <v>0</v>
      </c>
      <c r="K22" s="25">
        <f t="shared" ref="K22:K24" si="7">ROUND(F22*J22,2)</f>
        <v>0</v>
      </c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</row>
    <row r="23" spans="1:22" ht="33.75" customHeight="1">
      <c r="A23" s="5">
        <v>45599</v>
      </c>
      <c r="B23" s="6" t="s">
        <v>16</v>
      </c>
      <c r="C23" s="6">
        <v>95877</v>
      </c>
      <c r="D23" s="7" t="s">
        <v>31</v>
      </c>
      <c r="E23" s="8">
        <v>4.5528000000000004</v>
      </c>
      <c r="F23" s="8">
        <v>9.1056000000000008</v>
      </c>
      <c r="G23" s="9" t="s">
        <v>32</v>
      </c>
      <c r="H23" s="10"/>
      <c r="I23" s="23">
        <v>0.196023265288818</v>
      </c>
      <c r="J23" s="24">
        <f t="shared" si="6"/>
        <v>0</v>
      </c>
      <c r="K23" s="25">
        <f t="shared" si="7"/>
        <v>0</v>
      </c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</row>
    <row r="24" spans="1:22" ht="33.75" customHeight="1">
      <c r="A24" s="5">
        <v>45629</v>
      </c>
      <c r="B24" s="6" t="s">
        <v>16</v>
      </c>
      <c r="C24" s="6">
        <v>96396</v>
      </c>
      <c r="D24" s="7" t="s">
        <v>37</v>
      </c>
      <c r="E24" s="8">
        <v>0.32519999999999999</v>
      </c>
      <c r="F24" s="8">
        <v>0.65039999999999998</v>
      </c>
      <c r="G24" s="9" t="s">
        <v>29</v>
      </c>
      <c r="H24" s="10"/>
      <c r="I24" s="23">
        <v>0.196023265288818</v>
      </c>
      <c r="J24" s="24">
        <f t="shared" si="6"/>
        <v>0</v>
      </c>
      <c r="K24" s="25">
        <f t="shared" si="7"/>
        <v>0</v>
      </c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</row>
    <row r="25" spans="1:22" ht="33.75" customHeight="1">
      <c r="A25" s="11"/>
      <c r="B25" s="12"/>
      <c r="C25" s="12"/>
      <c r="D25" s="13" t="s">
        <v>38</v>
      </c>
      <c r="E25" s="14"/>
      <c r="F25" s="14"/>
      <c r="G25" s="12"/>
      <c r="H25" s="15"/>
      <c r="I25" s="26"/>
      <c r="J25" s="15"/>
      <c r="K25" s="27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</row>
    <row r="26" spans="1:22" ht="33.75" customHeight="1">
      <c r="A26" s="5" t="s">
        <v>39</v>
      </c>
      <c r="B26" s="6" t="s">
        <v>16</v>
      </c>
      <c r="C26" s="6">
        <v>102330</v>
      </c>
      <c r="D26" s="7" t="s">
        <v>40</v>
      </c>
      <c r="E26" s="8">
        <v>7.8048000000000006E-2</v>
      </c>
      <c r="F26" s="8">
        <v>0.15609600000000001</v>
      </c>
      <c r="G26" s="9" t="s">
        <v>41</v>
      </c>
      <c r="H26" s="10"/>
      <c r="I26" s="23">
        <v>0.196023265288818</v>
      </c>
      <c r="J26" s="24">
        <f t="shared" ref="J26:J29" si="8">ROUND(ROUND(H26,2)*(1+I26),2)</f>
        <v>0</v>
      </c>
      <c r="K26" s="25">
        <f t="shared" ref="K26:K29" si="9">ROUND(F26*J26,2)</f>
        <v>0</v>
      </c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 spans="1:22" ht="33.75" customHeight="1">
      <c r="A27" s="5" t="s">
        <v>42</v>
      </c>
      <c r="B27" s="6" t="s">
        <v>43</v>
      </c>
      <c r="C27" s="6">
        <v>102470</v>
      </c>
      <c r="D27" s="7" t="s">
        <v>44</v>
      </c>
      <c r="E27" s="8">
        <v>2.1680000000000001</v>
      </c>
      <c r="F27" s="8">
        <v>4.3360000000000003</v>
      </c>
      <c r="G27" s="9" t="s">
        <v>18</v>
      </c>
      <c r="H27" s="10"/>
      <c r="I27" s="23">
        <v>0.196023265288818</v>
      </c>
      <c r="J27" s="24">
        <f t="shared" si="8"/>
        <v>0</v>
      </c>
      <c r="K27" s="25">
        <f t="shared" si="9"/>
        <v>0</v>
      </c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</row>
    <row r="28" spans="1:22" ht="33.75" customHeight="1">
      <c r="A28" s="11"/>
      <c r="B28" s="12"/>
      <c r="C28" s="12"/>
      <c r="D28" s="13" t="s">
        <v>45</v>
      </c>
      <c r="E28" s="14"/>
      <c r="F28" s="14"/>
      <c r="G28" s="12"/>
      <c r="H28" s="15"/>
      <c r="I28" s="26"/>
      <c r="J28" s="15"/>
      <c r="K28" s="27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ht="33.75" customHeight="1">
      <c r="A29" s="5" t="s">
        <v>46</v>
      </c>
      <c r="B29" s="6" t="s">
        <v>16</v>
      </c>
      <c r="C29" s="6">
        <v>97953</v>
      </c>
      <c r="D29" s="7" t="s">
        <v>47</v>
      </c>
      <c r="E29" s="8">
        <v>1</v>
      </c>
      <c r="F29" s="8">
        <v>2</v>
      </c>
      <c r="G29" s="9" t="s">
        <v>24</v>
      </c>
      <c r="H29" s="10"/>
      <c r="I29" s="23">
        <v>0.196023265288818</v>
      </c>
      <c r="J29" s="24">
        <f t="shared" si="8"/>
        <v>0</v>
      </c>
      <c r="K29" s="25">
        <f t="shared" si="9"/>
        <v>0</v>
      </c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33.75" customHeight="1">
      <c r="A30" s="2">
        <v>4</v>
      </c>
      <c r="B30" s="3"/>
      <c r="C30" s="3"/>
      <c r="D30" s="3" t="s">
        <v>48</v>
      </c>
      <c r="E30" s="4">
        <v>1</v>
      </c>
      <c r="F30" s="4">
        <v>2</v>
      </c>
      <c r="G30" s="2" t="s">
        <v>24</v>
      </c>
      <c r="H30" s="3"/>
      <c r="I30" s="3"/>
      <c r="J30" s="3"/>
      <c r="K30" s="22">
        <f>SUM(K31:K46)</f>
        <v>0</v>
      </c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</row>
    <row r="31" spans="1:22" ht="33.75" customHeight="1">
      <c r="A31" s="11"/>
      <c r="B31" s="12"/>
      <c r="C31" s="12"/>
      <c r="D31" s="13" t="s">
        <v>49</v>
      </c>
      <c r="E31" s="14"/>
      <c r="F31" s="14"/>
      <c r="G31" s="12"/>
      <c r="H31" s="15"/>
      <c r="I31" s="26"/>
      <c r="J31" s="15"/>
      <c r="K31" s="27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</row>
    <row r="32" spans="1:22" ht="33.75" customHeight="1">
      <c r="A32" s="5">
        <v>45295</v>
      </c>
      <c r="B32" s="6" t="s">
        <v>16</v>
      </c>
      <c r="C32" s="6">
        <v>104796</v>
      </c>
      <c r="D32" s="7" t="s">
        <v>26</v>
      </c>
      <c r="E32" s="8">
        <v>25</v>
      </c>
      <c r="F32" s="8">
        <v>50</v>
      </c>
      <c r="G32" s="9" t="s">
        <v>15</v>
      </c>
      <c r="H32" s="10"/>
      <c r="I32" s="23">
        <v>0.196023265288818</v>
      </c>
      <c r="J32" s="24">
        <f t="shared" ref="J32:J36" si="10">ROUND(ROUND(H32,2)*(1+I32),2)</f>
        <v>0</v>
      </c>
      <c r="K32" s="25">
        <f t="shared" ref="K32:K36" si="11">ROUND(F32*J32,2)</f>
        <v>0</v>
      </c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</row>
    <row r="33" spans="1:22" ht="33.75" customHeight="1">
      <c r="A33" s="5">
        <v>45326</v>
      </c>
      <c r="B33" s="6" t="s">
        <v>16</v>
      </c>
      <c r="C33" s="6">
        <v>97636</v>
      </c>
      <c r="D33" s="7" t="s">
        <v>27</v>
      </c>
      <c r="E33" s="8">
        <v>28.4</v>
      </c>
      <c r="F33" s="8">
        <v>56.8</v>
      </c>
      <c r="G33" s="9" t="s">
        <v>18</v>
      </c>
      <c r="H33" s="10"/>
      <c r="I33" s="23">
        <v>0.196023265288818</v>
      </c>
      <c r="J33" s="24">
        <f t="shared" si="10"/>
        <v>0</v>
      </c>
      <c r="K33" s="25">
        <f t="shared" si="11"/>
        <v>0</v>
      </c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 spans="1:22" ht="33.75" customHeight="1">
      <c r="A34" s="5">
        <v>45355</v>
      </c>
      <c r="B34" s="6" t="s">
        <v>16</v>
      </c>
      <c r="C34" s="6">
        <v>101114</v>
      </c>
      <c r="D34" s="7" t="s">
        <v>50</v>
      </c>
      <c r="E34" s="8">
        <v>4.1239999999999997</v>
      </c>
      <c r="F34" s="8">
        <v>8.2479999999999993</v>
      </c>
      <c r="G34" s="9" t="s">
        <v>29</v>
      </c>
      <c r="H34" s="10"/>
      <c r="I34" s="23">
        <v>0.196023265288818</v>
      </c>
      <c r="J34" s="24">
        <f t="shared" si="10"/>
        <v>0</v>
      </c>
      <c r="K34" s="25">
        <f t="shared" si="11"/>
        <v>0</v>
      </c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</row>
    <row r="35" spans="1:22" ht="33.75" customHeight="1">
      <c r="A35" s="5">
        <v>45386</v>
      </c>
      <c r="B35" s="6" t="s">
        <v>16</v>
      </c>
      <c r="C35" s="6">
        <v>100980</v>
      </c>
      <c r="D35" s="7" t="s">
        <v>30</v>
      </c>
      <c r="E35" s="8">
        <v>9.0749999999999993</v>
      </c>
      <c r="F35" s="8">
        <v>18.149999999999999</v>
      </c>
      <c r="G35" s="9" t="s">
        <v>29</v>
      </c>
      <c r="H35" s="10"/>
      <c r="I35" s="23">
        <v>0.196023265288818</v>
      </c>
      <c r="J35" s="24">
        <f t="shared" si="10"/>
        <v>0</v>
      </c>
      <c r="K35" s="25">
        <f t="shared" si="11"/>
        <v>0</v>
      </c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</row>
    <row r="36" spans="1:22" ht="33.75" customHeight="1">
      <c r="A36" s="5">
        <v>45416</v>
      </c>
      <c r="B36" s="6" t="s">
        <v>16</v>
      </c>
      <c r="C36" s="6">
        <v>95877</v>
      </c>
      <c r="D36" s="7" t="s">
        <v>31</v>
      </c>
      <c r="E36" s="8">
        <v>90.75</v>
      </c>
      <c r="F36" s="8">
        <v>181.5</v>
      </c>
      <c r="G36" s="9" t="s">
        <v>32</v>
      </c>
      <c r="H36" s="10"/>
      <c r="I36" s="23">
        <v>0.196023265288818</v>
      </c>
      <c r="J36" s="24">
        <f t="shared" si="10"/>
        <v>0</v>
      </c>
      <c r="K36" s="25">
        <f t="shared" si="11"/>
        <v>0</v>
      </c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</row>
    <row r="37" spans="1:22" ht="33.75" customHeight="1">
      <c r="A37" s="11"/>
      <c r="B37" s="12"/>
      <c r="C37" s="12"/>
      <c r="D37" s="13" t="s">
        <v>36</v>
      </c>
      <c r="E37" s="14"/>
      <c r="F37" s="14"/>
      <c r="G37" s="12"/>
      <c r="H37" s="15"/>
      <c r="I37" s="26"/>
      <c r="J37" s="15"/>
      <c r="K37" s="27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</row>
    <row r="38" spans="1:22" ht="33.75" customHeight="1">
      <c r="A38" s="5">
        <v>45447</v>
      </c>
      <c r="B38" s="6" t="s">
        <v>16</v>
      </c>
      <c r="C38" s="6">
        <v>100980</v>
      </c>
      <c r="D38" s="7" t="s">
        <v>30</v>
      </c>
      <c r="E38" s="8">
        <v>5.7736000000000001</v>
      </c>
      <c r="F38" s="8">
        <v>11.5472</v>
      </c>
      <c r="G38" s="9" t="s">
        <v>29</v>
      </c>
      <c r="H38" s="10"/>
      <c r="I38" s="23">
        <v>0.196023265288818</v>
      </c>
      <c r="J38" s="24">
        <f t="shared" ref="J38:J40" si="12">ROUND(ROUND(H38,2)*(1+I38),2)</f>
        <v>0</v>
      </c>
      <c r="K38" s="25">
        <f t="shared" ref="K38:K40" si="13">ROUND(F38*J38,2)</f>
        <v>0</v>
      </c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</row>
    <row r="39" spans="1:22" ht="33.75" customHeight="1">
      <c r="A39" s="5">
        <v>45477</v>
      </c>
      <c r="B39" s="6" t="s">
        <v>16</v>
      </c>
      <c r="C39" s="6">
        <v>95877</v>
      </c>
      <c r="D39" s="7" t="s">
        <v>31</v>
      </c>
      <c r="E39" s="8">
        <v>57.735999999999997</v>
      </c>
      <c r="F39" s="8">
        <v>115.47199999999999</v>
      </c>
      <c r="G39" s="9" t="s">
        <v>32</v>
      </c>
      <c r="H39" s="10"/>
      <c r="I39" s="23">
        <v>0.196023265288818</v>
      </c>
      <c r="J39" s="24">
        <f t="shared" si="12"/>
        <v>0</v>
      </c>
      <c r="K39" s="25">
        <f t="shared" si="13"/>
        <v>0</v>
      </c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</row>
    <row r="40" spans="1:22" ht="33.75" customHeight="1">
      <c r="A40" s="5">
        <v>45508</v>
      </c>
      <c r="B40" s="6" t="s">
        <v>16</v>
      </c>
      <c r="C40" s="6">
        <v>96396</v>
      </c>
      <c r="D40" s="7" t="s">
        <v>37</v>
      </c>
      <c r="E40" s="8">
        <v>4.1239999999999997</v>
      </c>
      <c r="F40" s="8">
        <v>8.2479999999999993</v>
      </c>
      <c r="G40" s="9" t="s">
        <v>29</v>
      </c>
      <c r="H40" s="10"/>
      <c r="I40" s="23">
        <v>0.196023265288818</v>
      </c>
      <c r="J40" s="24">
        <f t="shared" si="12"/>
        <v>0</v>
      </c>
      <c r="K40" s="25">
        <f t="shared" si="13"/>
        <v>0</v>
      </c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</row>
    <row r="41" spans="1:22" ht="33.75" customHeight="1">
      <c r="A41" s="11"/>
      <c r="B41" s="12"/>
      <c r="C41" s="12"/>
      <c r="D41" s="13" t="s">
        <v>38</v>
      </c>
      <c r="E41" s="14"/>
      <c r="F41" s="14"/>
      <c r="G41" s="12"/>
      <c r="H41" s="15"/>
      <c r="I41" s="26"/>
      <c r="J41" s="15"/>
      <c r="K41" s="27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</row>
    <row r="42" spans="1:22" ht="33.75" customHeight="1">
      <c r="A42" s="5">
        <v>45539</v>
      </c>
      <c r="B42" s="6" t="s">
        <v>16</v>
      </c>
      <c r="C42" s="6">
        <v>102330</v>
      </c>
      <c r="D42" s="7" t="s">
        <v>40</v>
      </c>
      <c r="E42" s="8">
        <v>1.7423999999999999</v>
      </c>
      <c r="F42" s="8">
        <v>3.4847999999999999</v>
      </c>
      <c r="G42" s="9" t="s">
        <v>41</v>
      </c>
      <c r="H42" s="10"/>
      <c r="I42" s="23">
        <v>0.196023265288818</v>
      </c>
      <c r="J42" s="24">
        <f t="shared" ref="J42:J46" si="14">ROUND(ROUND(H42,2)*(1+I42),2)</f>
        <v>0</v>
      </c>
      <c r="K42" s="25">
        <f t="shared" ref="K42:K46" si="15">ROUND(F42*J42,2)</f>
        <v>0</v>
      </c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</row>
    <row r="43" spans="1:22" ht="33.75" customHeight="1">
      <c r="A43" s="5">
        <v>45569</v>
      </c>
      <c r="B43" s="6" t="s">
        <v>43</v>
      </c>
      <c r="C43" s="6">
        <v>102470</v>
      </c>
      <c r="D43" s="7" t="s">
        <v>44</v>
      </c>
      <c r="E43" s="8">
        <v>48.4</v>
      </c>
      <c r="F43" s="8">
        <v>96.8</v>
      </c>
      <c r="G43" s="9" t="s">
        <v>18</v>
      </c>
      <c r="H43" s="10"/>
      <c r="I43" s="23">
        <v>0.196023265288818</v>
      </c>
      <c r="J43" s="24">
        <f t="shared" si="14"/>
        <v>0</v>
      </c>
      <c r="K43" s="25">
        <f t="shared" si="15"/>
        <v>0</v>
      </c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</row>
    <row r="44" spans="1:22" ht="33.75" customHeight="1">
      <c r="A44" s="11"/>
      <c r="B44" s="12"/>
      <c r="C44" s="12"/>
      <c r="D44" s="13" t="s">
        <v>51</v>
      </c>
      <c r="E44" s="14"/>
      <c r="F44" s="14"/>
      <c r="G44" s="12"/>
      <c r="H44" s="15"/>
      <c r="I44" s="26"/>
      <c r="J44" s="15"/>
      <c r="K44" s="27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</row>
    <row r="45" spans="1:22" ht="33.75" customHeight="1">
      <c r="A45" s="5">
        <v>45600</v>
      </c>
      <c r="B45" s="6" t="s">
        <v>16</v>
      </c>
      <c r="C45" s="6">
        <v>94293</v>
      </c>
      <c r="D45" s="7" t="s">
        <v>52</v>
      </c>
      <c r="E45" s="8">
        <v>25</v>
      </c>
      <c r="F45" s="8">
        <v>50</v>
      </c>
      <c r="G45" s="9" t="s">
        <v>15</v>
      </c>
      <c r="H45" s="10"/>
      <c r="I45" s="23">
        <v>0.196023265288818</v>
      </c>
      <c r="J45" s="24">
        <f t="shared" si="14"/>
        <v>0</v>
      </c>
      <c r="K45" s="25">
        <f t="shared" si="15"/>
        <v>0</v>
      </c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</row>
    <row r="46" spans="1:22" ht="33.75" customHeight="1">
      <c r="A46" s="5">
        <v>45630</v>
      </c>
      <c r="B46" s="6" t="s">
        <v>16</v>
      </c>
      <c r="C46" s="6">
        <v>7155</v>
      </c>
      <c r="D46" s="7" t="s">
        <v>53</v>
      </c>
      <c r="E46" s="8">
        <v>20</v>
      </c>
      <c r="F46" s="8">
        <v>40</v>
      </c>
      <c r="G46" s="9" t="s">
        <v>18</v>
      </c>
      <c r="H46" s="10"/>
      <c r="I46" s="23">
        <v>0.196023265288818</v>
      </c>
      <c r="J46" s="24">
        <f t="shared" si="14"/>
        <v>0</v>
      </c>
      <c r="K46" s="25">
        <f t="shared" si="15"/>
        <v>0</v>
      </c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</row>
    <row r="47" spans="1:22" ht="33.75" customHeight="1">
      <c r="A47" s="2">
        <v>5</v>
      </c>
      <c r="B47" s="3"/>
      <c r="C47" s="3"/>
      <c r="D47" s="3" t="s">
        <v>54</v>
      </c>
      <c r="E47" s="4">
        <v>1</v>
      </c>
      <c r="F47" s="4">
        <v>30</v>
      </c>
      <c r="G47" s="2" t="s">
        <v>15</v>
      </c>
      <c r="H47" s="3"/>
      <c r="I47" s="3"/>
      <c r="J47" s="3"/>
      <c r="K47" s="22">
        <f>SUM(K48:K58)</f>
        <v>0</v>
      </c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</row>
    <row r="48" spans="1:22" ht="33.75" customHeight="1">
      <c r="A48" s="11"/>
      <c r="B48" s="12"/>
      <c r="C48" s="12"/>
      <c r="D48" s="13" t="s">
        <v>55</v>
      </c>
      <c r="E48" s="14"/>
      <c r="F48" s="14"/>
      <c r="G48" s="12"/>
      <c r="H48" s="15"/>
      <c r="I48" s="26"/>
      <c r="J48" s="15"/>
      <c r="K48" s="27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</row>
    <row r="49" spans="1:22" ht="33.75" customHeight="1">
      <c r="A49" s="5">
        <v>45296</v>
      </c>
      <c r="B49" s="6" t="s">
        <v>16</v>
      </c>
      <c r="C49" s="6">
        <v>104796</v>
      </c>
      <c r="D49" s="7" t="s">
        <v>26</v>
      </c>
      <c r="E49" s="8">
        <v>1</v>
      </c>
      <c r="F49" s="8">
        <v>30</v>
      </c>
      <c r="G49" s="9" t="s">
        <v>15</v>
      </c>
      <c r="H49" s="10"/>
      <c r="I49" s="23">
        <v>0.196023265288818</v>
      </c>
      <c r="J49" s="24">
        <f t="shared" ref="J49:J51" si="16">ROUND(ROUND(H49,2)*(1+I49),2)</f>
        <v>0</v>
      </c>
      <c r="K49" s="25">
        <f t="shared" ref="K49:K51" si="17">ROUND(F49*J49,2)</f>
        <v>0</v>
      </c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</row>
    <row r="50" spans="1:22" ht="33.75" customHeight="1">
      <c r="A50" s="5">
        <v>45327</v>
      </c>
      <c r="B50" s="6" t="s">
        <v>16</v>
      </c>
      <c r="C50" s="6">
        <v>100980</v>
      </c>
      <c r="D50" s="7" t="s">
        <v>30</v>
      </c>
      <c r="E50" s="8">
        <v>0.10249999999999999</v>
      </c>
      <c r="F50" s="8">
        <v>3.0750000000000002</v>
      </c>
      <c r="G50" s="9" t="s">
        <v>29</v>
      </c>
      <c r="H50" s="10"/>
      <c r="I50" s="23">
        <v>0.196023265288818</v>
      </c>
      <c r="J50" s="24">
        <f t="shared" si="16"/>
        <v>0</v>
      </c>
      <c r="K50" s="25">
        <f t="shared" si="17"/>
        <v>0</v>
      </c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</row>
    <row r="51" spans="1:22" ht="33.75" customHeight="1">
      <c r="A51" s="5">
        <v>45356</v>
      </c>
      <c r="B51" s="6" t="s">
        <v>16</v>
      </c>
      <c r="C51" s="6">
        <v>95877</v>
      </c>
      <c r="D51" s="7" t="s">
        <v>31</v>
      </c>
      <c r="E51" s="8">
        <v>1.0249999999999999</v>
      </c>
      <c r="F51" s="8">
        <v>30.75</v>
      </c>
      <c r="G51" s="9" t="s">
        <v>32</v>
      </c>
      <c r="H51" s="10"/>
      <c r="I51" s="23">
        <v>0.196023265288818</v>
      </c>
      <c r="J51" s="24">
        <f t="shared" si="16"/>
        <v>0</v>
      </c>
      <c r="K51" s="25">
        <f t="shared" si="17"/>
        <v>0</v>
      </c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</row>
    <row r="52" spans="1:22" ht="33.75" customHeight="1">
      <c r="A52" s="11"/>
      <c r="B52" s="12"/>
      <c r="C52" s="12"/>
      <c r="D52" s="13" t="s">
        <v>56</v>
      </c>
      <c r="E52" s="14"/>
      <c r="F52" s="14"/>
      <c r="G52" s="12"/>
      <c r="H52" s="15"/>
      <c r="I52" s="26"/>
      <c r="J52" s="15"/>
      <c r="K52" s="27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</row>
    <row r="53" spans="1:22" ht="33.75" customHeight="1">
      <c r="A53" s="5">
        <v>45387</v>
      </c>
      <c r="B53" s="6" t="s">
        <v>16</v>
      </c>
      <c r="C53" s="6">
        <v>100576</v>
      </c>
      <c r="D53" s="7" t="s">
        <v>34</v>
      </c>
      <c r="E53" s="8">
        <v>0.45</v>
      </c>
      <c r="F53" s="8">
        <v>13.5</v>
      </c>
      <c r="G53" s="9" t="s">
        <v>18</v>
      </c>
      <c r="H53" s="10"/>
      <c r="I53" s="23">
        <v>0.196023265288818</v>
      </c>
      <c r="J53" s="24">
        <f t="shared" ref="J53:J56" si="18">ROUND(ROUND(H53,2)*(1+I53),2)</f>
        <v>0</v>
      </c>
      <c r="K53" s="25">
        <f t="shared" ref="K53:K56" si="19">ROUND(F53*J53,2)</f>
        <v>0</v>
      </c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</row>
    <row r="54" spans="1:22" ht="33.75" customHeight="1">
      <c r="A54" s="5">
        <v>45417</v>
      </c>
      <c r="B54" s="6" t="s">
        <v>16</v>
      </c>
      <c r="C54" s="6">
        <v>100980</v>
      </c>
      <c r="D54" s="7" t="s">
        <v>30</v>
      </c>
      <c r="E54" s="8">
        <v>3.15E-2</v>
      </c>
      <c r="F54" s="8">
        <v>0.94499999999999995</v>
      </c>
      <c r="G54" s="9" t="s">
        <v>29</v>
      </c>
      <c r="H54" s="10"/>
      <c r="I54" s="23">
        <v>0.196023265288818</v>
      </c>
      <c r="J54" s="24">
        <f t="shared" si="18"/>
        <v>0</v>
      </c>
      <c r="K54" s="25">
        <f t="shared" si="19"/>
        <v>0</v>
      </c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</row>
    <row r="55" spans="1:22" ht="33.75" customHeight="1">
      <c r="A55" s="5">
        <v>45448</v>
      </c>
      <c r="B55" s="6" t="s">
        <v>16</v>
      </c>
      <c r="C55" s="6">
        <v>95877</v>
      </c>
      <c r="D55" s="7" t="s">
        <v>31</v>
      </c>
      <c r="E55" s="8">
        <v>0.315</v>
      </c>
      <c r="F55" s="8">
        <v>9.4499999999999993</v>
      </c>
      <c r="G55" s="9" t="s">
        <v>32</v>
      </c>
      <c r="H55" s="10"/>
      <c r="I55" s="23">
        <v>0.196023265288818</v>
      </c>
      <c r="J55" s="24">
        <f t="shared" si="18"/>
        <v>0</v>
      </c>
      <c r="K55" s="25">
        <f t="shared" si="19"/>
        <v>0</v>
      </c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</row>
    <row r="56" spans="1:22" ht="33.75" customHeight="1">
      <c r="A56" s="5">
        <v>45478</v>
      </c>
      <c r="B56" s="6" t="s">
        <v>16</v>
      </c>
      <c r="C56" s="6">
        <v>96624</v>
      </c>
      <c r="D56" s="7" t="s">
        <v>57</v>
      </c>
      <c r="E56" s="8">
        <v>2.2499999999999999E-2</v>
      </c>
      <c r="F56" s="8">
        <v>0.67500000000000004</v>
      </c>
      <c r="G56" s="9" t="s">
        <v>29</v>
      </c>
      <c r="H56" s="10"/>
      <c r="I56" s="23">
        <v>0.196023265288818</v>
      </c>
      <c r="J56" s="24">
        <f t="shared" si="18"/>
        <v>0</v>
      </c>
      <c r="K56" s="25">
        <f t="shared" si="19"/>
        <v>0</v>
      </c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</row>
    <row r="57" spans="1:22" ht="33.75" customHeight="1">
      <c r="A57" s="11"/>
      <c r="B57" s="12"/>
      <c r="C57" s="12"/>
      <c r="D57" s="13" t="s">
        <v>58</v>
      </c>
      <c r="E57" s="14"/>
      <c r="F57" s="14"/>
      <c r="G57" s="12"/>
      <c r="H57" s="15"/>
      <c r="I57" s="26"/>
      <c r="J57" s="15"/>
      <c r="K57" s="27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</row>
    <row r="58" spans="1:22" ht="33.75" customHeight="1">
      <c r="A58" s="5">
        <v>45509</v>
      </c>
      <c r="B58" s="6" t="s">
        <v>16</v>
      </c>
      <c r="C58" s="6">
        <v>94267</v>
      </c>
      <c r="D58" s="7" t="s">
        <v>59</v>
      </c>
      <c r="E58" s="8">
        <v>1</v>
      </c>
      <c r="F58" s="8">
        <v>30</v>
      </c>
      <c r="G58" s="9" t="s">
        <v>15</v>
      </c>
      <c r="H58" s="10"/>
      <c r="I58" s="23">
        <v>0.196023265288818</v>
      </c>
      <c r="J58" s="24">
        <f t="shared" ref="J58:J64" si="20">ROUND(ROUND(H58,2)*(1+I58),2)</f>
        <v>0</v>
      </c>
      <c r="K58" s="25">
        <f t="shared" ref="K58:K64" si="21">ROUND(F58*J58,2)</f>
        <v>0</v>
      </c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</row>
    <row r="59" spans="1:22" ht="33.75" customHeight="1">
      <c r="A59" s="2">
        <v>6</v>
      </c>
      <c r="B59" s="3"/>
      <c r="C59" s="3"/>
      <c r="D59" s="3" t="s">
        <v>60</v>
      </c>
      <c r="E59" s="4">
        <v>1</v>
      </c>
      <c r="F59" s="4">
        <v>84</v>
      </c>
      <c r="G59" s="2" t="s">
        <v>18</v>
      </c>
      <c r="H59" s="3"/>
      <c r="I59" s="3"/>
      <c r="J59" s="3"/>
      <c r="K59" s="22">
        <f>SUM(K60:K73)</f>
        <v>0</v>
      </c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</row>
    <row r="60" spans="1:22" ht="33.75" customHeight="1">
      <c r="A60" s="11"/>
      <c r="B60" s="12"/>
      <c r="C60" s="12"/>
      <c r="D60" s="13" t="s">
        <v>49</v>
      </c>
      <c r="E60" s="14"/>
      <c r="F60" s="14"/>
      <c r="G60" s="12"/>
      <c r="H60" s="15"/>
      <c r="I60" s="26"/>
      <c r="J60" s="15"/>
      <c r="K60" s="27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</row>
    <row r="61" spans="1:22" ht="33.75" customHeight="1">
      <c r="A61" s="5">
        <v>45297</v>
      </c>
      <c r="B61" s="6" t="s">
        <v>16</v>
      </c>
      <c r="C61" s="6">
        <v>97636</v>
      </c>
      <c r="D61" s="7" t="s">
        <v>27</v>
      </c>
      <c r="E61" s="8">
        <v>1</v>
      </c>
      <c r="F61" s="8">
        <v>84</v>
      </c>
      <c r="G61" s="9" t="s">
        <v>18</v>
      </c>
      <c r="H61" s="10"/>
      <c r="I61" s="23">
        <v>0.196023265288818</v>
      </c>
      <c r="J61" s="24">
        <f t="shared" si="20"/>
        <v>0</v>
      </c>
      <c r="K61" s="25">
        <f t="shared" si="21"/>
        <v>0</v>
      </c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</row>
    <row r="62" spans="1:22" ht="33.75" customHeight="1">
      <c r="A62" s="5">
        <v>45328</v>
      </c>
      <c r="B62" s="6" t="s">
        <v>16</v>
      </c>
      <c r="C62" s="6">
        <v>101114</v>
      </c>
      <c r="D62" s="7" t="s">
        <v>50</v>
      </c>
      <c r="E62" s="8">
        <v>0.15</v>
      </c>
      <c r="F62" s="8">
        <v>12.6</v>
      </c>
      <c r="G62" s="9" t="s">
        <v>29</v>
      </c>
      <c r="H62" s="10"/>
      <c r="I62" s="23">
        <v>0.196023265288818</v>
      </c>
      <c r="J62" s="24">
        <f t="shared" si="20"/>
        <v>0</v>
      </c>
      <c r="K62" s="25">
        <f t="shared" si="21"/>
        <v>0</v>
      </c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</row>
    <row r="63" spans="1:22" ht="33.75" customHeight="1">
      <c r="A63" s="5">
        <v>45357</v>
      </c>
      <c r="B63" s="6" t="s">
        <v>16</v>
      </c>
      <c r="C63" s="6">
        <v>100980</v>
      </c>
      <c r="D63" s="7" t="s">
        <v>30</v>
      </c>
      <c r="E63" s="8">
        <v>0.23749999999999999</v>
      </c>
      <c r="F63" s="8">
        <v>19.95</v>
      </c>
      <c r="G63" s="9" t="s">
        <v>29</v>
      </c>
      <c r="H63" s="10"/>
      <c r="I63" s="23">
        <v>0.196023265288818</v>
      </c>
      <c r="J63" s="24">
        <f t="shared" si="20"/>
        <v>0</v>
      </c>
      <c r="K63" s="25">
        <f t="shared" si="21"/>
        <v>0</v>
      </c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</row>
    <row r="64" spans="1:22" ht="33.75" customHeight="1">
      <c r="A64" s="5">
        <v>45388</v>
      </c>
      <c r="B64" s="6" t="s">
        <v>16</v>
      </c>
      <c r="C64" s="6">
        <v>95877</v>
      </c>
      <c r="D64" s="7" t="s">
        <v>31</v>
      </c>
      <c r="E64" s="8">
        <v>2.375</v>
      </c>
      <c r="F64" s="8">
        <v>199.5</v>
      </c>
      <c r="G64" s="9" t="s">
        <v>32</v>
      </c>
      <c r="H64" s="10"/>
      <c r="I64" s="23">
        <v>0.196023265288818</v>
      </c>
      <c r="J64" s="24">
        <f t="shared" si="20"/>
        <v>0</v>
      </c>
      <c r="K64" s="25">
        <f t="shared" si="21"/>
        <v>0</v>
      </c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</row>
    <row r="65" spans="1:22" ht="33.75" customHeight="1">
      <c r="A65" s="11"/>
      <c r="B65" s="12"/>
      <c r="C65" s="12"/>
      <c r="D65" s="13" t="s">
        <v>61</v>
      </c>
      <c r="E65" s="14"/>
      <c r="F65" s="14"/>
      <c r="G65" s="12"/>
      <c r="H65" s="15"/>
      <c r="I65" s="26"/>
      <c r="J65" s="15"/>
      <c r="K65" s="27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</row>
    <row r="66" spans="1:22" ht="33.75" customHeight="1">
      <c r="A66" s="5" t="s">
        <v>62</v>
      </c>
      <c r="B66" s="6" t="s">
        <v>16</v>
      </c>
      <c r="C66" s="6">
        <v>100576</v>
      </c>
      <c r="D66" s="7" t="s">
        <v>34</v>
      </c>
      <c r="E66" s="8">
        <v>1</v>
      </c>
      <c r="F66" s="8">
        <v>84</v>
      </c>
      <c r="G66" s="9" t="s">
        <v>18</v>
      </c>
      <c r="H66" s="10"/>
      <c r="I66" s="23">
        <v>0.196023265288818</v>
      </c>
      <c r="J66" s="24">
        <f t="shared" ref="J66:J70" si="22">ROUND(ROUND(H66,2)*(1+I66),2)</f>
        <v>0</v>
      </c>
      <c r="K66" s="25">
        <f t="shared" ref="K66:K70" si="23">ROUND(F66*J66,2)</f>
        <v>0</v>
      </c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</row>
    <row r="67" spans="1:22" ht="33.75" customHeight="1">
      <c r="A67" s="11"/>
      <c r="B67" s="12"/>
      <c r="C67" s="12"/>
      <c r="D67" s="13" t="s">
        <v>36</v>
      </c>
      <c r="E67" s="14"/>
      <c r="F67" s="14"/>
      <c r="G67" s="12"/>
      <c r="H67" s="15"/>
      <c r="I67" s="26"/>
      <c r="J67" s="15"/>
      <c r="K67" s="27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</row>
    <row r="68" spans="1:22" ht="33.75" customHeight="1">
      <c r="A68" s="5">
        <v>45449</v>
      </c>
      <c r="B68" s="6" t="s">
        <v>16</v>
      </c>
      <c r="C68" s="6">
        <v>100980</v>
      </c>
      <c r="D68" s="7" t="s">
        <v>30</v>
      </c>
      <c r="E68" s="8">
        <v>0.21</v>
      </c>
      <c r="F68" s="8">
        <v>17.64</v>
      </c>
      <c r="G68" s="9" t="s">
        <v>29</v>
      </c>
      <c r="H68" s="10"/>
      <c r="I68" s="23">
        <v>0.196023265288818</v>
      </c>
      <c r="J68" s="24">
        <f t="shared" si="22"/>
        <v>0</v>
      </c>
      <c r="K68" s="25">
        <f t="shared" si="23"/>
        <v>0</v>
      </c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</row>
    <row r="69" spans="1:22" ht="33.75" customHeight="1">
      <c r="A69" s="5">
        <v>45479</v>
      </c>
      <c r="B69" s="6" t="s">
        <v>16</v>
      </c>
      <c r="C69" s="6">
        <v>95877</v>
      </c>
      <c r="D69" s="7" t="s">
        <v>31</v>
      </c>
      <c r="E69" s="8">
        <v>2.1</v>
      </c>
      <c r="F69" s="8">
        <v>176.4</v>
      </c>
      <c r="G69" s="9" t="s">
        <v>32</v>
      </c>
      <c r="H69" s="10"/>
      <c r="I69" s="23">
        <v>0.196023265288818</v>
      </c>
      <c r="J69" s="24">
        <f t="shared" si="22"/>
        <v>0</v>
      </c>
      <c r="K69" s="25">
        <f t="shared" si="23"/>
        <v>0</v>
      </c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</row>
    <row r="70" spans="1:22" ht="33.75" customHeight="1">
      <c r="A70" s="5">
        <v>45510</v>
      </c>
      <c r="B70" s="6" t="s">
        <v>16</v>
      </c>
      <c r="C70" s="6">
        <v>96396</v>
      </c>
      <c r="D70" s="7" t="s">
        <v>37</v>
      </c>
      <c r="E70" s="8">
        <v>0.15</v>
      </c>
      <c r="F70" s="8">
        <v>12.6</v>
      </c>
      <c r="G70" s="9" t="s">
        <v>29</v>
      </c>
      <c r="H70" s="10"/>
      <c r="I70" s="23">
        <v>0.196023265288818</v>
      </c>
      <c r="J70" s="24">
        <f t="shared" si="22"/>
        <v>0</v>
      </c>
      <c r="K70" s="25">
        <f t="shared" si="23"/>
        <v>0</v>
      </c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</row>
    <row r="71" spans="1:22" ht="33.75" customHeight="1">
      <c r="A71" s="11"/>
      <c r="B71" s="12"/>
      <c r="C71" s="12"/>
      <c r="D71" s="13" t="s">
        <v>38</v>
      </c>
      <c r="E71" s="14"/>
      <c r="F71" s="14"/>
      <c r="G71" s="12"/>
      <c r="H71" s="15"/>
      <c r="I71" s="26"/>
      <c r="J71" s="15"/>
      <c r="K71" s="27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</row>
    <row r="72" spans="1:22" ht="33.75" customHeight="1">
      <c r="A72" s="5">
        <v>45541</v>
      </c>
      <c r="B72" s="6" t="s">
        <v>16</v>
      </c>
      <c r="C72" s="6">
        <v>102330</v>
      </c>
      <c r="D72" s="7" t="s">
        <v>40</v>
      </c>
      <c r="E72" s="8">
        <v>3.5999999999999997E-2</v>
      </c>
      <c r="F72" s="8">
        <v>3.024</v>
      </c>
      <c r="G72" s="9" t="s">
        <v>41</v>
      </c>
      <c r="H72" s="10"/>
      <c r="I72" s="23">
        <v>0.196023265288818</v>
      </c>
      <c r="J72" s="24">
        <f t="shared" ref="J72:J77" si="24">ROUND(ROUND(H72,2)*(1+I72),2)</f>
        <v>0</v>
      </c>
      <c r="K72" s="25">
        <f t="shared" ref="K72:K77" si="25">ROUND(F72*J72,2)</f>
        <v>0</v>
      </c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</row>
    <row r="73" spans="1:22" ht="33.75" customHeight="1">
      <c r="A73" s="5">
        <v>45571</v>
      </c>
      <c r="B73" s="6" t="s">
        <v>43</v>
      </c>
      <c r="C73" s="6">
        <v>102470</v>
      </c>
      <c r="D73" s="7" t="s">
        <v>44</v>
      </c>
      <c r="E73" s="8">
        <v>1</v>
      </c>
      <c r="F73" s="8">
        <v>84</v>
      </c>
      <c r="G73" s="9" t="s">
        <v>18</v>
      </c>
      <c r="H73" s="10"/>
      <c r="I73" s="23">
        <v>0.196023265288818</v>
      </c>
      <c r="J73" s="24">
        <f t="shared" si="24"/>
        <v>0</v>
      </c>
      <c r="K73" s="25">
        <f t="shared" si="25"/>
        <v>0</v>
      </c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</row>
    <row r="74" spans="1:22" ht="33.75" customHeight="1">
      <c r="A74" s="2">
        <v>7</v>
      </c>
      <c r="B74" s="3"/>
      <c r="C74" s="3"/>
      <c r="D74" s="3" t="s">
        <v>63</v>
      </c>
      <c r="E74" s="4">
        <v>1</v>
      </c>
      <c r="F74" s="4">
        <v>840</v>
      </c>
      <c r="G74" s="2" t="s">
        <v>18</v>
      </c>
      <c r="H74" s="3"/>
      <c r="I74" s="3"/>
      <c r="J74" s="3"/>
      <c r="K74" s="22">
        <f>SUM(K75:K83)</f>
        <v>0</v>
      </c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</row>
    <row r="75" spans="1:22" ht="33.75" customHeight="1">
      <c r="A75" s="11"/>
      <c r="B75" s="12"/>
      <c r="C75" s="12"/>
      <c r="D75" s="13" t="s">
        <v>64</v>
      </c>
      <c r="E75" s="14"/>
      <c r="F75" s="14"/>
      <c r="G75" s="12"/>
      <c r="H75" s="15"/>
      <c r="I75" s="26"/>
      <c r="J75" s="15"/>
      <c r="K75" s="27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</row>
    <row r="76" spans="1:22" ht="33.75" customHeight="1">
      <c r="A76" s="5">
        <v>45298</v>
      </c>
      <c r="B76" s="6" t="s">
        <v>16</v>
      </c>
      <c r="C76" s="6">
        <v>96001</v>
      </c>
      <c r="D76" s="7" t="s">
        <v>65</v>
      </c>
      <c r="E76" s="8">
        <v>1</v>
      </c>
      <c r="F76" s="8">
        <v>840</v>
      </c>
      <c r="G76" s="9" t="s">
        <v>18</v>
      </c>
      <c r="H76" s="10"/>
      <c r="I76" s="23">
        <v>0.196023265288818</v>
      </c>
      <c r="J76" s="24">
        <f t="shared" si="24"/>
        <v>0</v>
      </c>
      <c r="K76" s="25">
        <f t="shared" si="25"/>
        <v>0</v>
      </c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</row>
    <row r="77" spans="1:22" ht="33.75" customHeight="1">
      <c r="A77" s="5">
        <v>45329</v>
      </c>
      <c r="B77" s="6" t="s">
        <v>16</v>
      </c>
      <c r="C77" s="6">
        <v>95877</v>
      </c>
      <c r="D77" s="7" t="s">
        <v>31</v>
      </c>
      <c r="E77" s="8">
        <v>0.5</v>
      </c>
      <c r="F77" s="8">
        <v>420</v>
      </c>
      <c r="G77" s="9" t="s">
        <v>32</v>
      </c>
      <c r="H77" s="10"/>
      <c r="I77" s="23">
        <v>0.196023265288818</v>
      </c>
      <c r="J77" s="24">
        <f t="shared" si="24"/>
        <v>0</v>
      </c>
      <c r="K77" s="25">
        <f t="shared" si="25"/>
        <v>0</v>
      </c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</row>
    <row r="78" spans="1:22" ht="33.75" customHeight="1">
      <c r="A78" s="11"/>
      <c r="B78" s="12"/>
      <c r="C78" s="12"/>
      <c r="D78" s="13" t="s">
        <v>66</v>
      </c>
      <c r="E78" s="14"/>
      <c r="F78" s="14"/>
      <c r="G78" s="12"/>
      <c r="H78" s="15"/>
      <c r="I78" s="26"/>
      <c r="J78" s="15"/>
      <c r="K78" s="27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</row>
    <row r="79" spans="1:22" ht="33.75" customHeight="1">
      <c r="A79" s="5">
        <v>45358</v>
      </c>
      <c r="B79" s="6" t="s">
        <v>16</v>
      </c>
      <c r="C79" s="6">
        <v>102330</v>
      </c>
      <c r="D79" s="7" t="s">
        <v>40</v>
      </c>
      <c r="E79" s="8">
        <v>1.35E-2</v>
      </c>
      <c r="F79" s="8">
        <v>11.34</v>
      </c>
      <c r="G79" s="9" t="s">
        <v>41</v>
      </c>
      <c r="H79" s="10"/>
      <c r="I79" s="23">
        <v>0.196023265288818</v>
      </c>
      <c r="J79" s="24">
        <f t="shared" ref="J79:J83" si="26">ROUND(ROUND(H79,2)*(1+I79),2)</f>
        <v>0</v>
      </c>
      <c r="K79" s="25">
        <f t="shared" ref="K79:K83" si="27">ROUND(F79*J79,2)</f>
        <v>0</v>
      </c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</row>
    <row r="80" spans="1:22" ht="33.75" customHeight="1">
      <c r="A80" s="5">
        <v>45389</v>
      </c>
      <c r="B80" s="6" t="s">
        <v>43</v>
      </c>
      <c r="C80" s="6">
        <v>104375</v>
      </c>
      <c r="D80" s="7" t="s">
        <v>67</v>
      </c>
      <c r="E80" s="8">
        <v>1</v>
      </c>
      <c r="F80" s="8">
        <v>840</v>
      </c>
      <c r="G80" s="9" t="s">
        <v>18</v>
      </c>
      <c r="H80" s="10"/>
      <c r="I80" s="23">
        <v>0.196023265288818</v>
      </c>
      <c r="J80" s="24">
        <f t="shared" si="26"/>
        <v>0</v>
      </c>
      <c r="K80" s="25">
        <f t="shared" si="27"/>
        <v>0</v>
      </c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</row>
    <row r="81" spans="1:22" ht="33.75" customHeight="1">
      <c r="A81" s="11"/>
      <c r="B81" s="12"/>
      <c r="C81" s="12"/>
      <c r="D81" s="13" t="s">
        <v>63</v>
      </c>
      <c r="E81" s="14"/>
      <c r="F81" s="14"/>
      <c r="G81" s="12"/>
      <c r="H81" s="15"/>
      <c r="I81" s="26"/>
      <c r="J81" s="15"/>
      <c r="K81" s="27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</row>
    <row r="82" spans="1:22" ht="33.75" customHeight="1">
      <c r="A82" s="5">
        <v>45419</v>
      </c>
      <c r="B82" s="6" t="s">
        <v>16</v>
      </c>
      <c r="C82" s="6">
        <v>95880</v>
      </c>
      <c r="D82" s="7" t="s">
        <v>68</v>
      </c>
      <c r="E82" s="8">
        <v>2.88</v>
      </c>
      <c r="F82" s="8">
        <v>2419.1999999999998</v>
      </c>
      <c r="G82" s="9" t="s">
        <v>41</v>
      </c>
      <c r="H82" s="10"/>
      <c r="I82" s="23">
        <v>0.196023265288818</v>
      </c>
      <c r="J82" s="24">
        <f t="shared" si="26"/>
        <v>0</v>
      </c>
      <c r="K82" s="25">
        <f t="shared" si="27"/>
        <v>0</v>
      </c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</row>
    <row r="83" spans="1:22" ht="33.75" customHeight="1">
      <c r="A83" s="5">
        <v>45450</v>
      </c>
      <c r="B83" s="6" t="s">
        <v>16</v>
      </c>
      <c r="C83" s="6">
        <v>95995</v>
      </c>
      <c r="D83" s="7" t="s">
        <v>69</v>
      </c>
      <c r="E83" s="8">
        <v>0.04</v>
      </c>
      <c r="F83" s="8">
        <v>33.6</v>
      </c>
      <c r="G83" s="9" t="s">
        <v>29</v>
      </c>
      <c r="H83" s="10"/>
      <c r="I83" s="23">
        <v>0.196023265288818</v>
      </c>
      <c r="J83" s="24">
        <f t="shared" si="26"/>
        <v>0</v>
      </c>
      <c r="K83" s="25">
        <f t="shared" si="27"/>
        <v>0</v>
      </c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</row>
    <row r="84" spans="1:22" ht="33.75" customHeight="1">
      <c r="A84" s="2">
        <v>8</v>
      </c>
      <c r="B84" s="3"/>
      <c r="C84" s="3"/>
      <c r="D84" s="3" t="s">
        <v>70</v>
      </c>
      <c r="E84" s="4">
        <v>1</v>
      </c>
      <c r="F84" s="4">
        <v>2</v>
      </c>
      <c r="G84" s="2" t="s">
        <v>24</v>
      </c>
      <c r="H84" s="3"/>
      <c r="I84" s="3"/>
      <c r="J84" s="3"/>
      <c r="K84" s="22">
        <f>SUM(K85)</f>
        <v>0</v>
      </c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</row>
    <row r="85" spans="1:22" ht="33.75" customHeight="1">
      <c r="A85" s="5">
        <v>45299</v>
      </c>
      <c r="B85" s="6" t="s">
        <v>43</v>
      </c>
      <c r="C85" s="6">
        <v>62100</v>
      </c>
      <c r="D85" s="7" t="s">
        <v>70</v>
      </c>
      <c r="E85" s="8">
        <v>1</v>
      </c>
      <c r="F85" s="8">
        <v>2</v>
      </c>
      <c r="G85" s="9" t="s">
        <v>24</v>
      </c>
      <c r="H85" s="10"/>
      <c r="I85" s="23">
        <v>0.196023265288818</v>
      </c>
      <c r="J85" s="24">
        <f t="shared" ref="J85:J90" si="28">ROUND(ROUND(H85,2)*(1+I85),2)</f>
        <v>0</v>
      </c>
      <c r="K85" s="25">
        <f t="shared" ref="K85:K90" si="29">ROUND(F85*J85,2)</f>
        <v>0</v>
      </c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</row>
    <row r="86" spans="1:22" ht="33.75" customHeight="1">
      <c r="A86" s="2">
        <v>9</v>
      </c>
      <c r="B86" s="3"/>
      <c r="C86" s="3"/>
      <c r="D86" s="3" t="s">
        <v>71</v>
      </c>
      <c r="E86" s="4">
        <v>1</v>
      </c>
      <c r="F86" s="4">
        <v>2</v>
      </c>
      <c r="G86" s="2" t="s">
        <v>24</v>
      </c>
      <c r="H86" s="3"/>
      <c r="I86" s="3"/>
      <c r="J86" s="3"/>
      <c r="K86" s="22">
        <f>SUM(K87:K92)</f>
        <v>0</v>
      </c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</row>
    <row r="87" spans="1:22" ht="33.75" customHeight="1">
      <c r="A87" s="11"/>
      <c r="B87" s="12"/>
      <c r="C87" s="12"/>
      <c r="D87" s="13" t="s">
        <v>72</v>
      </c>
      <c r="E87" s="14"/>
      <c r="F87" s="14"/>
      <c r="G87" s="12"/>
      <c r="H87" s="15"/>
      <c r="I87" s="26"/>
      <c r="J87" s="15"/>
      <c r="K87" s="27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</row>
    <row r="88" spans="1:22" ht="33.75" customHeight="1">
      <c r="A88" s="5">
        <v>45300</v>
      </c>
      <c r="B88" s="6" t="s">
        <v>16</v>
      </c>
      <c r="C88" s="6">
        <v>102509</v>
      </c>
      <c r="D88" s="7" t="s">
        <v>73</v>
      </c>
      <c r="E88" s="8">
        <v>19.2</v>
      </c>
      <c r="F88" s="8">
        <v>38.4</v>
      </c>
      <c r="G88" s="9" t="s">
        <v>18</v>
      </c>
      <c r="H88" s="10"/>
      <c r="I88" s="23">
        <v>0.196023265288818</v>
      </c>
      <c r="J88" s="24">
        <f t="shared" si="28"/>
        <v>0</v>
      </c>
      <c r="K88" s="25">
        <f t="shared" si="29"/>
        <v>0</v>
      </c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</row>
    <row r="89" spans="1:22" ht="33.75" customHeight="1">
      <c r="A89" s="11"/>
      <c r="B89" s="12"/>
      <c r="C89" s="12"/>
      <c r="D89" s="13" t="s">
        <v>74</v>
      </c>
      <c r="E89" s="14"/>
      <c r="F89" s="14"/>
      <c r="G89" s="12"/>
      <c r="H89" s="15"/>
      <c r="I89" s="26"/>
      <c r="J89" s="15"/>
      <c r="K89" s="27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</row>
    <row r="90" spans="1:22" ht="33.75" customHeight="1">
      <c r="A90" s="5">
        <v>45331</v>
      </c>
      <c r="B90" s="6" t="s">
        <v>16</v>
      </c>
      <c r="C90" s="6">
        <v>102512</v>
      </c>
      <c r="D90" s="7" t="s">
        <v>75</v>
      </c>
      <c r="E90" s="8">
        <v>4.2</v>
      </c>
      <c r="F90" s="8">
        <v>8.4</v>
      </c>
      <c r="G90" s="9" t="s">
        <v>15</v>
      </c>
      <c r="H90" s="10"/>
      <c r="I90" s="23">
        <v>0.196023265288818</v>
      </c>
      <c r="J90" s="24">
        <f t="shared" si="28"/>
        <v>0</v>
      </c>
      <c r="K90" s="25">
        <f t="shared" si="29"/>
        <v>0</v>
      </c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</row>
    <row r="91" spans="1:22" ht="33.75" customHeight="1">
      <c r="A91" s="11"/>
      <c r="B91" s="12"/>
      <c r="C91" s="12"/>
      <c r="D91" s="13" t="s">
        <v>76</v>
      </c>
      <c r="E91" s="14"/>
      <c r="F91" s="14"/>
      <c r="G91" s="12"/>
      <c r="H91" s="15"/>
      <c r="I91" s="26"/>
      <c r="J91" s="15"/>
      <c r="K91" s="27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</row>
    <row r="92" spans="1:22" ht="33.75" customHeight="1">
      <c r="A92" s="5">
        <v>45360</v>
      </c>
      <c r="B92" s="6" t="s">
        <v>16</v>
      </c>
      <c r="C92" s="6">
        <v>102513</v>
      </c>
      <c r="D92" s="7" t="s">
        <v>77</v>
      </c>
      <c r="E92" s="8">
        <v>3.29</v>
      </c>
      <c r="F92" s="8">
        <v>6.58</v>
      </c>
      <c r="G92" s="9" t="s">
        <v>18</v>
      </c>
      <c r="H92" s="10"/>
      <c r="I92" s="23">
        <v>0.196023265288818</v>
      </c>
      <c r="J92" s="24">
        <f t="shared" ref="J92:J97" si="30">ROUND(ROUND(H92,2)*(1+I92),2)</f>
        <v>0</v>
      </c>
      <c r="K92" s="25">
        <f t="shared" ref="K92:K97" si="31">ROUND(F92*J92,2)</f>
        <v>0</v>
      </c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</row>
    <row r="93" spans="1:22" ht="33.75" customHeight="1">
      <c r="A93" s="2">
        <v>10</v>
      </c>
      <c r="B93" s="3"/>
      <c r="C93" s="3"/>
      <c r="D93" s="3" t="s">
        <v>78</v>
      </c>
      <c r="E93" s="4">
        <v>1</v>
      </c>
      <c r="F93" s="4">
        <v>100</v>
      </c>
      <c r="G93" s="2" t="s">
        <v>15</v>
      </c>
      <c r="H93" s="3"/>
      <c r="I93" s="3"/>
      <c r="J93" s="3"/>
      <c r="K93" s="22">
        <f>SUM(K94:K97)</f>
        <v>0</v>
      </c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</row>
    <row r="94" spans="1:22" ht="33.75" customHeight="1">
      <c r="A94" s="11"/>
      <c r="B94" s="12"/>
      <c r="C94" s="12"/>
      <c r="D94" s="13" t="s">
        <v>79</v>
      </c>
      <c r="E94" s="14"/>
      <c r="F94" s="14"/>
      <c r="G94" s="12"/>
      <c r="H94" s="15"/>
      <c r="I94" s="26"/>
      <c r="J94" s="15"/>
      <c r="K94" s="27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</row>
    <row r="95" spans="1:22" ht="33.75" customHeight="1">
      <c r="A95" s="5">
        <v>45301</v>
      </c>
      <c r="B95" s="6" t="s">
        <v>16</v>
      </c>
      <c r="C95" s="6">
        <v>102512</v>
      </c>
      <c r="D95" s="7" t="s">
        <v>75</v>
      </c>
      <c r="E95" s="8">
        <v>2</v>
      </c>
      <c r="F95" s="8">
        <v>200</v>
      </c>
      <c r="G95" s="9" t="s">
        <v>15</v>
      </c>
      <c r="H95" s="10"/>
      <c r="I95" s="23">
        <v>0.196023265288818</v>
      </c>
      <c r="J95" s="24">
        <f t="shared" si="30"/>
        <v>0</v>
      </c>
      <c r="K95" s="25">
        <f t="shared" si="31"/>
        <v>0</v>
      </c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</row>
    <row r="96" spans="1:22" ht="33.75" customHeight="1">
      <c r="A96" s="11"/>
      <c r="B96" s="12"/>
      <c r="C96" s="12"/>
      <c r="D96" s="13" t="s">
        <v>80</v>
      </c>
      <c r="E96" s="14"/>
      <c r="F96" s="14"/>
      <c r="G96" s="12"/>
      <c r="H96" s="15"/>
      <c r="I96" s="26"/>
      <c r="J96" s="15"/>
      <c r="K96" s="27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</row>
    <row r="97" spans="1:22" ht="33.75" customHeight="1">
      <c r="A97" s="5">
        <v>45332</v>
      </c>
      <c r="B97" s="6" t="s">
        <v>16</v>
      </c>
      <c r="C97" s="6">
        <v>102498</v>
      </c>
      <c r="D97" s="7" t="s">
        <v>81</v>
      </c>
      <c r="E97" s="8">
        <v>2</v>
      </c>
      <c r="F97" s="8">
        <v>200</v>
      </c>
      <c r="G97" s="9" t="s">
        <v>15</v>
      </c>
      <c r="H97" s="10"/>
      <c r="I97" s="23">
        <v>0.196023265288818</v>
      </c>
      <c r="J97" s="24">
        <f t="shared" si="30"/>
        <v>0</v>
      </c>
      <c r="K97" s="25">
        <f t="shared" si="31"/>
        <v>0</v>
      </c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</row>
    <row r="98" spans="1:22" ht="33.75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</row>
    <row r="99" spans="1:22" ht="33.75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</row>
    <row r="100" spans="1:22" ht="33.75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</row>
    <row r="101" spans="1:22" ht="33.7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</row>
    <row r="102" spans="1:22" ht="33.75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</row>
    <row r="103" spans="1:22" ht="33.75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</row>
    <row r="104" spans="1:22" ht="33.7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</row>
    <row r="105" spans="1:22" ht="33.7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</row>
    <row r="106" spans="1:22" ht="33.75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</row>
    <row r="107" spans="1:22" ht="33.75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</row>
    <row r="108" spans="1:22" ht="33.75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</row>
    <row r="109" spans="1:22" ht="33.75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</row>
    <row r="110" spans="1:22" ht="33.7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</row>
    <row r="111" spans="1:22" ht="33.75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</row>
    <row r="112" spans="1:22" ht="33.75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</row>
    <row r="113" spans="1:22" ht="33.75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</row>
    <row r="114" spans="1:22" ht="33.75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</row>
    <row r="115" spans="1:22" ht="33.7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</row>
    <row r="116" spans="1:22" ht="33.75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</row>
    <row r="117" spans="1:22" ht="33.75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</row>
    <row r="118" spans="1:22" ht="33.75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</row>
    <row r="119" spans="1:22" ht="33.75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</row>
    <row r="120" spans="1:22" ht="33.75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</row>
    <row r="121" spans="1:22" ht="33.75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</row>
    <row r="122" spans="1:22" ht="33.75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</row>
    <row r="123" spans="1:22" ht="33.75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</row>
    <row r="124" spans="1:22" ht="33.7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</row>
    <row r="125" spans="1:22" ht="33.75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</row>
    <row r="126" spans="1:22" ht="33.75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</row>
    <row r="127" spans="1:22" ht="33.7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</row>
    <row r="128" spans="1:22" ht="33.75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</row>
    <row r="129" spans="1:22" ht="33.7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</row>
    <row r="130" spans="1:22" ht="33.75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</row>
    <row r="131" spans="1:22" ht="33.75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</row>
    <row r="132" spans="1:22" ht="33.75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</row>
    <row r="133" spans="1:22" ht="33.7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</row>
    <row r="134" spans="1:22" ht="33.7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</row>
    <row r="135" spans="1:22" ht="33.7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</row>
    <row r="136" spans="1:22" ht="33.75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</row>
    <row r="137" spans="1:22" ht="33.75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</row>
    <row r="138" spans="1:22" ht="33.7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</row>
    <row r="139" spans="1:22" ht="33.75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</row>
    <row r="140" spans="1:22" ht="33.75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</row>
    <row r="141" spans="1:22" ht="33.75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</row>
    <row r="142" spans="1:22" ht="33.75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</row>
    <row r="143" spans="1:22" ht="33.75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</row>
    <row r="144" spans="1:22" ht="33.7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</row>
    <row r="145" spans="1:22" ht="33.75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</row>
    <row r="146" spans="1:22" ht="33.75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</row>
    <row r="147" spans="1:22" ht="33.75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</row>
    <row r="148" spans="1:22" ht="33.75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</row>
    <row r="149" spans="1:22" ht="33.75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</row>
    <row r="150" spans="1:22" ht="33.75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</row>
    <row r="151" spans="1:22" ht="33.75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</row>
    <row r="152" spans="1:22" ht="33.75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</row>
    <row r="153" spans="1:22" ht="33.75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</row>
    <row r="154" spans="1:22" ht="33.75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</row>
    <row r="155" spans="1:22" ht="33.75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</row>
    <row r="156" spans="1:22" ht="33.7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</row>
    <row r="157" spans="1:22" ht="33.75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</row>
    <row r="158" spans="1:22" ht="33.75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</row>
    <row r="159" spans="1:22" ht="33.75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</row>
    <row r="160" spans="1:22" ht="33.75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</row>
    <row r="161" spans="1:22" ht="33.75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</row>
    <row r="162" spans="1:22" ht="33.75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</row>
    <row r="163" spans="1:22" ht="33.75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</row>
    <row r="164" spans="1:22" ht="33.75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</row>
    <row r="165" spans="1:22" ht="33.75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</row>
    <row r="166" spans="1:22" ht="33.75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</row>
    <row r="167" spans="1:22" ht="33.75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</row>
    <row r="168" spans="1:22" ht="33.75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</row>
    <row r="169" spans="1:22" ht="33.75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</row>
    <row r="170" spans="1:22" ht="33.7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</row>
    <row r="171" spans="1:22" ht="33.7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</row>
    <row r="172" spans="1:22" ht="33.75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</row>
    <row r="173" spans="1:22" ht="33.7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</row>
    <row r="174" spans="1:22" ht="33.75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</row>
    <row r="175" spans="1:22" ht="33.7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</row>
    <row r="176" spans="1:22" ht="33.75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</row>
    <row r="177" spans="1:22" ht="33.75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</row>
    <row r="178" spans="1:22" ht="33.75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</row>
    <row r="179" spans="1:22" ht="33.75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</row>
    <row r="180" spans="1:22" ht="33.75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</row>
    <row r="181" spans="1:22" ht="33.75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</row>
    <row r="182" spans="1:22" ht="33.75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</row>
    <row r="183" spans="1:22" ht="33.75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</row>
    <row r="184" spans="1:22" ht="33.75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</row>
    <row r="185" spans="1:22" ht="33.75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</row>
    <row r="186" spans="1:22" ht="33.75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</row>
    <row r="187" spans="1:22" ht="33.7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</row>
    <row r="188" spans="1:22" ht="33.75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</row>
    <row r="189" spans="1:22" ht="33.75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</row>
    <row r="190" spans="1:22" ht="33.7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</row>
    <row r="191" spans="1:22" ht="33.75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</row>
    <row r="192" spans="1:22" ht="33.75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</row>
    <row r="193" spans="1:22" ht="33.75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</row>
    <row r="194" spans="1:22" ht="33.75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</row>
    <row r="195" spans="1:22" ht="33.75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</row>
    <row r="196" spans="1:22" ht="33.7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</row>
    <row r="197" spans="1:22" ht="33.75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</row>
    <row r="198" spans="1:22" ht="33.75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</row>
    <row r="199" spans="1:22" ht="33.75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</row>
    <row r="200" spans="1:22" ht="33.7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</row>
    <row r="201" spans="1:22" ht="33.75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</row>
    <row r="202" spans="1:22" ht="33.75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</row>
    <row r="203" spans="1:22" ht="33.7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</row>
    <row r="204" spans="1:22" ht="33.75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</row>
    <row r="205" spans="1:22" ht="33.75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</row>
    <row r="206" spans="1:22" ht="33.75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</row>
    <row r="207" spans="1:22" ht="33.7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</row>
    <row r="208" spans="1:22" ht="33.75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</row>
    <row r="209" spans="1:22" ht="33.75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</row>
    <row r="210" spans="1:22" ht="33.7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</row>
    <row r="211" spans="1:22" ht="33.75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</row>
    <row r="212" spans="1:22" ht="33.75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</row>
    <row r="213" spans="1:22" ht="33.75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</row>
    <row r="214" spans="1:22" ht="33.75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</row>
    <row r="215" spans="1:22" ht="33.75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</row>
    <row r="216" spans="1:22" ht="33.75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</row>
    <row r="217" spans="1:22" ht="33.75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</row>
    <row r="218" spans="1:22" ht="33.75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</row>
    <row r="219" spans="1:22" ht="33.75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</row>
    <row r="220" spans="1:22" ht="33.75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</row>
    <row r="221" spans="1:22" ht="33.7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</row>
    <row r="222" spans="1:22" ht="33.7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</row>
    <row r="223" spans="1:22" ht="33.7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</row>
    <row r="224" spans="1:22" ht="33.7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</row>
    <row r="225" spans="1:22" ht="33.7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</row>
    <row r="226" spans="1:22" ht="33.7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</row>
    <row r="227" spans="1:22" ht="33.7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</row>
    <row r="228" spans="1:22" ht="33.7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</row>
    <row r="229" spans="1:22" ht="33.7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</row>
    <row r="230" spans="1:22" ht="33.7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</row>
    <row r="231" spans="1:22" ht="33.7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</row>
    <row r="232" spans="1:22" ht="33.7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</row>
    <row r="233" spans="1:22" ht="33.7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</row>
    <row r="234" spans="1:22" ht="33.7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</row>
    <row r="235" spans="1:22" ht="33.7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</row>
    <row r="236" spans="1:22" ht="33.7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</row>
    <row r="237" spans="1:22" ht="33.7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</row>
    <row r="238" spans="1:22" ht="33.7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</row>
    <row r="239" spans="1:22" ht="33.7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</row>
    <row r="240" spans="1:22" ht="33.7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</row>
    <row r="241" spans="1:22" ht="33.7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</row>
    <row r="242" spans="1:22" ht="33.7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</row>
    <row r="243" spans="1:22" ht="33.7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</row>
    <row r="244" spans="1:22" ht="33.7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</row>
    <row r="245" spans="1:22" ht="33.7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</row>
    <row r="246" spans="1:22" ht="33.7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</row>
    <row r="247" spans="1:22" ht="33.7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</row>
    <row r="248" spans="1:22" ht="33.7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</row>
    <row r="249" spans="1:22" ht="33.7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</row>
    <row r="250" spans="1:22" ht="33.7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</row>
    <row r="251" spans="1:22" ht="33.7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</row>
    <row r="252" spans="1:22" ht="33.7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</row>
    <row r="253" spans="1:22" ht="33.7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</row>
    <row r="254" spans="1:22" ht="33.7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</row>
    <row r="255" spans="1:22" ht="33.7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</row>
    <row r="256" spans="1:22" ht="33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</row>
    <row r="257" spans="1:22" ht="33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</row>
    <row r="258" spans="1:22" ht="33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</row>
    <row r="259" spans="1:22" ht="33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</row>
    <row r="260" spans="1:22" ht="33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</row>
    <row r="261" spans="1:22" ht="33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</row>
    <row r="262" spans="1:22" ht="33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</row>
    <row r="263" spans="1:22" ht="33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</row>
    <row r="264" spans="1:22" ht="33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</row>
    <row r="265" spans="1:22" ht="33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</row>
    <row r="266" spans="1:22" ht="33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</row>
    <row r="267" spans="1:22" ht="33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</row>
    <row r="268" spans="1:22" ht="33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</row>
    <row r="269" spans="1:22" ht="33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</row>
    <row r="270" spans="1:22" ht="33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</row>
    <row r="271" spans="1:22" ht="33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</row>
    <row r="272" spans="1:22" ht="33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</row>
    <row r="273" spans="1:22" ht="33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</row>
    <row r="274" spans="1:22" ht="33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</row>
    <row r="275" spans="1:22" ht="33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</row>
    <row r="276" spans="1:22" ht="33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</row>
    <row r="277" spans="1:22" ht="33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</row>
    <row r="278" spans="1:22" ht="33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</row>
    <row r="279" spans="1:22" ht="33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</row>
    <row r="280" spans="1:22" ht="33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</row>
    <row r="281" spans="1:22" ht="33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</row>
    <row r="282" spans="1:22" ht="33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</row>
    <row r="283" spans="1:22" ht="33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</row>
    <row r="284" spans="1:22" ht="33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</row>
    <row r="285" spans="1:22" ht="33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</row>
    <row r="286" spans="1:22" ht="33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</row>
    <row r="287" spans="1:22" ht="33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</row>
    <row r="288" spans="1:22" ht="33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</row>
    <row r="289" spans="1:22" ht="33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</row>
    <row r="290" spans="1:22" ht="33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</row>
    <row r="291" spans="1:22" ht="33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</row>
    <row r="292" spans="1:22" ht="33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</row>
    <row r="293" spans="1:22" ht="33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</row>
    <row r="294" spans="1:22" ht="33.7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</row>
    <row r="295" spans="1:22" ht="33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</row>
    <row r="296" spans="1:22" ht="33.7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</row>
    <row r="297" spans="1:22" ht="33.7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</row>
    <row r="298" spans="1:22" ht="33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</row>
    <row r="299" spans="1:22" ht="33.7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</row>
    <row r="300" spans="1:22" ht="33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</row>
    <row r="301" spans="1:22" ht="33.7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</row>
    <row r="302" spans="1:22" ht="33.7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</row>
    <row r="303" spans="1:22" ht="33.7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</row>
    <row r="304" spans="1:22" ht="33.7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</row>
    <row r="305" spans="1:22" ht="33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</row>
    <row r="306" spans="1:22" ht="33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</row>
    <row r="307" spans="1:22" ht="33.7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</row>
    <row r="308" spans="1:22" ht="33.7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</row>
    <row r="309" spans="1:22" ht="33.7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</row>
    <row r="310" spans="1:22" ht="33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</row>
    <row r="311" spans="1:22" ht="33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</row>
    <row r="312" spans="1:22" ht="33.7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</row>
    <row r="313" spans="1:22" ht="33.7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</row>
    <row r="314" spans="1:22" ht="33.7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</row>
    <row r="315" spans="1:22" ht="33.7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</row>
    <row r="316" spans="1:22" ht="33.7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</row>
    <row r="317" spans="1:22" ht="33.7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</row>
    <row r="318" spans="1:22" ht="33.7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</row>
    <row r="319" spans="1:22" ht="33.7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</row>
    <row r="320" spans="1:22" ht="33.7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</row>
    <row r="321" spans="1:22" ht="33.7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</row>
    <row r="322" spans="1:22" ht="33.7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</row>
    <row r="323" spans="1:22" ht="33.7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</row>
    <row r="324" spans="1:22" ht="33.7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</row>
    <row r="325" spans="1:22" ht="33.7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</row>
    <row r="326" spans="1:22" ht="33.7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</row>
    <row r="327" spans="1:22" ht="33.7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</row>
    <row r="328" spans="1:22" ht="33.7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</row>
    <row r="329" spans="1:22" ht="33.7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</row>
    <row r="330" spans="1:22" ht="33.7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</row>
    <row r="331" spans="1:22" ht="33.7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</row>
    <row r="332" spans="1:22" ht="33.7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</row>
    <row r="333" spans="1:22" ht="33.7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</row>
    <row r="334" spans="1:22" ht="33.7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</row>
    <row r="335" spans="1:22" ht="33.7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</row>
    <row r="336" spans="1:22" ht="33.7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</row>
    <row r="337" spans="1:22" ht="33.7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</row>
    <row r="338" spans="1:22" ht="33.7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</row>
    <row r="339" spans="1:22" ht="33.7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</row>
    <row r="340" spans="1:22" ht="33.7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</row>
    <row r="341" spans="1:22" ht="33.7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</row>
    <row r="342" spans="1:22" ht="33.7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</row>
    <row r="343" spans="1:22" ht="33.7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</row>
    <row r="344" spans="1:22" ht="33.7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</row>
    <row r="345" spans="1:22" ht="33.7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</row>
    <row r="346" spans="1:22" ht="33.7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</row>
    <row r="347" spans="1:22" ht="33.7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</row>
    <row r="348" spans="1:22" ht="33.7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</row>
    <row r="349" spans="1:22" ht="33.7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</row>
    <row r="350" spans="1:22" ht="33.7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</row>
    <row r="351" spans="1:22" ht="33.7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</row>
    <row r="352" spans="1:22" ht="33.7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</row>
    <row r="353" spans="1:22" ht="33.7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</row>
    <row r="354" spans="1:22" ht="33.7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</row>
    <row r="355" spans="1:22" ht="33.7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</row>
    <row r="356" spans="1:22" ht="33.7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</row>
    <row r="357" spans="1:22" ht="33.7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</row>
    <row r="358" spans="1:22" ht="33.7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</row>
    <row r="359" spans="1:22" ht="33.7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</row>
    <row r="360" spans="1:22" ht="33.7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</row>
    <row r="361" spans="1:22" ht="33.7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</row>
    <row r="362" spans="1:22" ht="33.7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</row>
    <row r="363" spans="1:22" ht="33.7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</row>
    <row r="364" spans="1:22" ht="33.7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</row>
    <row r="365" spans="1:22" ht="33.7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</row>
    <row r="366" spans="1:22" ht="33.7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</row>
    <row r="367" spans="1:22" ht="33.7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</row>
    <row r="368" spans="1:22" ht="33.7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</row>
    <row r="369" spans="1:22" ht="33.7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</row>
    <row r="370" spans="1:22" ht="33.7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</row>
    <row r="371" spans="1:22" ht="33.7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</row>
    <row r="372" spans="1:22" ht="33.7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</row>
    <row r="373" spans="1:22" ht="33.7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</row>
    <row r="374" spans="1:22" ht="33.7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</row>
    <row r="375" spans="1:22" ht="33.7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</row>
    <row r="376" spans="1:22" ht="33.7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</row>
    <row r="377" spans="1:22" ht="33.7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</row>
    <row r="378" spans="1:22" ht="33.7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</row>
    <row r="379" spans="1:22" ht="33.7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</row>
    <row r="380" spans="1:22" ht="33.7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</row>
    <row r="381" spans="1:22" ht="33.7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</row>
    <row r="382" spans="1:22" ht="33.7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</row>
    <row r="383" spans="1:22" ht="33.7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</row>
    <row r="384" spans="1:22" ht="33.7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</row>
    <row r="385" spans="1:22" ht="33.7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</row>
    <row r="386" spans="1:22" ht="33.7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</row>
    <row r="387" spans="1:22" ht="33.7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</row>
    <row r="388" spans="1:22" ht="33.7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</row>
    <row r="389" spans="1:22" ht="33.7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</row>
    <row r="390" spans="1:22" ht="33.7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</row>
    <row r="391" spans="1:22" ht="33.7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</row>
    <row r="392" spans="1:22" ht="33.7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</row>
    <row r="393" spans="1:22" ht="33.7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</row>
    <row r="394" spans="1:22" ht="33.7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</row>
    <row r="395" spans="1:22" ht="33.7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</row>
    <row r="396" spans="1:22" ht="33.7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</row>
    <row r="397" spans="1:22" ht="33.7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</row>
    <row r="398" spans="1:22" ht="33.7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</row>
    <row r="399" spans="1:22" ht="33.7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</row>
    <row r="400" spans="1:22" ht="33.7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</row>
    <row r="401" spans="1:22" ht="33.7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</row>
    <row r="402" spans="1:22" ht="33.7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</row>
    <row r="403" spans="1:22" ht="33.7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</row>
    <row r="404" spans="1:22" ht="33.7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</row>
    <row r="405" spans="1:22" ht="33.7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</row>
    <row r="406" spans="1:22" ht="33.7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</row>
    <row r="407" spans="1:22" ht="33.7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</row>
    <row r="408" spans="1:22" ht="33.7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</row>
    <row r="409" spans="1:22" ht="33.7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</row>
    <row r="410" spans="1:22" ht="33.7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</row>
    <row r="411" spans="1:22" ht="33.7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</row>
    <row r="412" spans="1:22" ht="33.7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</row>
    <row r="413" spans="1:22" ht="33.7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</row>
    <row r="414" spans="1:22" ht="33.7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</row>
    <row r="415" spans="1:22" ht="33.7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</row>
    <row r="416" spans="1:22" ht="33.7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</row>
    <row r="417" spans="1:22" ht="33.7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</row>
    <row r="418" spans="1:22" ht="33.7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</row>
    <row r="419" spans="1:22" ht="33.7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</row>
    <row r="420" spans="1:22" ht="33.7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</row>
    <row r="421" spans="1:22" ht="33.7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</row>
    <row r="422" spans="1:22" ht="33.7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</row>
    <row r="423" spans="1:22" ht="33.7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</row>
    <row r="424" spans="1:22" ht="33.7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</row>
    <row r="425" spans="1:22" ht="33.7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</row>
    <row r="426" spans="1:22" ht="33.7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</row>
    <row r="427" spans="1:22" ht="33.7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</row>
    <row r="428" spans="1:22" ht="33.7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</row>
    <row r="429" spans="1:22" ht="33.7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</row>
    <row r="430" spans="1:22" ht="33.7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</row>
    <row r="431" spans="1:22" ht="33.7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</row>
    <row r="432" spans="1:22" ht="33.7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</row>
    <row r="433" spans="1:22" ht="33.7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</row>
    <row r="434" spans="1:22" ht="33.7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</row>
    <row r="435" spans="1:22" ht="33.7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</row>
    <row r="436" spans="1:22" ht="33.7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</row>
    <row r="437" spans="1:22" ht="33.7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</row>
    <row r="438" spans="1:22" ht="33.7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</row>
    <row r="439" spans="1:22" ht="33.7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</row>
    <row r="440" spans="1:22" ht="33.7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</row>
    <row r="441" spans="1:22" ht="33.7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</row>
    <row r="442" spans="1:22" ht="33.7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</row>
    <row r="443" spans="1:22" ht="33.7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</row>
    <row r="444" spans="1:22" ht="33.7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</row>
    <row r="445" spans="1:22" ht="33.7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</row>
    <row r="446" spans="1:22" ht="33.7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</row>
    <row r="447" spans="1:22" ht="33.7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</row>
    <row r="448" spans="1:22" ht="33.7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</row>
    <row r="449" spans="1:22" ht="33.7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</row>
    <row r="450" spans="1:22" ht="33.7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</row>
    <row r="451" spans="1:22" ht="33.7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</row>
    <row r="452" spans="1:22" ht="33.7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</row>
    <row r="453" spans="1:22" ht="33.7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</row>
    <row r="454" spans="1:22" ht="33.7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</row>
    <row r="455" spans="1:22" ht="33.7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</row>
    <row r="456" spans="1:22" ht="33.7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</row>
    <row r="457" spans="1:22" ht="33.7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</row>
    <row r="458" spans="1:22" ht="33.7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</row>
    <row r="459" spans="1:22" ht="33.7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</row>
    <row r="460" spans="1:22" ht="33.7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</row>
    <row r="461" spans="1:22" ht="33.7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</row>
    <row r="462" spans="1:22" ht="33.7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</row>
    <row r="463" spans="1:22" ht="33.7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</row>
    <row r="464" spans="1:22" ht="33.7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</row>
    <row r="465" spans="1:22" ht="33.7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</row>
    <row r="466" spans="1:22" ht="33.7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</row>
    <row r="467" spans="1:22" ht="33.7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</row>
    <row r="468" spans="1:22" ht="33.7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</row>
    <row r="469" spans="1:22" ht="33.7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</row>
    <row r="470" spans="1:22" ht="33.7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</row>
    <row r="471" spans="1:22" ht="33.7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</row>
    <row r="472" spans="1:22" ht="33.7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</row>
    <row r="473" spans="1:22" ht="33.7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</row>
    <row r="474" spans="1:22" ht="33.7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</row>
    <row r="475" spans="1:22" ht="33.7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</row>
    <row r="476" spans="1:22" ht="33.7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</row>
    <row r="477" spans="1:22" ht="33.7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</row>
    <row r="478" spans="1:22" ht="33.7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</row>
    <row r="479" spans="1:22" ht="33.7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</row>
    <row r="480" spans="1:22" ht="33.7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</row>
    <row r="481" spans="1:22" ht="33.7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</row>
    <row r="482" spans="1:22" ht="33.7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</row>
    <row r="483" spans="1:22" ht="33.7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</row>
    <row r="484" spans="1:22" ht="33.7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</row>
    <row r="485" spans="1:22" ht="33.7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</row>
    <row r="486" spans="1:22" ht="33.7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</row>
    <row r="487" spans="1:22" ht="33.7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</row>
    <row r="488" spans="1:22" ht="33.7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</row>
    <row r="489" spans="1:22" ht="33.7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</row>
    <row r="490" spans="1:22" ht="33.7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</row>
    <row r="491" spans="1:22" ht="33.7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</row>
    <row r="492" spans="1:22" ht="33.7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</row>
    <row r="493" spans="1:22" ht="33.7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</row>
    <row r="494" spans="1:22" ht="33.7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</row>
    <row r="495" spans="1:22" ht="33.7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</row>
    <row r="496" spans="1:22" ht="33.7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</row>
    <row r="497" spans="1:22" ht="33.7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</row>
    <row r="498" spans="1:22" ht="33.7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</row>
    <row r="499" spans="1:22" ht="33.7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</row>
    <row r="500" spans="1:22" ht="33.7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</row>
    <row r="501" spans="1:22" ht="33.7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</row>
    <row r="502" spans="1:22" ht="33.7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</row>
    <row r="503" spans="1:22" ht="33.7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</row>
    <row r="504" spans="1:22" ht="33.7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</row>
    <row r="505" spans="1:22" ht="33.7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</row>
    <row r="506" spans="1:22" ht="33.7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</row>
    <row r="507" spans="1:22" ht="33.7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</row>
    <row r="508" spans="1:22" ht="33.7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</row>
    <row r="509" spans="1:22" ht="33.7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</row>
    <row r="510" spans="1:22" ht="33.7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</row>
    <row r="511" spans="1:22" ht="33.7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</row>
    <row r="512" spans="1:22" ht="33.7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</row>
    <row r="513" spans="1:22" ht="33.7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</row>
    <row r="514" spans="1:22" ht="33.7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</row>
    <row r="515" spans="1:22" ht="33.7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</row>
    <row r="516" spans="1:22" ht="33.7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</row>
    <row r="517" spans="1:22" ht="33.7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</row>
    <row r="518" spans="1:22" ht="33.7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</row>
    <row r="519" spans="1:22" ht="33.7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</row>
    <row r="520" spans="1:22" ht="33.7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</row>
    <row r="521" spans="1:22" ht="33.7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</row>
    <row r="522" spans="1:22" ht="33.7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</row>
    <row r="523" spans="1:22" ht="33.7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</row>
    <row r="524" spans="1:22" ht="33.7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</row>
    <row r="525" spans="1:22" ht="33.7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</row>
    <row r="526" spans="1:22" ht="33.7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</row>
    <row r="527" spans="1:22" ht="33.7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</row>
    <row r="528" spans="1:22" ht="33.7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</row>
    <row r="529" spans="1:22" ht="33.7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</row>
    <row r="530" spans="1:22" ht="33.7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</row>
    <row r="531" spans="1:22" ht="33.7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</row>
    <row r="532" spans="1:22" ht="33.7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</row>
    <row r="533" spans="1:22" ht="33.7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</row>
    <row r="534" spans="1:22" ht="33.7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</row>
    <row r="535" spans="1:22" ht="33.7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</row>
    <row r="536" spans="1:22" ht="33.7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</row>
    <row r="537" spans="1:22" ht="33.7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</row>
    <row r="538" spans="1:22" ht="33.7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</row>
    <row r="539" spans="1:22" ht="33.7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</row>
    <row r="540" spans="1:22" ht="33.7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</row>
    <row r="541" spans="1:22" ht="33.7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</row>
    <row r="542" spans="1:22" ht="33.7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</row>
    <row r="543" spans="1:22" ht="33.7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</row>
    <row r="544" spans="1:22" ht="33.7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</row>
    <row r="545" spans="1:22" ht="33.7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</row>
    <row r="546" spans="1:22" ht="33.7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</row>
    <row r="547" spans="1:22" ht="33.7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</row>
    <row r="548" spans="1:22" ht="33.7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</row>
    <row r="549" spans="1:22" ht="33.7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</row>
    <row r="550" spans="1:22" ht="33.7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</row>
    <row r="551" spans="1:22" ht="33.7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</row>
    <row r="552" spans="1:22" ht="33.7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</row>
    <row r="553" spans="1:22" ht="33.7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</row>
    <row r="554" spans="1:22" ht="33.7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</row>
    <row r="555" spans="1:22" ht="33.7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</row>
    <row r="556" spans="1:22" ht="33.7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</row>
    <row r="557" spans="1:22" ht="33.7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</row>
    <row r="558" spans="1:22" ht="33.7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</row>
    <row r="559" spans="1:22" ht="33.7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</row>
    <row r="560" spans="1:22" ht="33.7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</row>
    <row r="561" spans="1:22" ht="33.7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</row>
    <row r="562" spans="1:22" ht="33.7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</row>
    <row r="563" spans="1:22" ht="33.7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</row>
    <row r="564" spans="1:22" ht="33.7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</row>
    <row r="565" spans="1:22" ht="33.7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</row>
    <row r="566" spans="1:22" ht="33.7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</row>
    <row r="567" spans="1:22" ht="33.7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</row>
    <row r="568" spans="1:22" ht="33.7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</row>
    <row r="569" spans="1:22" ht="33.7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</row>
    <row r="570" spans="1:22" ht="33.7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</row>
    <row r="571" spans="1:22" ht="33.7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</row>
    <row r="572" spans="1:22" ht="33.7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</row>
    <row r="573" spans="1:22" ht="33.7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</row>
    <row r="574" spans="1:22" ht="33.7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</row>
    <row r="575" spans="1:22" ht="33.7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</row>
    <row r="576" spans="1:22" ht="33.7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</row>
    <row r="577" spans="1:22" ht="33.7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</row>
    <row r="578" spans="1:22" ht="33.7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</row>
    <row r="579" spans="1:22" ht="33.7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</row>
    <row r="580" spans="1:22" ht="33.7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</row>
    <row r="581" spans="1:22" ht="33.7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</row>
    <row r="582" spans="1:22" ht="33.7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</row>
    <row r="583" spans="1:22" ht="33.7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</row>
    <row r="584" spans="1:22" ht="33.7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</row>
    <row r="585" spans="1:22" ht="33.7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</row>
    <row r="586" spans="1:22" ht="33.7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</row>
    <row r="587" spans="1:22" ht="33.7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</row>
    <row r="588" spans="1:22" ht="33.7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</row>
    <row r="589" spans="1:22" ht="33.7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</row>
    <row r="590" spans="1:22" ht="33.7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</row>
    <row r="591" spans="1:22" ht="33.7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</row>
    <row r="592" spans="1:22" ht="33.7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</row>
    <row r="593" spans="1:22" ht="33.7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</row>
    <row r="594" spans="1:22" ht="33.7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</row>
    <row r="595" spans="1:22" ht="33.7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</row>
    <row r="596" spans="1:22" ht="33.7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</row>
    <row r="597" spans="1:22" ht="33.7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</row>
    <row r="598" spans="1:22" ht="33.7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</row>
    <row r="599" spans="1:22" ht="33.7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</row>
    <row r="600" spans="1:22" ht="33.7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</row>
    <row r="601" spans="1:22" ht="33.7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</row>
    <row r="602" spans="1:22" ht="33.7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</row>
    <row r="603" spans="1:22" ht="33.7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</row>
    <row r="604" spans="1:22" ht="33.7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</row>
    <row r="605" spans="1:22" ht="33.7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</row>
    <row r="606" spans="1:22" ht="33.7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</row>
    <row r="607" spans="1:22" ht="33.7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</row>
    <row r="608" spans="1:22" ht="33.7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</row>
    <row r="609" spans="1:22" ht="33.7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</row>
    <row r="610" spans="1:22" ht="33.7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</row>
    <row r="611" spans="1:22" ht="33.7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</row>
    <row r="612" spans="1:22" ht="33.7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</row>
    <row r="613" spans="1:22" ht="33.7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</row>
    <row r="614" spans="1:22" ht="33.7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</row>
    <row r="615" spans="1:22" ht="33.7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</row>
    <row r="616" spans="1:22" ht="33.7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</row>
    <row r="617" spans="1:22" ht="33.7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</row>
    <row r="618" spans="1:22" ht="33.7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</row>
    <row r="619" spans="1:22" ht="33.7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</row>
    <row r="620" spans="1:22" ht="33.7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</row>
    <row r="621" spans="1:22" ht="33.7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</row>
    <row r="622" spans="1:22" ht="33.7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</row>
    <row r="623" spans="1:22" ht="33.7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</row>
    <row r="624" spans="1:22" ht="33.7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</row>
    <row r="625" spans="1:22" ht="33.7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</row>
    <row r="626" spans="1:22" ht="33.7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</row>
    <row r="627" spans="1:22" ht="33.7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</row>
    <row r="628" spans="1:22" ht="33.7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</row>
    <row r="629" spans="1:22" ht="33.7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</row>
    <row r="630" spans="1:22" ht="33.7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</row>
    <row r="631" spans="1:22" ht="33.7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</row>
    <row r="632" spans="1:22" ht="33.7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</row>
    <row r="633" spans="1:22" ht="33.7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</row>
    <row r="634" spans="1:22" ht="33.7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</row>
    <row r="635" spans="1:22" ht="33.7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</row>
    <row r="636" spans="1:22" ht="33.7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</row>
    <row r="637" spans="1:22" ht="33.7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</row>
    <row r="638" spans="1:22" ht="33.7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</row>
    <row r="639" spans="1:22" ht="33.7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</row>
    <row r="640" spans="1:22" ht="33.7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</row>
    <row r="641" spans="1:22" ht="33.7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</row>
    <row r="642" spans="1:22" ht="33.7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</row>
    <row r="643" spans="1:22" ht="33.7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</row>
    <row r="644" spans="1:22" ht="33.7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</row>
    <row r="645" spans="1:22" ht="33.7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</row>
    <row r="646" spans="1:22" ht="33.7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</row>
    <row r="647" spans="1:22" ht="33.7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</row>
    <row r="648" spans="1:22" ht="33.7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</row>
    <row r="649" spans="1:22" ht="33.7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</row>
    <row r="650" spans="1:22" ht="33.7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</row>
    <row r="651" spans="1:22" ht="33.7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</row>
    <row r="652" spans="1:22" ht="33.7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</row>
    <row r="653" spans="1:22" ht="33.7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</row>
    <row r="654" spans="1:22" ht="33.7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</row>
    <row r="655" spans="1:22" ht="33.7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</row>
    <row r="656" spans="1:22" ht="33.7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</row>
    <row r="657" spans="1:22" ht="33.7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</row>
    <row r="658" spans="1:22" ht="33.7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</row>
    <row r="659" spans="1:22" ht="33.7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</row>
    <row r="660" spans="1:22" ht="33.7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</row>
    <row r="661" spans="1:22" ht="33.7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</row>
    <row r="662" spans="1:22" ht="33.7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</row>
    <row r="663" spans="1:22" ht="33.7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</row>
    <row r="664" spans="1:22" ht="33.7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</row>
    <row r="665" spans="1:22" ht="33.7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</row>
    <row r="666" spans="1:22" ht="33.7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</row>
    <row r="667" spans="1:22" ht="33.7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</row>
    <row r="668" spans="1:22" ht="33.7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</row>
    <row r="669" spans="1:22" ht="33.7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</row>
    <row r="670" spans="1:22" ht="33.7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</row>
    <row r="671" spans="1:22" ht="33.7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</row>
    <row r="672" spans="1:22" ht="33.7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</row>
    <row r="673" spans="1:22" ht="33.7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</row>
    <row r="674" spans="1:22" ht="33.7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</row>
    <row r="675" spans="1:22" ht="33.7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</row>
    <row r="676" spans="1:22" ht="33.7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</row>
    <row r="677" spans="1:22" ht="33.7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</row>
    <row r="678" spans="1:22" ht="33.7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</row>
    <row r="679" spans="1:22" ht="33.7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</row>
    <row r="680" spans="1:22" ht="33.7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</row>
    <row r="681" spans="1:22" ht="33.7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</row>
    <row r="682" spans="1:22" ht="33.7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</row>
    <row r="683" spans="1:22" ht="33.7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</row>
    <row r="684" spans="1:22" ht="33.7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</row>
    <row r="685" spans="1:22" ht="33.7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</row>
    <row r="686" spans="1:22" ht="33.7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</row>
    <row r="687" spans="1:22" ht="33.7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</row>
    <row r="688" spans="1:22" ht="33.7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</row>
    <row r="689" spans="1:22" ht="33.7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</row>
    <row r="690" spans="1:22" ht="33.7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</row>
    <row r="691" spans="1:22" ht="33.7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</row>
    <row r="692" spans="1:22" ht="33.7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</row>
    <row r="693" spans="1:22" ht="33.7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</row>
    <row r="694" spans="1:22" ht="33.7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</row>
    <row r="695" spans="1:22" ht="33.7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</row>
    <row r="696" spans="1:22" ht="33.7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</row>
    <row r="697" spans="1:22" ht="33.7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</row>
    <row r="698" spans="1:22" ht="33.7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</row>
    <row r="699" spans="1:22" ht="33.7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</row>
    <row r="700" spans="1:22" ht="33.7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</row>
    <row r="701" spans="1:22" ht="33.7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</row>
    <row r="702" spans="1:22" ht="33.7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</row>
    <row r="703" spans="1:22" ht="33.7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</row>
    <row r="704" spans="1:22" ht="33.7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</row>
    <row r="705" spans="1:22" ht="33.7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</row>
    <row r="706" spans="1:22" ht="33.7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</row>
    <row r="707" spans="1:22" ht="33.7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</row>
    <row r="708" spans="1:22" ht="33.7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</row>
    <row r="709" spans="1:22" ht="33.7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</row>
    <row r="710" spans="1:22" ht="33.7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</row>
    <row r="711" spans="1:22" ht="33.7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</row>
    <row r="712" spans="1:22" ht="33.7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</row>
    <row r="713" spans="1:22" ht="33.7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</row>
    <row r="714" spans="1:22" ht="33.7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</row>
    <row r="715" spans="1:22" ht="33.7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</row>
    <row r="716" spans="1:22" ht="33.7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</row>
    <row r="717" spans="1:22" ht="33.7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</row>
    <row r="718" spans="1:22" ht="33.7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</row>
    <row r="719" spans="1:22" ht="33.7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</row>
    <row r="720" spans="1:22" ht="33.7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</row>
    <row r="721" spans="1:22" ht="33.7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</row>
    <row r="722" spans="1:22" ht="33.7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</row>
    <row r="723" spans="1:22" ht="33.7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</row>
    <row r="724" spans="1:22" ht="33.7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</row>
    <row r="725" spans="1:22" ht="33.7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</row>
    <row r="726" spans="1:22" ht="33.7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</row>
    <row r="727" spans="1:22" ht="33.7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</row>
    <row r="728" spans="1:22" ht="33.7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</row>
    <row r="729" spans="1:22" ht="33.7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</row>
    <row r="730" spans="1:22" ht="33.7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</row>
    <row r="731" spans="1:22" ht="33.7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</row>
    <row r="732" spans="1:22" ht="33.7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</row>
    <row r="733" spans="1:22" ht="33.7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</row>
    <row r="734" spans="1:22" ht="33.7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</row>
    <row r="735" spans="1:22" ht="33.7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</row>
    <row r="736" spans="1:22" ht="33.7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</row>
    <row r="737" spans="1:22" ht="33.7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</row>
    <row r="738" spans="1:22" ht="33.7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</row>
    <row r="739" spans="1:22" ht="33.7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</row>
    <row r="740" spans="1:22" ht="33.7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</row>
    <row r="741" spans="1:22" ht="33.7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</row>
    <row r="742" spans="1:22" ht="33.7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</row>
    <row r="743" spans="1:22" ht="33.7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</row>
    <row r="744" spans="1:22" ht="33.7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</row>
    <row r="745" spans="1:22" ht="33.7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</row>
    <row r="746" spans="1:22" ht="33.7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</row>
    <row r="747" spans="1:22" ht="33.7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</row>
    <row r="748" spans="1:22" ht="33.7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</row>
    <row r="749" spans="1:22" ht="33.7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</row>
    <row r="750" spans="1:22" ht="33.7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</row>
    <row r="751" spans="1:22" ht="33.7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</row>
    <row r="752" spans="1:22" ht="33.7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</row>
    <row r="753" spans="1:22" ht="33.7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</row>
    <row r="754" spans="1:22" ht="33.7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</row>
    <row r="755" spans="1:22" ht="33.7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</row>
    <row r="756" spans="1:22" ht="33.7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</row>
    <row r="757" spans="1:22" ht="33.7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</row>
    <row r="758" spans="1:22" ht="33.7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</row>
    <row r="759" spans="1:22" ht="33.7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</row>
    <row r="760" spans="1:22" ht="33.7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</row>
    <row r="761" spans="1:22" ht="33.7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</row>
    <row r="762" spans="1:22" ht="33.7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</row>
    <row r="763" spans="1:22" ht="33.7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</row>
    <row r="764" spans="1:22" ht="33.7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</row>
    <row r="765" spans="1:22" ht="33.7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</row>
    <row r="766" spans="1:22" ht="33.7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</row>
    <row r="767" spans="1:22" ht="33.7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</row>
    <row r="768" spans="1:22" ht="33.7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</row>
    <row r="769" spans="1:22" ht="33.7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</row>
    <row r="770" spans="1:22" ht="33.7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</row>
    <row r="771" spans="1:22" ht="33.7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</row>
    <row r="772" spans="1:22" ht="33.7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</row>
    <row r="773" spans="1:22" ht="33.7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</row>
    <row r="774" spans="1:22" ht="33.7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</row>
    <row r="775" spans="1:22" ht="33.7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</row>
    <row r="776" spans="1:22" ht="33.7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</row>
    <row r="777" spans="1:22" ht="33.7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</row>
    <row r="778" spans="1:22" ht="33.7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</row>
    <row r="779" spans="1:22" ht="33.7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</row>
    <row r="780" spans="1:22" ht="33.7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</row>
    <row r="781" spans="1:22" ht="33.7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</row>
    <row r="782" spans="1:22" ht="33.7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</row>
    <row r="783" spans="1:22" ht="33.7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</row>
    <row r="784" spans="1:22" ht="33.7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</row>
    <row r="785" spans="1:22" ht="33.7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</row>
    <row r="786" spans="1:22" ht="33.7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</row>
    <row r="787" spans="1:22" ht="33.7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</row>
    <row r="788" spans="1:22" ht="33.7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</row>
    <row r="789" spans="1:22" ht="33.7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</row>
    <row r="790" spans="1:22" ht="33.7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</row>
    <row r="791" spans="1:22" ht="33.7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</row>
    <row r="792" spans="1:22" ht="33.7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</row>
    <row r="793" spans="1:22" ht="33.7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</row>
    <row r="794" spans="1:22" ht="33.7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</row>
    <row r="795" spans="1:22" ht="33.7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</row>
    <row r="796" spans="1:22" ht="33.7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</row>
    <row r="797" spans="1:22" ht="33.7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</row>
    <row r="798" spans="1:22" ht="33.7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</row>
    <row r="799" spans="1:22" ht="33.7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</row>
    <row r="800" spans="1:22" ht="33.7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</row>
    <row r="801" spans="1:22" ht="33.7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</row>
    <row r="802" spans="1:22" ht="33.7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</row>
    <row r="803" spans="1:22" ht="33.7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</row>
    <row r="804" spans="1:22" ht="33.7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</row>
    <row r="805" spans="1:22" ht="33.7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</row>
    <row r="806" spans="1:22" ht="33.7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</row>
    <row r="807" spans="1:22" ht="33.7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</row>
    <row r="808" spans="1:22" ht="33.7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</row>
    <row r="809" spans="1:22" ht="33.7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</row>
    <row r="810" spans="1:22" ht="33.7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</row>
    <row r="811" spans="1:22" ht="33.7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</row>
    <row r="812" spans="1:22" ht="33.7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</row>
    <row r="813" spans="1:22" ht="33.7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</row>
    <row r="814" spans="1:22" ht="33.7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</row>
    <row r="815" spans="1:22" ht="33.7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</row>
    <row r="816" spans="1:22" ht="33.7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</row>
    <row r="817" spans="1:22" ht="33.7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</row>
    <row r="818" spans="1:22" ht="33.7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</row>
    <row r="819" spans="1:22" ht="33.7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</row>
    <row r="820" spans="1:22" ht="33.7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</row>
    <row r="821" spans="1:22" ht="33.7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</row>
    <row r="822" spans="1:22" ht="33.7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</row>
    <row r="823" spans="1:22" ht="33.7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</row>
    <row r="824" spans="1:22" ht="33.7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</row>
    <row r="825" spans="1:22" ht="33.7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</row>
    <row r="826" spans="1:22" ht="33.7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</row>
    <row r="827" spans="1:22" ht="33.7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</row>
    <row r="828" spans="1:22" ht="33.7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</row>
    <row r="829" spans="1:22" ht="33.7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</row>
    <row r="830" spans="1:22" ht="33.7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</row>
    <row r="831" spans="1:22" ht="33.7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</row>
    <row r="832" spans="1:22" ht="33.7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</row>
    <row r="833" spans="1:22" ht="33.7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</row>
    <row r="834" spans="1:22" ht="33.7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</row>
    <row r="835" spans="1:22" ht="33.7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</row>
    <row r="836" spans="1:22" ht="33.7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</row>
    <row r="837" spans="1:22" ht="33.7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</row>
    <row r="838" spans="1:22" ht="33.7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</row>
    <row r="839" spans="1:22" ht="33.7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</row>
    <row r="840" spans="1:22" ht="33.7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</row>
    <row r="841" spans="1:22" ht="33.7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</row>
    <row r="842" spans="1:22" ht="33.7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</row>
    <row r="843" spans="1:22" ht="33.7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</row>
    <row r="844" spans="1:22" ht="33.7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</row>
    <row r="845" spans="1:22" ht="33.7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</row>
    <row r="846" spans="1:22" ht="33.7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</row>
    <row r="847" spans="1:22" ht="33.7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</row>
    <row r="848" spans="1:22" ht="33.7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</row>
    <row r="849" spans="1:22" ht="33.7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</row>
    <row r="850" spans="1:22" ht="33.7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</row>
    <row r="851" spans="1:22" ht="33.7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</row>
    <row r="852" spans="1:22" ht="33.7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</row>
    <row r="853" spans="1:22" ht="33.7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</row>
    <row r="854" spans="1:22" ht="33.7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</row>
    <row r="855" spans="1:22" ht="33.7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</row>
    <row r="856" spans="1:22" ht="33.7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</row>
    <row r="857" spans="1:22" ht="33.7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</row>
    <row r="858" spans="1:22" ht="33.7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</row>
    <row r="859" spans="1:22" ht="33.7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</row>
    <row r="860" spans="1:22" ht="33.7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</row>
    <row r="861" spans="1:22" ht="33.7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</row>
    <row r="862" spans="1:22" ht="33.7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</row>
    <row r="863" spans="1:22" ht="33.7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</row>
    <row r="864" spans="1:22" ht="33.7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</row>
    <row r="865" spans="1:22" ht="33.7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</row>
    <row r="866" spans="1:22" ht="33.7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</row>
    <row r="867" spans="1:22" ht="33.7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</row>
    <row r="868" spans="1:22" ht="33.7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</row>
    <row r="869" spans="1:22" ht="33.7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</row>
    <row r="870" spans="1:22" ht="33.7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</row>
    <row r="871" spans="1:22" ht="33.7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</row>
    <row r="872" spans="1:22" ht="33.7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</row>
    <row r="873" spans="1:22" ht="33.7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</row>
    <row r="874" spans="1:22" ht="33.7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</row>
    <row r="875" spans="1:22" ht="33.7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</row>
    <row r="876" spans="1:22" ht="33.7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</row>
    <row r="877" spans="1:22" ht="33.7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</row>
    <row r="878" spans="1:22" ht="33.7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</row>
    <row r="879" spans="1:22" ht="33.7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</row>
    <row r="880" spans="1:22" ht="33.7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</row>
    <row r="881" spans="1:22" ht="33.7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</row>
    <row r="882" spans="1:22" ht="33.7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</row>
    <row r="883" spans="1:22" ht="33.7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</row>
    <row r="884" spans="1:22" ht="33.7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</row>
    <row r="885" spans="1:22" ht="33.7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</row>
    <row r="886" spans="1:22" ht="33.7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</row>
    <row r="887" spans="1:22" ht="33.7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</row>
    <row r="888" spans="1:22" ht="33.7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</row>
    <row r="889" spans="1:22" ht="33.7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</row>
    <row r="890" spans="1:22" ht="33.7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</row>
    <row r="891" spans="1:22" ht="33.7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</row>
    <row r="892" spans="1:22" ht="33.7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</row>
    <row r="893" spans="1:22" ht="33.7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</row>
    <row r="894" spans="1:22" ht="33.7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</row>
    <row r="895" spans="1:22" ht="33.7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</row>
    <row r="896" spans="1:22" ht="33.7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</row>
    <row r="897" spans="1:22" ht="33.7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</row>
    <row r="898" spans="1:22" ht="33.7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</row>
    <row r="899" spans="1:22" ht="33.7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</row>
    <row r="900" spans="1:22" ht="33.7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</row>
    <row r="901" spans="1:22" ht="33.7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</row>
    <row r="902" spans="1:22" ht="33.7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</row>
    <row r="903" spans="1:22" ht="33.7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</row>
    <row r="904" spans="1:22" ht="33.7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</row>
    <row r="905" spans="1:22" ht="33.7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</row>
    <row r="906" spans="1:22" ht="33.7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</row>
    <row r="907" spans="1:22" ht="33.7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</row>
    <row r="908" spans="1:22" ht="33.7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</row>
    <row r="909" spans="1:22" ht="33.7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</row>
    <row r="910" spans="1:22" ht="33.7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</row>
    <row r="911" spans="1:22" ht="33.7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</row>
    <row r="912" spans="1:22" ht="33.7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</row>
    <row r="913" spans="1:22" ht="33.7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</row>
    <row r="914" spans="1:22" ht="33.7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</row>
    <row r="915" spans="1:22" ht="33.7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</row>
    <row r="916" spans="1:22" ht="33.7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</row>
    <row r="917" spans="1:22" ht="33.7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</row>
    <row r="918" spans="1:22" ht="33.7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</row>
    <row r="919" spans="1:22" ht="33.7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</row>
    <row r="920" spans="1:22" ht="33.7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</row>
    <row r="921" spans="1:22" ht="33.7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</row>
    <row r="922" spans="1:22" ht="33.7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</row>
    <row r="923" spans="1:22" ht="33.7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</row>
    <row r="924" spans="1:22" ht="33.7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</row>
    <row r="925" spans="1:22" ht="33.7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</row>
    <row r="926" spans="1:22" ht="33.7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</row>
    <row r="927" spans="1:22" ht="33.7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</row>
    <row r="928" spans="1:22" ht="33.7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</row>
    <row r="929" spans="1:22" ht="33.7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</row>
    <row r="930" spans="1:22" ht="33.7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</row>
    <row r="931" spans="1:22" ht="33.7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</row>
    <row r="932" spans="1:22" ht="33.7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</row>
    <row r="933" spans="1:22" ht="33.7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</row>
    <row r="934" spans="1:22" ht="33.7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</row>
    <row r="935" spans="1:22" ht="33.7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</row>
    <row r="936" spans="1:22" ht="33.7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</row>
    <row r="937" spans="1:22" ht="33.7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</row>
    <row r="938" spans="1:22" ht="33.7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</row>
    <row r="939" spans="1:22" ht="33.7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</row>
    <row r="940" spans="1:22" ht="33.7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</row>
    <row r="941" spans="1:22" ht="33.7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</row>
    <row r="942" spans="1:22" ht="33.7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</row>
    <row r="943" spans="1:22" ht="33.7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</row>
    <row r="944" spans="1:22" ht="33.7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</row>
    <row r="945" spans="1:22" ht="33.7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</row>
    <row r="946" spans="1:22" ht="33.7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</row>
    <row r="947" spans="1:22" ht="33.7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</row>
    <row r="948" spans="1:22" ht="33.7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</row>
    <row r="949" spans="1:22" ht="33.7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</row>
    <row r="950" spans="1:22" ht="33.7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</row>
    <row r="951" spans="1:22" ht="33.7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</row>
    <row r="952" spans="1:22" ht="33.7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</row>
    <row r="953" spans="1:22" ht="33.7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</row>
    <row r="954" spans="1:22" ht="33.7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</row>
    <row r="955" spans="1:22" ht="33.7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</row>
    <row r="956" spans="1:22" ht="33.7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</row>
    <row r="957" spans="1:22" ht="33.7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</row>
    <row r="958" spans="1:22" ht="33.7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</row>
    <row r="959" spans="1:22" ht="33.7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</row>
    <row r="960" spans="1:22" ht="33.7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</row>
    <row r="961" spans="1:22" ht="33.7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</row>
    <row r="962" spans="1:22" ht="33.7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</row>
    <row r="963" spans="1:22" ht="33.7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</row>
    <row r="964" spans="1:22" ht="33.7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</row>
    <row r="965" spans="1:22" ht="33.7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</row>
    <row r="966" spans="1:22" ht="33.7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</row>
    <row r="967" spans="1:22" ht="33.7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</row>
    <row r="968" spans="1:22" ht="33.7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</row>
    <row r="969" spans="1:22" ht="33.7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</row>
    <row r="970" spans="1:22" ht="33.7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</row>
    <row r="971" spans="1:22" ht="33.7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</row>
    <row r="972" spans="1:22" ht="33.7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</row>
    <row r="973" spans="1:22" ht="33.7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</row>
    <row r="974" spans="1:22" ht="33.7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</row>
    <row r="975" spans="1:22" ht="33.7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</row>
    <row r="976" spans="1:22" ht="33.7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</row>
    <row r="977" spans="1:22" ht="33.7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</row>
    <row r="978" spans="1:22" ht="33.7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</row>
    <row r="979" spans="1:22" ht="33.7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</row>
    <row r="980" spans="1:22" ht="33.7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</row>
    <row r="981" spans="1:22" ht="33.7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</row>
    <row r="982" spans="1:22" ht="33.7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</row>
    <row r="983" spans="1:22" ht="33.7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</row>
    <row r="984" spans="1:22" ht="33.7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</row>
    <row r="985" spans="1:22" ht="33.7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</row>
    <row r="986" spans="1:22" ht="33.7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</row>
    <row r="987" spans="1:22" ht="33.7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</row>
    <row r="988" spans="1:22" ht="33.7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</row>
    <row r="989" spans="1:22" ht="33.7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</row>
  </sheetData>
  <sheetProtection algorithmName="SHA-512" hashValue="713eC74u15vpUV09KUCiirMr3YYzlkXfMy6UtKJx/gf7Qj9vjppjzciy/2RpmrhU1WG4RbcSoMXHXi8SwUml+A==" saltValue="Uueb5np+dZjIkOSLkzdB8Q==" spinCount="100000" sheet="1" objects="1" selectLockedCells="1"/>
  <mergeCells count="1">
    <mergeCell ref="A1:I2"/>
  </mergeCells>
  <printOptions horizontalCentered="1" gridLines="1"/>
  <pageMargins left="0.7" right="0.7" top="0.75" bottom="0.75" header="0" footer="0"/>
  <pageSetup paperSize="9" scale="70" fitToHeight="0" pageOrder="overThenDown" orientation="landscape" cellComments="atEnd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Caroline.Zampieri (Licitacoes)</dc:creator>
  <cp:lastModifiedBy>Caroline.Zampieri (Licitacoes)</cp:lastModifiedBy>
  <dcterms:created xsi:type="dcterms:W3CDTF">2025-01-31T13:54:00Z</dcterms:created>
  <dcterms:modified xsi:type="dcterms:W3CDTF">2025-02-03T14:19:31Z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408CB26610D04A10A6CB5F4E53EB4D02_12</vt:lpwstr>
  </property>
  <property fmtid="{D5CDD505-2E9C-101B-9397-08002B2CF9AE}" pid="3" name="KSOProductBuildVer">
    <vt:lpwstr>1046-12.2.0.19805</vt:lpwstr>
  </property>
</Properties>
</file>