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Site - Licitações\2025\Pregão Eletrônico 58-2025 -  Contratação de empresa - processamento de multas\"/>
    </mc:Choice>
  </mc:AlternateContent>
  <xr:revisionPtr revIDLastSave="0" documentId="13_ncr:1_{1FB64EB6-A8E3-4204-BB3A-59B435689CF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Planilha1" sheetId="1" r:id="rId1"/>
  </sheets>
  <definedNames>
    <definedName name="_xlnm.Print_Area" localSheetId="0">Planilha1!$A$1:$M$36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" l="1"/>
  <c r="M20" i="1" s="1"/>
  <c r="L17" i="1"/>
  <c r="M17" i="1" s="1"/>
  <c r="L18" i="1"/>
  <c r="M18" i="1" s="1"/>
  <c r="L11" i="1"/>
  <c r="M11" i="1" s="1"/>
  <c r="L27" i="1"/>
  <c r="M27" i="1" s="1"/>
  <c r="L26" i="1"/>
  <c r="M26" i="1" s="1"/>
  <c r="L14" i="1"/>
  <c r="M14" i="1" s="1"/>
  <c r="L15" i="1"/>
  <c r="M15" i="1" s="1"/>
  <c r="L12" i="1"/>
  <c r="M12" i="1" s="1"/>
  <c r="L29" i="1"/>
  <c r="M29" i="1" s="1"/>
  <c r="L24" i="1"/>
  <c r="M24" i="1" s="1"/>
  <c r="L19" i="1"/>
  <c r="M19" i="1" s="1"/>
  <c r="L25" i="1"/>
  <c r="M25" i="1" s="1"/>
  <c r="L21" i="1"/>
  <c r="M21" i="1" s="1"/>
  <c r="L23" i="1"/>
  <c r="L13" i="1"/>
  <c r="K13" i="1"/>
  <c r="M16" i="1"/>
  <c r="M22" i="1"/>
  <c r="M23" i="1"/>
  <c r="M28" i="1"/>
  <c r="M30" i="1"/>
  <c r="L30" i="1"/>
  <c r="L28" i="1"/>
  <c r="L22" i="1"/>
  <c r="K22" i="1"/>
  <c r="L31" i="1" l="1"/>
  <c r="L32" i="1" s="1"/>
  <c r="L34" i="1" s="1"/>
  <c r="M13" i="1"/>
  <c r="K15" i="1"/>
  <c r="K16" i="1"/>
  <c r="K23" i="1"/>
  <c r="K27" i="1"/>
  <c r="K28" i="1"/>
  <c r="K29" i="1"/>
  <c r="K30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12" i="1" l="1"/>
  <c r="F13" i="1"/>
  <c r="F14" i="1"/>
  <c r="F15" i="1"/>
  <c r="F16" i="1"/>
  <c r="F17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11" i="1"/>
  <c r="H11" i="1"/>
  <c r="H31" i="1" l="1"/>
  <c r="H32" i="1" s="1"/>
  <c r="J31" i="1"/>
  <c r="J32" i="1" s="1"/>
  <c r="F11" i="1" l="1"/>
  <c r="M31" i="1" s="1"/>
  <c r="M32" i="1" s="1"/>
  <c r="M34" i="1" s="1"/>
  <c r="F31" i="1" l="1"/>
  <c r="F32" i="1" s="1"/>
</calcChain>
</file>

<file path=xl/sharedStrings.xml><?xml version="1.0" encoding="utf-8"?>
<sst xmlns="http://schemas.openxmlformats.org/spreadsheetml/2006/main" count="61" uniqueCount="37">
  <si>
    <t>Confecção de Talão para multas manuais.</t>
  </si>
  <si>
    <t>Página na Web para consultas do usuário.</t>
  </si>
  <si>
    <t>Software de Processamento de Multas com Integração PRODESP e SERPRO.</t>
  </si>
  <si>
    <t>Terminal Móvel de atendimento de multas.</t>
  </si>
  <si>
    <t>Digitação de multas eletrônicas com software OCR.</t>
  </si>
  <si>
    <t>Adequação e manutenção do ambiente de trabalho.</t>
  </si>
  <si>
    <t>Desktop completo tipo torre ou similar.</t>
  </si>
  <si>
    <t>Licenças de Software de Talonário Eletrônico para equipamentos próprios da Contratante.</t>
  </si>
  <si>
    <t>Inteligência Artificial para atendimento ao público via Whatsapp.</t>
  </si>
  <si>
    <t>UNIDADE</t>
  </si>
  <si>
    <t>Link Internet de 200 MB com redundância diferenciada;</t>
  </si>
  <si>
    <t>Módulo de digitalização de processos com scanner  p/ armazenamento de dados.</t>
  </si>
  <si>
    <t>Atendimento telefônico automatizado.</t>
  </si>
  <si>
    <t>Talonário eletrônico de multas.</t>
  </si>
  <si>
    <t>Impressão de multa manual (2 faces).</t>
  </si>
  <si>
    <t>Impressão de multa eletrônica e coletor (2 faces).</t>
  </si>
  <si>
    <t>Funcionário local dedicado.</t>
  </si>
  <si>
    <t>Sistema de gestão de cadastro e lançamento na dívida ativa.</t>
  </si>
  <si>
    <t>ITEM</t>
  </si>
  <si>
    <t>DESCRIÇÃO</t>
  </si>
  <si>
    <t>QUANT/MÊS</t>
  </si>
  <si>
    <t>VALOR UNITÁRIO</t>
  </si>
  <si>
    <t>VALOR MENSAL</t>
  </si>
  <si>
    <t>Mês</t>
  </si>
  <si>
    <t>Unidade</t>
  </si>
  <si>
    <t>TOTAL MENSAL</t>
  </si>
  <si>
    <t>TOTAL 12 MESES</t>
  </si>
  <si>
    <t>Impressão de rotinas locais. 2 Impressoras Multifuncionais (Escritório) + Manutenção e Insumos.</t>
  </si>
  <si>
    <t>Sistema de envio de informação de recurso por sms e e-mail.</t>
  </si>
  <si>
    <t>Sistema de recebimento de Indicação de Condutor e Recurso digital.</t>
  </si>
  <si>
    <t>COBRASIN</t>
  </si>
  <si>
    <t>TALENTECH</t>
  </si>
  <si>
    <t>COESMA</t>
  </si>
  <si>
    <t>VALOR MÉDIO ESTIMADO</t>
  </si>
  <si>
    <t>PREÇO MÉDIO ESTIMADO</t>
  </si>
  <si>
    <t>Valor reserva anual 2025</t>
  </si>
  <si>
    <t>VALOR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</si>
</sst>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4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rgb="FFCCCC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44" fontId="5" fillId="3" borderId="7" xfId="1" applyFont="1" applyFill="1" applyBorder="1" applyAlignment="1">
      <alignment horizontal="center" vertical="center"/>
    </xf>
    <xf numFmtId="44" fontId="6" fillId="2" borderId="8" xfId="1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/>
    </xf>
    <xf numFmtId="44" fontId="6" fillId="2" borderId="5" xfId="1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/>
    </xf>
    <xf numFmtId="44" fontId="8" fillId="2" borderId="1" xfId="1" applyFont="1" applyFill="1" applyBorder="1" applyAlignment="1">
      <alignment vertical="center"/>
    </xf>
    <xf numFmtId="44" fontId="6" fillId="2" borderId="5" xfId="1" applyFont="1" applyFill="1" applyBorder="1" applyAlignment="1">
      <alignment horizontal="center" vertical="center"/>
    </xf>
    <xf numFmtId="44" fontId="3" fillId="0" borderId="0" xfId="1" applyFont="1" applyFill="1" applyBorder="1" applyAlignment="1">
      <alignment horizontal="center" vertical="center"/>
    </xf>
    <xf numFmtId="44" fontId="2" fillId="0" borderId="0" xfId="1" applyFont="1" applyAlignment="1">
      <alignment vertical="center"/>
    </xf>
    <xf numFmtId="0" fontId="2" fillId="2" borderId="0" xfId="0" applyFont="1" applyFill="1" applyAlignment="1">
      <alignment vertical="center"/>
    </xf>
    <xf numFmtId="44" fontId="6" fillId="2" borderId="1" xfId="1" applyFont="1" applyFill="1" applyBorder="1" applyAlignment="1">
      <alignment horizontal="center" vertical="center"/>
    </xf>
    <xf numFmtId="44" fontId="6" fillId="2" borderId="1" xfId="1" applyFont="1" applyFill="1" applyBorder="1" applyAlignment="1">
      <alignment vertical="center"/>
    </xf>
    <xf numFmtId="44" fontId="5" fillId="6" borderId="1" xfId="1" applyFont="1" applyFill="1" applyBorder="1" applyAlignment="1">
      <alignment horizontal="center" vertical="center"/>
    </xf>
    <xf numFmtId="44" fontId="6" fillId="5" borderId="5" xfId="1" applyFont="1" applyFill="1" applyBorder="1" applyAlignment="1">
      <alignment horizontal="center" vertical="center" wrapText="1"/>
    </xf>
    <xf numFmtId="44" fontId="6" fillId="5" borderId="1" xfId="1" applyFont="1" applyFill="1" applyBorder="1" applyAlignment="1">
      <alignment horizontal="center" vertical="center"/>
    </xf>
    <xf numFmtId="44" fontId="6" fillId="5" borderId="1" xfId="1" applyFont="1" applyFill="1" applyBorder="1" applyAlignment="1">
      <alignment vertical="center"/>
    </xf>
    <xf numFmtId="44" fontId="10" fillId="0" borderId="0" xfId="0" applyNumberFormat="1" applyFont="1" applyAlignment="1">
      <alignment vertical="center"/>
    </xf>
    <xf numFmtId="0" fontId="10" fillId="0" borderId="0" xfId="0" applyFont="1" applyAlignment="1">
      <alignment horizontal="right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44" fontId="6" fillId="2" borderId="1" xfId="1" applyFont="1" applyFill="1" applyBorder="1" applyAlignment="1">
      <alignment horizontal="right" vertical="center"/>
    </xf>
    <xf numFmtId="44" fontId="9" fillId="2" borderId="3" xfId="1" applyFont="1" applyFill="1" applyBorder="1" applyAlignment="1">
      <alignment horizontal="center" vertical="center"/>
    </xf>
    <xf numFmtId="44" fontId="9" fillId="2" borderId="4" xfId="1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44" fontId="7" fillId="0" borderId="1" xfId="1" applyFont="1" applyFill="1" applyBorder="1" applyAlignment="1">
      <alignment horizontal="center" vertical="center"/>
    </xf>
    <xf numFmtId="44" fontId="8" fillId="0" borderId="5" xfId="1" applyFont="1" applyFill="1" applyBorder="1" applyAlignment="1">
      <alignment horizontal="center" vertical="center"/>
    </xf>
    <xf numFmtId="44" fontId="8" fillId="0" borderId="1" xfId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/>
    </xf>
    <xf numFmtId="44" fontId="7" fillId="0" borderId="2" xfId="1" applyFont="1" applyFill="1" applyBorder="1" applyAlignment="1">
      <alignment horizontal="center" vertical="center"/>
    </xf>
  </cellXfs>
  <cellStyles count="3">
    <cellStyle name="Moeda" xfId="1" builtinId="4"/>
    <cellStyle name="Moed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M77"/>
  <sheetViews>
    <sheetView tabSelected="1" view="pageBreakPreview" topLeftCell="A7" zoomScaleNormal="100" zoomScaleSheetLayoutView="100" workbookViewId="0">
      <selection activeCell="E35" sqref="E35"/>
    </sheetView>
  </sheetViews>
  <sheetFormatPr defaultRowHeight="16.5" customHeight="1" x14ac:dyDescent="0.25"/>
  <cols>
    <col min="1" max="1" width="6.7109375" style="1" customWidth="1"/>
    <col min="2" max="2" width="67.85546875" style="1" customWidth="1"/>
    <col min="3" max="3" width="8.5703125" style="2" customWidth="1"/>
    <col min="4" max="4" width="11.7109375" style="2" customWidth="1"/>
    <col min="5" max="5" width="17.42578125" style="12" customWidth="1"/>
    <col min="6" max="6" width="17.42578125" style="13" customWidth="1"/>
    <col min="7" max="13" width="17.42578125" style="1" customWidth="1"/>
    <col min="14" max="231" width="9.140625" style="1"/>
    <col min="232" max="232" width="6.7109375" style="1" customWidth="1"/>
    <col min="233" max="233" width="57.42578125" style="1" customWidth="1"/>
    <col min="234" max="234" width="12.28515625" style="1" customWidth="1"/>
    <col min="235" max="235" width="11.5703125" style="1" customWidth="1"/>
    <col min="236" max="244" width="0" style="1" hidden="1" customWidth="1"/>
    <col min="245" max="245" width="17.42578125" style="1" customWidth="1"/>
    <col min="246" max="246" width="16.28515625" style="1" customWidth="1"/>
    <col min="247" max="247" width="9.140625" style="1"/>
    <col min="248" max="248" width="12.140625" style="1" bestFit="1" customWidth="1"/>
    <col min="249" max="249" width="16.5703125" style="1" customWidth="1"/>
    <col min="250" max="250" width="17.140625" style="1" customWidth="1"/>
    <col min="251" max="251" width="12.85546875" style="1" customWidth="1"/>
    <col min="252" max="252" width="13.28515625" style="1" customWidth="1"/>
    <col min="253" max="253" width="14.7109375" style="1" customWidth="1"/>
    <col min="254" max="254" width="15.42578125" style="1" customWidth="1"/>
    <col min="255" max="487" width="9.140625" style="1"/>
    <col min="488" max="488" width="6.7109375" style="1" customWidth="1"/>
    <col min="489" max="489" width="57.42578125" style="1" customWidth="1"/>
    <col min="490" max="490" width="12.28515625" style="1" customWidth="1"/>
    <col min="491" max="491" width="11.5703125" style="1" customWidth="1"/>
    <col min="492" max="500" width="0" style="1" hidden="1" customWidth="1"/>
    <col min="501" max="501" width="17.42578125" style="1" customWidth="1"/>
    <col min="502" max="502" width="16.28515625" style="1" customWidth="1"/>
    <col min="503" max="503" width="9.140625" style="1"/>
    <col min="504" max="504" width="12.140625" style="1" bestFit="1" customWidth="1"/>
    <col min="505" max="505" width="16.5703125" style="1" customWidth="1"/>
    <col min="506" max="506" width="17.140625" style="1" customWidth="1"/>
    <col min="507" max="507" width="12.85546875" style="1" customWidth="1"/>
    <col min="508" max="508" width="13.28515625" style="1" customWidth="1"/>
    <col min="509" max="509" width="14.7109375" style="1" customWidth="1"/>
    <col min="510" max="510" width="15.42578125" style="1" customWidth="1"/>
    <col min="511" max="743" width="9.140625" style="1"/>
    <col min="744" max="744" width="6.7109375" style="1" customWidth="1"/>
    <col min="745" max="745" width="57.42578125" style="1" customWidth="1"/>
    <col min="746" max="746" width="12.28515625" style="1" customWidth="1"/>
    <col min="747" max="747" width="11.5703125" style="1" customWidth="1"/>
    <col min="748" max="756" width="0" style="1" hidden="1" customWidth="1"/>
    <col min="757" max="757" width="17.42578125" style="1" customWidth="1"/>
    <col min="758" max="758" width="16.28515625" style="1" customWidth="1"/>
    <col min="759" max="759" width="9.140625" style="1"/>
    <col min="760" max="760" width="12.140625" style="1" bestFit="1" customWidth="1"/>
    <col min="761" max="761" width="16.5703125" style="1" customWidth="1"/>
    <col min="762" max="762" width="17.140625" style="1" customWidth="1"/>
    <col min="763" max="763" width="12.85546875" style="1" customWidth="1"/>
    <col min="764" max="764" width="13.28515625" style="1" customWidth="1"/>
    <col min="765" max="765" width="14.7109375" style="1" customWidth="1"/>
    <col min="766" max="766" width="15.42578125" style="1" customWidth="1"/>
    <col min="767" max="999" width="9.140625" style="1"/>
    <col min="1000" max="1000" width="6.7109375" style="1" customWidth="1"/>
    <col min="1001" max="1001" width="57.42578125" style="1" customWidth="1"/>
    <col min="1002" max="1002" width="12.28515625" style="1" customWidth="1"/>
    <col min="1003" max="1003" width="11.5703125" style="1" customWidth="1"/>
    <col min="1004" max="1012" width="0" style="1" hidden="1" customWidth="1"/>
    <col min="1013" max="1013" width="17.42578125" style="1" customWidth="1"/>
    <col min="1014" max="1014" width="16.28515625" style="1" customWidth="1"/>
    <col min="1015" max="1015" width="9.140625" style="1"/>
    <col min="1016" max="1016" width="12.140625" style="1" bestFit="1" customWidth="1"/>
    <col min="1017" max="1017" width="16.5703125" style="1" customWidth="1"/>
    <col min="1018" max="1018" width="17.140625" style="1" customWidth="1"/>
    <col min="1019" max="1019" width="12.85546875" style="1" customWidth="1"/>
    <col min="1020" max="1020" width="13.28515625" style="1" customWidth="1"/>
    <col min="1021" max="1021" width="14.7109375" style="1" customWidth="1"/>
    <col min="1022" max="1022" width="15.42578125" style="1" customWidth="1"/>
    <col min="1023" max="1255" width="9.140625" style="1"/>
    <col min="1256" max="1256" width="6.7109375" style="1" customWidth="1"/>
    <col min="1257" max="1257" width="57.42578125" style="1" customWidth="1"/>
    <col min="1258" max="1258" width="12.28515625" style="1" customWidth="1"/>
    <col min="1259" max="1259" width="11.5703125" style="1" customWidth="1"/>
    <col min="1260" max="1268" width="0" style="1" hidden="1" customWidth="1"/>
    <col min="1269" max="1269" width="17.42578125" style="1" customWidth="1"/>
    <col min="1270" max="1270" width="16.28515625" style="1" customWidth="1"/>
    <col min="1271" max="1271" width="9.140625" style="1"/>
    <col min="1272" max="1272" width="12.140625" style="1" bestFit="1" customWidth="1"/>
    <col min="1273" max="1273" width="16.5703125" style="1" customWidth="1"/>
    <col min="1274" max="1274" width="17.140625" style="1" customWidth="1"/>
    <col min="1275" max="1275" width="12.85546875" style="1" customWidth="1"/>
    <col min="1276" max="1276" width="13.28515625" style="1" customWidth="1"/>
    <col min="1277" max="1277" width="14.7109375" style="1" customWidth="1"/>
    <col min="1278" max="1278" width="15.42578125" style="1" customWidth="1"/>
    <col min="1279" max="1511" width="9.140625" style="1"/>
    <col min="1512" max="1512" width="6.7109375" style="1" customWidth="1"/>
    <col min="1513" max="1513" width="57.42578125" style="1" customWidth="1"/>
    <col min="1514" max="1514" width="12.28515625" style="1" customWidth="1"/>
    <col min="1515" max="1515" width="11.5703125" style="1" customWidth="1"/>
    <col min="1516" max="1524" width="0" style="1" hidden="1" customWidth="1"/>
    <col min="1525" max="1525" width="17.42578125" style="1" customWidth="1"/>
    <col min="1526" max="1526" width="16.28515625" style="1" customWidth="1"/>
    <col min="1527" max="1527" width="9.140625" style="1"/>
    <col min="1528" max="1528" width="12.140625" style="1" bestFit="1" customWidth="1"/>
    <col min="1529" max="1529" width="16.5703125" style="1" customWidth="1"/>
    <col min="1530" max="1530" width="17.140625" style="1" customWidth="1"/>
    <col min="1531" max="1531" width="12.85546875" style="1" customWidth="1"/>
    <col min="1532" max="1532" width="13.28515625" style="1" customWidth="1"/>
    <col min="1533" max="1533" width="14.7109375" style="1" customWidth="1"/>
    <col min="1534" max="1534" width="15.42578125" style="1" customWidth="1"/>
    <col min="1535" max="1767" width="9.140625" style="1"/>
    <col min="1768" max="1768" width="6.7109375" style="1" customWidth="1"/>
    <col min="1769" max="1769" width="57.42578125" style="1" customWidth="1"/>
    <col min="1770" max="1770" width="12.28515625" style="1" customWidth="1"/>
    <col min="1771" max="1771" width="11.5703125" style="1" customWidth="1"/>
    <col min="1772" max="1780" width="0" style="1" hidden="1" customWidth="1"/>
    <col min="1781" max="1781" width="17.42578125" style="1" customWidth="1"/>
    <col min="1782" max="1782" width="16.28515625" style="1" customWidth="1"/>
    <col min="1783" max="1783" width="9.140625" style="1"/>
    <col min="1784" max="1784" width="12.140625" style="1" bestFit="1" customWidth="1"/>
    <col min="1785" max="1785" width="16.5703125" style="1" customWidth="1"/>
    <col min="1786" max="1786" width="17.140625" style="1" customWidth="1"/>
    <col min="1787" max="1787" width="12.85546875" style="1" customWidth="1"/>
    <col min="1788" max="1788" width="13.28515625" style="1" customWidth="1"/>
    <col min="1789" max="1789" width="14.7109375" style="1" customWidth="1"/>
    <col min="1790" max="1790" width="15.42578125" style="1" customWidth="1"/>
    <col min="1791" max="2023" width="9.140625" style="1"/>
    <col min="2024" max="2024" width="6.7109375" style="1" customWidth="1"/>
    <col min="2025" max="2025" width="57.42578125" style="1" customWidth="1"/>
    <col min="2026" max="2026" width="12.28515625" style="1" customWidth="1"/>
    <col min="2027" max="2027" width="11.5703125" style="1" customWidth="1"/>
    <col min="2028" max="2036" width="0" style="1" hidden="1" customWidth="1"/>
    <col min="2037" max="2037" width="17.42578125" style="1" customWidth="1"/>
    <col min="2038" max="2038" width="16.28515625" style="1" customWidth="1"/>
    <col min="2039" max="2039" width="9.140625" style="1"/>
    <col min="2040" max="2040" width="12.140625" style="1" bestFit="1" customWidth="1"/>
    <col min="2041" max="2041" width="16.5703125" style="1" customWidth="1"/>
    <col min="2042" max="2042" width="17.140625" style="1" customWidth="1"/>
    <col min="2043" max="2043" width="12.85546875" style="1" customWidth="1"/>
    <col min="2044" max="2044" width="13.28515625" style="1" customWidth="1"/>
    <col min="2045" max="2045" width="14.7109375" style="1" customWidth="1"/>
    <col min="2046" max="2046" width="15.42578125" style="1" customWidth="1"/>
    <col min="2047" max="2279" width="9.140625" style="1"/>
    <col min="2280" max="2280" width="6.7109375" style="1" customWidth="1"/>
    <col min="2281" max="2281" width="57.42578125" style="1" customWidth="1"/>
    <col min="2282" max="2282" width="12.28515625" style="1" customWidth="1"/>
    <col min="2283" max="2283" width="11.5703125" style="1" customWidth="1"/>
    <col min="2284" max="2292" width="0" style="1" hidden="1" customWidth="1"/>
    <col min="2293" max="2293" width="17.42578125" style="1" customWidth="1"/>
    <col min="2294" max="2294" width="16.28515625" style="1" customWidth="1"/>
    <col min="2295" max="2295" width="9.140625" style="1"/>
    <col min="2296" max="2296" width="12.140625" style="1" bestFit="1" customWidth="1"/>
    <col min="2297" max="2297" width="16.5703125" style="1" customWidth="1"/>
    <col min="2298" max="2298" width="17.140625" style="1" customWidth="1"/>
    <col min="2299" max="2299" width="12.85546875" style="1" customWidth="1"/>
    <col min="2300" max="2300" width="13.28515625" style="1" customWidth="1"/>
    <col min="2301" max="2301" width="14.7109375" style="1" customWidth="1"/>
    <col min="2302" max="2302" width="15.42578125" style="1" customWidth="1"/>
    <col min="2303" max="2535" width="9.140625" style="1"/>
    <col min="2536" max="2536" width="6.7109375" style="1" customWidth="1"/>
    <col min="2537" max="2537" width="57.42578125" style="1" customWidth="1"/>
    <col min="2538" max="2538" width="12.28515625" style="1" customWidth="1"/>
    <col min="2539" max="2539" width="11.5703125" style="1" customWidth="1"/>
    <col min="2540" max="2548" width="0" style="1" hidden="1" customWidth="1"/>
    <col min="2549" max="2549" width="17.42578125" style="1" customWidth="1"/>
    <col min="2550" max="2550" width="16.28515625" style="1" customWidth="1"/>
    <col min="2551" max="2551" width="9.140625" style="1"/>
    <col min="2552" max="2552" width="12.140625" style="1" bestFit="1" customWidth="1"/>
    <col min="2553" max="2553" width="16.5703125" style="1" customWidth="1"/>
    <col min="2554" max="2554" width="17.140625" style="1" customWidth="1"/>
    <col min="2555" max="2555" width="12.85546875" style="1" customWidth="1"/>
    <col min="2556" max="2556" width="13.28515625" style="1" customWidth="1"/>
    <col min="2557" max="2557" width="14.7109375" style="1" customWidth="1"/>
    <col min="2558" max="2558" width="15.42578125" style="1" customWidth="1"/>
    <col min="2559" max="2791" width="9.140625" style="1"/>
    <col min="2792" max="2792" width="6.7109375" style="1" customWidth="1"/>
    <col min="2793" max="2793" width="57.42578125" style="1" customWidth="1"/>
    <col min="2794" max="2794" width="12.28515625" style="1" customWidth="1"/>
    <col min="2795" max="2795" width="11.5703125" style="1" customWidth="1"/>
    <col min="2796" max="2804" width="0" style="1" hidden="1" customWidth="1"/>
    <col min="2805" max="2805" width="17.42578125" style="1" customWidth="1"/>
    <col min="2806" max="2806" width="16.28515625" style="1" customWidth="1"/>
    <col min="2807" max="2807" width="9.140625" style="1"/>
    <col min="2808" max="2808" width="12.140625" style="1" bestFit="1" customWidth="1"/>
    <col min="2809" max="2809" width="16.5703125" style="1" customWidth="1"/>
    <col min="2810" max="2810" width="17.140625" style="1" customWidth="1"/>
    <col min="2811" max="2811" width="12.85546875" style="1" customWidth="1"/>
    <col min="2812" max="2812" width="13.28515625" style="1" customWidth="1"/>
    <col min="2813" max="2813" width="14.7109375" style="1" customWidth="1"/>
    <col min="2814" max="2814" width="15.42578125" style="1" customWidth="1"/>
    <col min="2815" max="3047" width="9.140625" style="1"/>
    <col min="3048" max="3048" width="6.7109375" style="1" customWidth="1"/>
    <col min="3049" max="3049" width="57.42578125" style="1" customWidth="1"/>
    <col min="3050" max="3050" width="12.28515625" style="1" customWidth="1"/>
    <col min="3051" max="3051" width="11.5703125" style="1" customWidth="1"/>
    <col min="3052" max="3060" width="0" style="1" hidden="1" customWidth="1"/>
    <col min="3061" max="3061" width="17.42578125" style="1" customWidth="1"/>
    <col min="3062" max="3062" width="16.28515625" style="1" customWidth="1"/>
    <col min="3063" max="3063" width="9.140625" style="1"/>
    <col min="3064" max="3064" width="12.140625" style="1" bestFit="1" customWidth="1"/>
    <col min="3065" max="3065" width="16.5703125" style="1" customWidth="1"/>
    <col min="3066" max="3066" width="17.140625" style="1" customWidth="1"/>
    <col min="3067" max="3067" width="12.85546875" style="1" customWidth="1"/>
    <col min="3068" max="3068" width="13.28515625" style="1" customWidth="1"/>
    <col min="3069" max="3069" width="14.7109375" style="1" customWidth="1"/>
    <col min="3070" max="3070" width="15.42578125" style="1" customWidth="1"/>
    <col min="3071" max="3303" width="9.140625" style="1"/>
    <col min="3304" max="3304" width="6.7109375" style="1" customWidth="1"/>
    <col min="3305" max="3305" width="57.42578125" style="1" customWidth="1"/>
    <col min="3306" max="3306" width="12.28515625" style="1" customWidth="1"/>
    <col min="3307" max="3307" width="11.5703125" style="1" customWidth="1"/>
    <col min="3308" max="3316" width="0" style="1" hidden="1" customWidth="1"/>
    <col min="3317" max="3317" width="17.42578125" style="1" customWidth="1"/>
    <col min="3318" max="3318" width="16.28515625" style="1" customWidth="1"/>
    <col min="3319" max="3319" width="9.140625" style="1"/>
    <col min="3320" max="3320" width="12.140625" style="1" bestFit="1" customWidth="1"/>
    <col min="3321" max="3321" width="16.5703125" style="1" customWidth="1"/>
    <col min="3322" max="3322" width="17.140625" style="1" customWidth="1"/>
    <col min="3323" max="3323" width="12.85546875" style="1" customWidth="1"/>
    <col min="3324" max="3324" width="13.28515625" style="1" customWidth="1"/>
    <col min="3325" max="3325" width="14.7109375" style="1" customWidth="1"/>
    <col min="3326" max="3326" width="15.42578125" style="1" customWidth="1"/>
    <col min="3327" max="3559" width="9.140625" style="1"/>
    <col min="3560" max="3560" width="6.7109375" style="1" customWidth="1"/>
    <col min="3561" max="3561" width="57.42578125" style="1" customWidth="1"/>
    <col min="3562" max="3562" width="12.28515625" style="1" customWidth="1"/>
    <col min="3563" max="3563" width="11.5703125" style="1" customWidth="1"/>
    <col min="3564" max="3572" width="0" style="1" hidden="1" customWidth="1"/>
    <col min="3573" max="3573" width="17.42578125" style="1" customWidth="1"/>
    <col min="3574" max="3574" width="16.28515625" style="1" customWidth="1"/>
    <col min="3575" max="3575" width="9.140625" style="1"/>
    <col min="3576" max="3576" width="12.140625" style="1" bestFit="1" customWidth="1"/>
    <col min="3577" max="3577" width="16.5703125" style="1" customWidth="1"/>
    <col min="3578" max="3578" width="17.140625" style="1" customWidth="1"/>
    <col min="3579" max="3579" width="12.85546875" style="1" customWidth="1"/>
    <col min="3580" max="3580" width="13.28515625" style="1" customWidth="1"/>
    <col min="3581" max="3581" width="14.7109375" style="1" customWidth="1"/>
    <col min="3582" max="3582" width="15.42578125" style="1" customWidth="1"/>
    <col min="3583" max="3815" width="9.140625" style="1"/>
    <col min="3816" max="3816" width="6.7109375" style="1" customWidth="1"/>
    <col min="3817" max="3817" width="57.42578125" style="1" customWidth="1"/>
    <col min="3818" max="3818" width="12.28515625" style="1" customWidth="1"/>
    <col min="3819" max="3819" width="11.5703125" style="1" customWidth="1"/>
    <col min="3820" max="3828" width="0" style="1" hidden="1" customWidth="1"/>
    <col min="3829" max="3829" width="17.42578125" style="1" customWidth="1"/>
    <col min="3830" max="3830" width="16.28515625" style="1" customWidth="1"/>
    <col min="3831" max="3831" width="9.140625" style="1"/>
    <col min="3832" max="3832" width="12.140625" style="1" bestFit="1" customWidth="1"/>
    <col min="3833" max="3833" width="16.5703125" style="1" customWidth="1"/>
    <col min="3834" max="3834" width="17.140625" style="1" customWidth="1"/>
    <col min="3835" max="3835" width="12.85546875" style="1" customWidth="1"/>
    <col min="3836" max="3836" width="13.28515625" style="1" customWidth="1"/>
    <col min="3837" max="3837" width="14.7109375" style="1" customWidth="1"/>
    <col min="3838" max="3838" width="15.42578125" style="1" customWidth="1"/>
    <col min="3839" max="4071" width="9.140625" style="1"/>
    <col min="4072" max="4072" width="6.7109375" style="1" customWidth="1"/>
    <col min="4073" max="4073" width="57.42578125" style="1" customWidth="1"/>
    <col min="4074" max="4074" width="12.28515625" style="1" customWidth="1"/>
    <col min="4075" max="4075" width="11.5703125" style="1" customWidth="1"/>
    <col min="4076" max="4084" width="0" style="1" hidden="1" customWidth="1"/>
    <col min="4085" max="4085" width="17.42578125" style="1" customWidth="1"/>
    <col min="4086" max="4086" width="16.28515625" style="1" customWidth="1"/>
    <col min="4087" max="4087" width="9.140625" style="1"/>
    <col min="4088" max="4088" width="12.140625" style="1" bestFit="1" customWidth="1"/>
    <col min="4089" max="4089" width="16.5703125" style="1" customWidth="1"/>
    <col min="4090" max="4090" width="17.140625" style="1" customWidth="1"/>
    <col min="4091" max="4091" width="12.85546875" style="1" customWidth="1"/>
    <col min="4092" max="4092" width="13.28515625" style="1" customWidth="1"/>
    <col min="4093" max="4093" width="14.7109375" style="1" customWidth="1"/>
    <col min="4094" max="4094" width="15.42578125" style="1" customWidth="1"/>
    <col min="4095" max="4327" width="9.140625" style="1"/>
    <col min="4328" max="4328" width="6.7109375" style="1" customWidth="1"/>
    <col min="4329" max="4329" width="57.42578125" style="1" customWidth="1"/>
    <col min="4330" max="4330" width="12.28515625" style="1" customWidth="1"/>
    <col min="4331" max="4331" width="11.5703125" style="1" customWidth="1"/>
    <col min="4332" max="4340" width="0" style="1" hidden="1" customWidth="1"/>
    <col min="4341" max="4341" width="17.42578125" style="1" customWidth="1"/>
    <col min="4342" max="4342" width="16.28515625" style="1" customWidth="1"/>
    <col min="4343" max="4343" width="9.140625" style="1"/>
    <col min="4344" max="4344" width="12.140625" style="1" bestFit="1" customWidth="1"/>
    <col min="4345" max="4345" width="16.5703125" style="1" customWidth="1"/>
    <col min="4346" max="4346" width="17.140625" style="1" customWidth="1"/>
    <col min="4347" max="4347" width="12.85546875" style="1" customWidth="1"/>
    <col min="4348" max="4348" width="13.28515625" style="1" customWidth="1"/>
    <col min="4349" max="4349" width="14.7109375" style="1" customWidth="1"/>
    <col min="4350" max="4350" width="15.42578125" style="1" customWidth="1"/>
    <col min="4351" max="4583" width="9.140625" style="1"/>
    <col min="4584" max="4584" width="6.7109375" style="1" customWidth="1"/>
    <col min="4585" max="4585" width="57.42578125" style="1" customWidth="1"/>
    <col min="4586" max="4586" width="12.28515625" style="1" customWidth="1"/>
    <col min="4587" max="4587" width="11.5703125" style="1" customWidth="1"/>
    <col min="4588" max="4596" width="0" style="1" hidden="1" customWidth="1"/>
    <col min="4597" max="4597" width="17.42578125" style="1" customWidth="1"/>
    <col min="4598" max="4598" width="16.28515625" style="1" customWidth="1"/>
    <col min="4599" max="4599" width="9.140625" style="1"/>
    <col min="4600" max="4600" width="12.140625" style="1" bestFit="1" customWidth="1"/>
    <col min="4601" max="4601" width="16.5703125" style="1" customWidth="1"/>
    <col min="4602" max="4602" width="17.140625" style="1" customWidth="1"/>
    <col min="4603" max="4603" width="12.85546875" style="1" customWidth="1"/>
    <col min="4604" max="4604" width="13.28515625" style="1" customWidth="1"/>
    <col min="4605" max="4605" width="14.7109375" style="1" customWidth="1"/>
    <col min="4606" max="4606" width="15.42578125" style="1" customWidth="1"/>
    <col min="4607" max="4839" width="9.140625" style="1"/>
    <col min="4840" max="4840" width="6.7109375" style="1" customWidth="1"/>
    <col min="4841" max="4841" width="57.42578125" style="1" customWidth="1"/>
    <col min="4842" max="4842" width="12.28515625" style="1" customWidth="1"/>
    <col min="4843" max="4843" width="11.5703125" style="1" customWidth="1"/>
    <col min="4844" max="4852" width="0" style="1" hidden="1" customWidth="1"/>
    <col min="4853" max="4853" width="17.42578125" style="1" customWidth="1"/>
    <col min="4854" max="4854" width="16.28515625" style="1" customWidth="1"/>
    <col min="4855" max="4855" width="9.140625" style="1"/>
    <col min="4856" max="4856" width="12.140625" style="1" bestFit="1" customWidth="1"/>
    <col min="4857" max="4857" width="16.5703125" style="1" customWidth="1"/>
    <col min="4858" max="4858" width="17.140625" style="1" customWidth="1"/>
    <col min="4859" max="4859" width="12.85546875" style="1" customWidth="1"/>
    <col min="4860" max="4860" width="13.28515625" style="1" customWidth="1"/>
    <col min="4861" max="4861" width="14.7109375" style="1" customWidth="1"/>
    <col min="4862" max="4862" width="15.42578125" style="1" customWidth="1"/>
    <col min="4863" max="5095" width="9.140625" style="1"/>
    <col min="5096" max="5096" width="6.7109375" style="1" customWidth="1"/>
    <col min="5097" max="5097" width="57.42578125" style="1" customWidth="1"/>
    <col min="5098" max="5098" width="12.28515625" style="1" customWidth="1"/>
    <col min="5099" max="5099" width="11.5703125" style="1" customWidth="1"/>
    <col min="5100" max="5108" width="0" style="1" hidden="1" customWidth="1"/>
    <col min="5109" max="5109" width="17.42578125" style="1" customWidth="1"/>
    <col min="5110" max="5110" width="16.28515625" style="1" customWidth="1"/>
    <col min="5111" max="5111" width="9.140625" style="1"/>
    <col min="5112" max="5112" width="12.140625" style="1" bestFit="1" customWidth="1"/>
    <col min="5113" max="5113" width="16.5703125" style="1" customWidth="1"/>
    <col min="5114" max="5114" width="17.140625" style="1" customWidth="1"/>
    <col min="5115" max="5115" width="12.85546875" style="1" customWidth="1"/>
    <col min="5116" max="5116" width="13.28515625" style="1" customWidth="1"/>
    <col min="5117" max="5117" width="14.7109375" style="1" customWidth="1"/>
    <col min="5118" max="5118" width="15.42578125" style="1" customWidth="1"/>
    <col min="5119" max="5351" width="9.140625" style="1"/>
    <col min="5352" max="5352" width="6.7109375" style="1" customWidth="1"/>
    <col min="5353" max="5353" width="57.42578125" style="1" customWidth="1"/>
    <col min="5354" max="5354" width="12.28515625" style="1" customWidth="1"/>
    <col min="5355" max="5355" width="11.5703125" style="1" customWidth="1"/>
    <col min="5356" max="5364" width="0" style="1" hidden="1" customWidth="1"/>
    <col min="5365" max="5365" width="17.42578125" style="1" customWidth="1"/>
    <col min="5366" max="5366" width="16.28515625" style="1" customWidth="1"/>
    <col min="5367" max="5367" width="9.140625" style="1"/>
    <col min="5368" max="5368" width="12.140625" style="1" bestFit="1" customWidth="1"/>
    <col min="5369" max="5369" width="16.5703125" style="1" customWidth="1"/>
    <col min="5370" max="5370" width="17.140625" style="1" customWidth="1"/>
    <col min="5371" max="5371" width="12.85546875" style="1" customWidth="1"/>
    <col min="5372" max="5372" width="13.28515625" style="1" customWidth="1"/>
    <col min="5373" max="5373" width="14.7109375" style="1" customWidth="1"/>
    <col min="5374" max="5374" width="15.42578125" style="1" customWidth="1"/>
    <col min="5375" max="5607" width="9.140625" style="1"/>
    <col min="5608" max="5608" width="6.7109375" style="1" customWidth="1"/>
    <col min="5609" max="5609" width="57.42578125" style="1" customWidth="1"/>
    <col min="5610" max="5610" width="12.28515625" style="1" customWidth="1"/>
    <col min="5611" max="5611" width="11.5703125" style="1" customWidth="1"/>
    <col min="5612" max="5620" width="0" style="1" hidden="1" customWidth="1"/>
    <col min="5621" max="5621" width="17.42578125" style="1" customWidth="1"/>
    <col min="5622" max="5622" width="16.28515625" style="1" customWidth="1"/>
    <col min="5623" max="5623" width="9.140625" style="1"/>
    <col min="5624" max="5624" width="12.140625" style="1" bestFit="1" customWidth="1"/>
    <col min="5625" max="5625" width="16.5703125" style="1" customWidth="1"/>
    <col min="5626" max="5626" width="17.140625" style="1" customWidth="1"/>
    <col min="5627" max="5627" width="12.85546875" style="1" customWidth="1"/>
    <col min="5628" max="5628" width="13.28515625" style="1" customWidth="1"/>
    <col min="5629" max="5629" width="14.7109375" style="1" customWidth="1"/>
    <col min="5630" max="5630" width="15.42578125" style="1" customWidth="1"/>
    <col min="5631" max="5863" width="9.140625" style="1"/>
    <col min="5864" max="5864" width="6.7109375" style="1" customWidth="1"/>
    <col min="5865" max="5865" width="57.42578125" style="1" customWidth="1"/>
    <col min="5866" max="5866" width="12.28515625" style="1" customWidth="1"/>
    <col min="5867" max="5867" width="11.5703125" style="1" customWidth="1"/>
    <col min="5868" max="5876" width="0" style="1" hidden="1" customWidth="1"/>
    <col min="5877" max="5877" width="17.42578125" style="1" customWidth="1"/>
    <col min="5878" max="5878" width="16.28515625" style="1" customWidth="1"/>
    <col min="5879" max="5879" width="9.140625" style="1"/>
    <col min="5880" max="5880" width="12.140625" style="1" bestFit="1" customWidth="1"/>
    <col min="5881" max="5881" width="16.5703125" style="1" customWidth="1"/>
    <col min="5882" max="5882" width="17.140625" style="1" customWidth="1"/>
    <col min="5883" max="5883" width="12.85546875" style="1" customWidth="1"/>
    <col min="5884" max="5884" width="13.28515625" style="1" customWidth="1"/>
    <col min="5885" max="5885" width="14.7109375" style="1" customWidth="1"/>
    <col min="5886" max="5886" width="15.42578125" style="1" customWidth="1"/>
    <col min="5887" max="6119" width="9.140625" style="1"/>
    <col min="6120" max="6120" width="6.7109375" style="1" customWidth="1"/>
    <col min="6121" max="6121" width="57.42578125" style="1" customWidth="1"/>
    <col min="6122" max="6122" width="12.28515625" style="1" customWidth="1"/>
    <col min="6123" max="6123" width="11.5703125" style="1" customWidth="1"/>
    <col min="6124" max="6132" width="0" style="1" hidden="1" customWidth="1"/>
    <col min="6133" max="6133" width="17.42578125" style="1" customWidth="1"/>
    <col min="6134" max="6134" width="16.28515625" style="1" customWidth="1"/>
    <col min="6135" max="6135" width="9.140625" style="1"/>
    <col min="6136" max="6136" width="12.140625" style="1" bestFit="1" customWidth="1"/>
    <col min="6137" max="6137" width="16.5703125" style="1" customWidth="1"/>
    <col min="6138" max="6138" width="17.140625" style="1" customWidth="1"/>
    <col min="6139" max="6139" width="12.85546875" style="1" customWidth="1"/>
    <col min="6140" max="6140" width="13.28515625" style="1" customWidth="1"/>
    <col min="6141" max="6141" width="14.7109375" style="1" customWidth="1"/>
    <col min="6142" max="6142" width="15.42578125" style="1" customWidth="1"/>
    <col min="6143" max="6375" width="9.140625" style="1"/>
    <col min="6376" max="6376" width="6.7109375" style="1" customWidth="1"/>
    <col min="6377" max="6377" width="57.42578125" style="1" customWidth="1"/>
    <col min="6378" max="6378" width="12.28515625" style="1" customWidth="1"/>
    <col min="6379" max="6379" width="11.5703125" style="1" customWidth="1"/>
    <col min="6380" max="6388" width="0" style="1" hidden="1" customWidth="1"/>
    <col min="6389" max="6389" width="17.42578125" style="1" customWidth="1"/>
    <col min="6390" max="6390" width="16.28515625" style="1" customWidth="1"/>
    <col min="6391" max="6391" width="9.140625" style="1"/>
    <col min="6392" max="6392" width="12.140625" style="1" bestFit="1" customWidth="1"/>
    <col min="6393" max="6393" width="16.5703125" style="1" customWidth="1"/>
    <col min="6394" max="6394" width="17.140625" style="1" customWidth="1"/>
    <col min="6395" max="6395" width="12.85546875" style="1" customWidth="1"/>
    <col min="6396" max="6396" width="13.28515625" style="1" customWidth="1"/>
    <col min="6397" max="6397" width="14.7109375" style="1" customWidth="1"/>
    <col min="6398" max="6398" width="15.42578125" style="1" customWidth="1"/>
    <col min="6399" max="6631" width="9.140625" style="1"/>
    <col min="6632" max="6632" width="6.7109375" style="1" customWidth="1"/>
    <col min="6633" max="6633" width="57.42578125" style="1" customWidth="1"/>
    <col min="6634" max="6634" width="12.28515625" style="1" customWidth="1"/>
    <col min="6635" max="6635" width="11.5703125" style="1" customWidth="1"/>
    <col min="6636" max="6644" width="0" style="1" hidden="1" customWidth="1"/>
    <col min="6645" max="6645" width="17.42578125" style="1" customWidth="1"/>
    <col min="6646" max="6646" width="16.28515625" style="1" customWidth="1"/>
    <col min="6647" max="6647" width="9.140625" style="1"/>
    <col min="6648" max="6648" width="12.140625" style="1" bestFit="1" customWidth="1"/>
    <col min="6649" max="6649" width="16.5703125" style="1" customWidth="1"/>
    <col min="6650" max="6650" width="17.140625" style="1" customWidth="1"/>
    <col min="6651" max="6651" width="12.85546875" style="1" customWidth="1"/>
    <col min="6652" max="6652" width="13.28515625" style="1" customWidth="1"/>
    <col min="6653" max="6653" width="14.7109375" style="1" customWidth="1"/>
    <col min="6654" max="6654" width="15.42578125" style="1" customWidth="1"/>
    <col min="6655" max="6887" width="9.140625" style="1"/>
    <col min="6888" max="6888" width="6.7109375" style="1" customWidth="1"/>
    <col min="6889" max="6889" width="57.42578125" style="1" customWidth="1"/>
    <col min="6890" max="6890" width="12.28515625" style="1" customWidth="1"/>
    <col min="6891" max="6891" width="11.5703125" style="1" customWidth="1"/>
    <col min="6892" max="6900" width="0" style="1" hidden="1" customWidth="1"/>
    <col min="6901" max="6901" width="17.42578125" style="1" customWidth="1"/>
    <col min="6902" max="6902" width="16.28515625" style="1" customWidth="1"/>
    <col min="6903" max="6903" width="9.140625" style="1"/>
    <col min="6904" max="6904" width="12.140625" style="1" bestFit="1" customWidth="1"/>
    <col min="6905" max="6905" width="16.5703125" style="1" customWidth="1"/>
    <col min="6906" max="6906" width="17.140625" style="1" customWidth="1"/>
    <col min="6907" max="6907" width="12.85546875" style="1" customWidth="1"/>
    <col min="6908" max="6908" width="13.28515625" style="1" customWidth="1"/>
    <col min="6909" max="6909" width="14.7109375" style="1" customWidth="1"/>
    <col min="6910" max="6910" width="15.42578125" style="1" customWidth="1"/>
    <col min="6911" max="7143" width="9.140625" style="1"/>
    <col min="7144" max="7144" width="6.7109375" style="1" customWidth="1"/>
    <col min="7145" max="7145" width="57.42578125" style="1" customWidth="1"/>
    <col min="7146" max="7146" width="12.28515625" style="1" customWidth="1"/>
    <col min="7147" max="7147" width="11.5703125" style="1" customWidth="1"/>
    <col min="7148" max="7156" width="0" style="1" hidden="1" customWidth="1"/>
    <col min="7157" max="7157" width="17.42578125" style="1" customWidth="1"/>
    <col min="7158" max="7158" width="16.28515625" style="1" customWidth="1"/>
    <col min="7159" max="7159" width="9.140625" style="1"/>
    <col min="7160" max="7160" width="12.140625" style="1" bestFit="1" customWidth="1"/>
    <col min="7161" max="7161" width="16.5703125" style="1" customWidth="1"/>
    <col min="7162" max="7162" width="17.140625" style="1" customWidth="1"/>
    <col min="7163" max="7163" width="12.85546875" style="1" customWidth="1"/>
    <col min="7164" max="7164" width="13.28515625" style="1" customWidth="1"/>
    <col min="7165" max="7165" width="14.7109375" style="1" customWidth="1"/>
    <col min="7166" max="7166" width="15.42578125" style="1" customWidth="1"/>
    <col min="7167" max="7399" width="9.140625" style="1"/>
    <col min="7400" max="7400" width="6.7109375" style="1" customWidth="1"/>
    <col min="7401" max="7401" width="57.42578125" style="1" customWidth="1"/>
    <col min="7402" max="7402" width="12.28515625" style="1" customWidth="1"/>
    <col min="7403" max="7403" width="11.5703125" style="1" customWidth="1"/>
    <col min="7404" max="7412" width="0" style="1" hidden="1" customWidth="1"/>
    <col min="7413" max="7413" width="17.42578125" style="1" customWidth="1"/>
    <col min="7414" max="7414" width="16.28515625" style="1" customWidth="1"/>
    <col min="7415" max="7415" width="9.140625" style="1"/>
    <col min="7416" max="7416" width="12.140625" style="1" bestFit="1" customWidth="1"/>
    <col min="7417" max="7417" width="16.5703125" style="1" customWidth="1"/>
    <col min="7418" max="7418" width="17.140625" style="1" customWidth="1"/>
    <col min="7419" max="7419" width="12.85546875" style="1" customWidth="1"/>
    <col min="7420" max="7420" width="13.28515625" style="1" customWidth="1"/>
    <col min="7421" max="7421" width="14.7109375" style="1" customWidth="1"/>
    <col min="7422" max="7422" width="15.42578125" style="1" customWidth="1"/>
    <col min="7423" max="7655" width="9.140625" style="1"/>
    <col min="7656" max="7656" width="6.7109375" style="1" customWidth="1"/>
    <col min="7657" max="7657" width="57.42578125" style="1" customWidth="1"/>
    <col min="7658" max="7658" width="12.28515625" style="1" customWidth="1"/>
    <col min="7659" max="7659" width="11.5703125" style="1" customWidth="1"/>
    <col min="7660" max="7668" width="0" style="1" hidden="1" customWidth="1"/>
    <col min="7669" max="7669" width="17.42578125" style="1" customWidth="1"/>
    <col min="7670" max="7670" width="16.28515625" style="1" customWidth="1"/>
    <col min="7671" max="7671" width="9.140625" style="1"/>
    <col min="7672" max="7672" width="12.140625" style="1" bestFit="1" customWidth="1"/>
    <col min="7673" max="7673" width="16.5703125" style="1" customWidth="1"/>
    <col min="7674" max="7674" width="17.140625" style="1" customWidth="1"/>
    <col min="7675" max="7675" width="12.85546875" style="1" customWidth="1"/>
    <col min="7676" max="7676" width="13.28515625" style="1" customWidth="1"/>
    <col min="7677" max="7677" width="14.7109375" style="1" customWidth="1"/>
    <col min="7678" max="7678" width="15.42578125" style="1" customWidth="1"/>
    <col min="7679" max="7911" width="9.140625" style="1"/>
    <col min="7912" max="7912" width="6.7109375" style="1" customWidth="1"/>
    <col min="7913" max="7913" width="57.42578125" style="1" customWidth="1"/>
    <col min="7914" max="7914" width="12.28515625" style="1" customWidth="1"/>
    <col min="7915" max="7915" width="11.5703125" style="1" customWidth="1"/>
    <col min="7916" max="7924" width="0" style="1" hidden="1" customWidth="1"/>
    <col min="7925" max="7925" width="17.42578125" style="1" customWidth="1"/>
    <col min="7926" max="7926" width="16.28515625" style="1" customWidth="1"/>
    <col min="7927" max="7927" width="9.140625" style="1"/>
    <col min="7928" max="7928" width="12.140625" style="1" bestFit="1" customWidth="1"/>
    <col min="7929" max="7929" width="16.5703125" style="1" customWidth="1"/>
    <col min="7930" max="7930" width="17.140625" style="1" customWidth="1"/>
    <col min="7931" max="7931" width="12.85546875" style="1" customWidth="1"/>
    <col min="7932" max="7932" width="13.28515625" style="1" customWidth="1"/>
    <col min="7933" max="7933" width="14.7109375" style="1" customWidth="1"/>
    <col min="7934" max="7934" width="15.42578125" style="1" customWidth="1"/>
    <col min="7935" max="8167" width="9.140625" style="1"/>
    <col min="8168" max="8168" width="6.7109375" style="1" customWidth="1"/>
    <col min="8169" max="8169" width="57.42578125" style="1" customWidth="1"/>
    <col min="8170" max="8170" width="12.28515625" style="1" customWidth="1"/>
    <col min="8171" max="8171" width="11.5703125" style="1" customWidth="1"/>
    <col min="8172" max="8180" width="0" style="1" hidden="1" customWidth="1"/>
    <col min="8181" max="8181" width="17.42578125" style="1" customWidth="1"/>
    <col min="8182" max="8182" width="16.28515625" style="1" customWidth="1"/>
    <col min="8183" max="8183" width="9.140625" style="1"/>
    <col min="8184" max="8184" width="12.140625" style="1" bestFit="1" customWidth="1"/>
    <col min="8185" max="8185" width="16.5703125" style="1" customWidth="1"/>
    <col min="8186" max="8186" width="17.140625" style="1" customWidth="1"/>
    <col min="8187" max="8187" width="12.85546875" style="1" customWidth="1"/>
    <col min="8188" max="8188" width="13.28515625" style="1" customWidth="1"/>
    <col min="8189" max="8189" width="14.7109375" style="1" customWidth="1"/>
    <col min="8190" max="8190" width="15.42578125" style="1" customWidth="1"/>
    <col min="8191" max="8423" width="9.140625" style="1"/>
    <col min="8424" max="8424" width="6.7109375" style="1" customWidth="1"/>
    <col min="8425" max="8425" width="57.42578125" style="1" customWidth="1"/>
    <col min="8426" max="8426" width="12.28515625" style="1" customWidth="1"/>
    <col min="8427" max="8427" width="11.5703125" style="1" customWidth="1"/>
    <col min="8428" max="8436" width="0" style="1" hidden="1" customWidth="1"/>
    <col min="8437" max="8437" width="17.42578125" style="1" customWidth="1"/>
    <col min="8438" max="8438" width="16.28515625" style="1" customWidth="1"/>
    <col min="8439" max="8439" width="9.140625" style="1"/>
    <col min="8440" max="8440" width="12.140625" style="1" bestFit="1" customWidth="1"/>
    <col min="8441" max="8441" width="16.5703125" style="1" customWidth="1"/>
    <col min="8442" max="8442" width="17.140625" style="1" customWidth="1"/>
    <col min="8443" max="8443" width="12.85546875" style="1" customWidth="1"/>
    <col min="8444" max="8444" width="13.28515625" style="1" customWidth="1"/>
    <col min="8445" max="8445" width="14.7109375" style="1" customWidth="1"/>
    <col min="8446" max="8446" width="15.42578125" style="1" customWidth="1"/>
    <col min="8447" max="8679" width="9.140625" style="1"/>
    <col min="8680" max="8680" width="6.7109375" style="1" customWidth="1"/>
    <col min="8681" max="8681" width="57.42578125" style="1" customWidth="1"/>
    <col min="8682" max="8682" width="12.28515625" style="1" customWidth="1"/>
    <col min="8683" max="8683" width="11.5703125" style="1" customWidth="1"/>
    <col min="8684" max="8692" width="0" style="1" hidden="1" customWidth="1"/>
    <col min="8693" max="8693" width="17.42578125" style="1" customWidth="1"/>
    <col min="8694" max="8694" width="16.28515625" style="1" customWidth="1"/>
    <col min="8695" max="8695" width="9.140625" style="1"/>
    <col min="8696" max="8696" width="12.140625" style="1" bestFit="1" customWidth="1"/>
    <col min="8697" max="8697" width="16.5703125" style="1" customWidth="1"/>
    <col min="8698" max="8698" width="17.140625" style="1" customWidth="1"/>
    <col min="8699" max="8699" width="12.85546875" style="1" customWidth="1"/>
    <col min="8700" max="8700" width="13.28515625" style="1" customWidth="1"/>
    <col min="8701" max="8701" width="14.7109375" style="1" customWidth="1"/>
    <col min="8702" max="8702" width="15.42578125" style="1" customWidth="1"/>
    <col min="8703" max="8935" width="9.140625" style="1"/>
    <col min="8936" max="8936" width="6.7109375" style="1" customWidth="1"/>
    <col min="8937" max="8937" width="57.42578125" style="1" customWidth="1"/>
    <col min="8938" max="8938" width="12.28515625" style="1" customWidth="1"/>
    <col min="8939" max="8939" width="11.5703125" style="1" customWidth="1"/>
    <col min="8940" max="8948" width="0" style="1" hidden="1" customWidth="1"/>
    <col min="8949" max="8949" width="17.42578125" style="1" customWidth="1"/>
    <col min="8950" max="8950" width="16.28515625" style="1" customWidth="1"/>
    <col min="8951" max="8951" width="9.140625" style="1"/>
    <col min="8952" max="8952" width="12.140625" style="1" bestFit="1" customWidth="1"/>
    <col min="8953" max="8953" width="16.5703125" style="1" customWidth="1"/>
    <col min="8954" max="8954" width="17.140625" style="1" customWidth="1"/>
    <col min="8955" max="8955" width="12.85546875" style="1" customWidth="1"/>
    <col min="8956" max="8956" width="13.28515625" style="1" customWidth="1"/>
    <col min="8957" max="8957" width="14.7109375" style="1" customWidth="1"/>
    <col min="8958" max="8958" width="15.42578125" style="1" customWidth="1"/>
    <col min="8959" max="9191" width="9.140625" style="1"/>
    <col min="9192" max="9192" width="6.7109375" style="1" customWidth="1"/>
    <col min="9193" max="9193" width="57.42578125" style="1" customWidth="1"/>
    <col min="9194" max="9194" width="12.28515625" style="1" customWidth="1"/>
    <col min="9195" max="9195" width="11.5703125" style="1" customWidth="1"/>
    <col min="9196" max="9204" width="0" style="1" hidden="1" customWidth="1"/>
    <col min="9205" max="9205" width="17.42578125" style="1" customWidth="1"/>
    <col min="9206" max="9206" width="16.28515625" style="1" customWidth="1"/>
    <col min="9207" max="9207" width="9.140625" style="1"/>
    <col min="9208" max="9208" width="12.140625" style="1" bestFit="1" customWidth="1"/>
    <col min="9209" max="9209" width="16.5703125" style="1" customWidth="1"/>
    <col min="9210" max="9210" width="17.140625" style="1" customWidth="1"/>
    <col min="9211" max="9211" width="12.85546875" style="1" customWidth="1"/>
    <col min="9212" max="9212" width="13.28515625" style="1" customWidth="1"/>
    <col min="9213" max="9213" width="14.7109375" style="1" customWidth="1"/>
    <col min="9214" max="9214" width="15.42578125" style="1" customWidth="1"/>
    <col min="9215" max="9447" width="9.140625" style="1"/>
    <col min="9448" max="9448" width="6.7109375" style="1" customWidth="1"/>
    <col min="9449" max="9449" width="57.42578125" style="1" customWidth="1"/>
    <col min="9450" max="9450" width="12.28515625" style="1" customWidth="1"/>
    <col min="9451" max="9451" width="11.5703125" style="1" customWidth="1"/>
    <col min="9452" max="9460" width="0" style="1" hidden="1" customWidth="1"/>
    <col min="9461" max="9461" width="17.42578125" style="1" customWidth="1"/>
    <col min="9462" max="9462" width="16.28515625" style="1" customWidth="1"/>
    <col min="9463" max="9463" width="9.140625" style="1"/>
    <col min="9464" max="9464" width="12.140625" style="1" bestFit="1" customWidth="1"/>
    <col min="9465" max="9465" width="16.5703125" style="1" customWidth="1"/>
    <col min="9466" max="9466" width="17.140625" style="1" customWidth="1"/>
    <col min="9467" max="9467" width="12.85546875" style="1" customWidth="1"/>
    <col min="9468" max="9468" width="13.28515625" style="1" customWidth="1"/>
    <col min="9469" max="9469" width="14.7109375" style="1" customWidth="1"/>
    <col min="9470" max="9470" width="15.42578125" style="1" customWidth="1"/>
    <col min="9471" max="9703" width="9.140625" style="1"/>
    <col min="9704" max="9704" width="6.7109375" style="1" customWidth="1"/>
    <col min="9705" max="9705" width="57.42578125" style="1" customWidth="1"/>
    <col min="9706" max="9706" width="12.28515625" style="1" customWidth="1"/>
    <col min="9707" max="9707" width="11.5703125" style="1" customWidth="1"/>
    <col min="9708" max="9716" width="0" style="1" hidden="1" customWidth="1"/>
    <col min="9717" max="9717" width="17.42578125" style="1" customWidth="1"/>
    <col min="9718" max="9718" width="16.28515625" style="1" customWidth="1"/>
    <col min="9719" max="9719" width="9.140625" style="1"/>
    <col min="9720" max="9720" width="12.140625" style="1" bestFit="1" customWidth="1"/>
    <col min="9721" max="9721" width="16.5703125" style="1" customWidth="1"/>
    <col min="9722" max="9722" width="17.140625" style="1" customWidth="1"/>
    <col min="9723" max="9723" width="12.85546875" style="1" customWidth="1"/>
    <col min="9724" max="9724" width="13.28515625" style="1" customWidth="1"/>
    <col min="9725" max="9725" width="14.7109375" style="1" customWidth="1"/>
    <col min="9726" max="9726" width="15.42578125" style="1" customWidth="1"/>
    <col min="9727" max="9959" width="9.140625" style="1"/>
    <col min="9960" max="9960" width="6.7109375" style="1" customWidth="1"/>
    <col min="9961" max="9961" width="57.42578125" style="1" customWidth="1"/>
    <col min="9962" max="9962" width="12.28515625" style="1" customWidth="1"/>
    <col min="9963" max="9963" width="11.5703125" style="1" customWidth="1"/>
    <col min="9964" max="9972" width="0" style="1" hidden="1" customWidth="1"/>
    <col min="9973" max="9973" width="17.42578125" style="1" customWidth="1"/>
    <col min="9974" max="9974" width="16.28515625" style="1" customWidth="1"/>
    <col min="9975" max="9975" width="9.140625" style="1"/>
    <col min="9976" max="9976" width="12.140625" style="1" bestFit="1" customWidth="1"/>
    <col min="9977" max="9977" width="16.5703125" style="1" customWidth="1"/>
    <col min="9978" max="9978" width="17.140625" style="1" customWidth="1"/>
    <col min="9979" max="9979" width="12.85546875" style="1" customWidth="1"/>
    <col min="9980" max="9980" width="13.28515625" style="1" customWidth="1"/>
    <col min="9981" max="9981" width="14.7109375" style="1" customWidth="1"/>
    <col min="9982" max="9982" width="15.42578125" style="1" customWidth="1"/>
    <col min="9983" max="10215" width="9.140625" style="1"/>
    <col min="10216" max="10216" width="6.7109375" style="1" customWidth="1"/>
    <col min="10217" max="10217" width="57.42578125" style="1" customWidth="1"/>
    <col min="10218" max="10218" width="12.28515625" style="1" customWidth="1"/>
    <col min="10219" max="10219" width="11.5703125" style="1" customWidth="1"/>
    <col min="10220" max="10228" width="0" style="1" hidden="1" customWidth="1"/>
    <col min="10229" max="10229" width="17.42578125" style="1" customWidth="1"/>
    <col min="10230" max="10230" width="16.28515625" style="1" customWidth="1"/>
    <col min="10231" max="10231" width="9.140625" style="1"/>
    <col min="10232" max="10232" width="12.140625" style="1" bestFit="1" customWidth="1"/>
    <col min="10233" max="10233" width="16.5703125" style="1" customWidth="1"/>
    <col min="10234" max="10234" width="17.140625" style="1" customWidth="1"/>
    <col min="10235" max="10235" width="12.85546875" style="1" customWidth="1"/>
    <col min="10236" max="10236" width="13.28515625" style="1" customWidth="1"/>
    <col min="10237" max="10237" width="14.7109375" style="1" customWidth="1"/>
    <col min="10238" max="10238" width="15.42578125" style="1" customWidth="1"/>
    <col min="10239" max="10471" width="9.140625" style="1"/>
    <col min="10472" max="10472" width="6.7109375" style="1" customWidth="1"/>
    <col min="10473" max="10473" width="57.42578125" style="1" customWidth="1"/>
    <col min="10474" max="10474" width="12.28515625" style="1" customWidth="1"/>
    <col min="10475" max="10475" width="11.5703125" style="1" customWidth="1"/>
    <col min="10476" max="10484" width="0" style="1" hidden="1" customWidth="1"/>
    <col min="10485" max="10485" width="17.42578125" style="1" customWidth="1"/>
    <col min="10486" max="10486" width="16.28515625" style="1" customWidth="1"/>
    <col min="10487" max="10487" width="9.140625" style="1"/>
    <col min="10488" max="10488" width="12.140625" style="1" bestFit="1" customWidth="1"/>
    <col min="10489" max="10489" width="16.5703125" style="1" customWidth="1"/>
    <col min="10490" max="10490" width="17.140625" style="1" customWidth="1"/>
    <col min="10491" max="10491" width="12.85546875" style="1" customWidth="1"/>
    <col min="10492" max="10492" width="13.28515625" style="1" customWidth="1"/>
    <col min="10493" max="10493" width="14.7109375" style="1" customWidth="1"/>
    <col min="10494" max="10494" width="15.42578125" style="1" customWidth="1"/>
    <col min="10495" max="10727" width="9.140625" style="1"/>
    <col min="10728" max="10728" width="6.7109375" style="1" customWidth="1"/>
    <col min="10729" max="10729" width="57.42578125" style="1" customWidth="1"/>
    <col min="10730" max="10730" width="12.28515625" style="1" customWidth="1"/>
    <col min="10731" max="10731" width="11.5703125" style="1" customWidth="1"/>
    <col min="10732" max="10740" width="0" style="1" hidden="1" customWidth="1"/>
    <col min="10741" max="10741" width="17.42578125" style="1" customWidth="1"/>
    <col min="10742" max="10742" width="16.28515625" style="1" customWidth="1"/>
    <col min="10743" max="10743" width="9.140625" style="1"/>
    <col min="10744" max="10744" width="12.140625" style="1" bestFit="1" customWidth="1"/>
    <col min="10745" max="10745" width="16.5703125" style="1" customWidth="1"/>
    <col min="10746" max="10746" width="17.140625" style="1" customWidth="1"/>
    <col min="10747" max="10747" width="12.85546875" style="1" customWidth="1"/>
    <col min="10748" max="10748" width="13.28515625" style="1" customWidth="1"/>
    <col min="10749" max="10749" width="14.7109375" style="1" customWidth="1"/>
    <col min="10750" max="10750" width="15.42578125" style="1" customWidth="1"/>
    <col min="10751" max="10983" width="9.140625" style="1"/>
    <col min="10984" max="10984" width="6.7109375" style="1" customWidth="1"/>
    <col min="10985" max="10985" width="57.42578125" style="1" customWidth="1"/>
    <col min="10986" max="10986" width="12.28515625" style="1" customWidth="1"/>
    <col min="10987" max="10987" width="11.5703125" style="1" customWidth="1"/>
    <col min="10988" max="10996" width="0" style="1" hidden="1" customWidth="1"/>
    <col min="10997" max="10997" width="17.42578125" style="1" customWidth="1"/>
    <col min="10998" max="10998" width="16.28515625" style="1" customWidth="1"/>
    <col min="10999" max="10999" width="9.140625" style="1"/>
    <col min="11000" max="11000" width="12.140625" style="1" bestFit="1" customWidth="1"/>
    <col min="11001" max="11001" width="16.5703125" style="1" customWidth="1"/>
    <col min="11002" max="11002" width="17.140625" style="1" customWidth="1"/>
    <col min="11003" max="11003" width="12.85546875" style="1" customWidth="1"/>
    <col min="11004" max="11004" width="13.28515625" style="1" customWidth="1"/>
    <col min="11005" max="11005" width="14.7109375" style="1" customWidth="1"/>
    <col min="11006" max="11006" width="15.42578125" style="1" customWidth="1"/>
    <col min="11007" max="11239" width="9.140625" style="1"/>
    <col min="11240" max="11240" width="6.7109375" style="1" customWidth="1"/>
    <col min="11241" max="11241" width="57.42578125" style="1" customWidth="1"/>
    <col min="11242" max="11242" width="12.28515625" style="1" customWidth="1"/>
    <col min="11243" max="11243" width="11.5703125" style="1" customWidth="1"/>
    <col min="11244" max="11252" width="0" style="1" hidden="1" customWidth="1"/>
    <col min="11253" max="11253" width="17.42578125" style="1" customWidth="1"/>
    <col min="11254" max="11254" width="16.28515625" style="1" customWidth="1"/>
    <col min="11255" max="11255" width="9.140625" style="1"/>
    <col min="11256" max="11256" width="12.140625" style="1" bestFit="1" customWidth="1"/>
    <col min="11257" max="11257" width="16.5703125" style="1" customWidth="1"/>
    <col min="11258" max="11258" width="17.140625" style="1" customWidth="1"/>
    <col min="11259" max="11259" width="12.85546875" style="1" customWidth="1"/>
    <col min="11260" max="11260" width="13.28515625" style="1" customWidth="1"/>
    <col min="11261" max="11261" width="14.7109375" style="1" customWidth="1"/>
    <col min="11262" max="11262" width="15.42578125" style="1" customWidth="1"/>
    <col min="11263" max="11495" width="9.140625" style="1"/>
    <col min="11496" max="11496" width="6.7109375" style="1" customWidth="1"/>
    <col min="11497" max="11497" width="57.42578125" style="1" customWidth="1"/>
    <col min="11498" max="11498" width="12.28515625" style="1" customWidth="1"/>
    <col min="11499" max="11499" width="11.5703125" style="1" customWidth="1"/>
    <col min="11500" max="11508" width="0" style="1" hidden="1" customWidth="1"/>
    <col min="11509" max="11509" width="17.42578125" style="1" customWidth="1"/>
    <col min="11510" max="11510" width="16.28515625" style="1" customWidth="1"/>
    <col min="11511" max="11511" width="9.140625" style="1"/>
    <col min="11512" max="11512" width="12.140625" style="1" bestFit="1" customWidth="1"/>
    <col min="11513" max="11513" width="16.5703125" style="1" customWidth="1"/>
    <col min="11514" max="11514" width="17.140625" style="1" customWidth="1"/>
    <col min="11515" max="11515" width="12.85546875" style="1" customWidth="1"/>
    <col min="11516" max="11516" width="13.28515625" style="1" customWidth="1"/>
    <col min="11517" max="11517" width="14.7109375" style="1" customWidth="1"/>
    <col min="11518" max="11518" width="15.42578125" style="1" customWidth="1"/>
    <col min="11519" max="11751" width="9.140625" style="1"/>
    <col min="11752" max="11752" width="6.7109375" style="1" customWidth="1"/>
    <col min="11753" max="11753" width="57.42578125" style="1" customWidth="1"/>
    <col min="11754" max="11754" width="12.28515625" style="1" customWidth="1"/>
    <col min="11755" max="11755" width="11.5703125" style="1" customWidth="1"/>
    <col min="11756" max="11764" width="0" style="1" hidden="1" customWidth="1"/>
    <col min="11765" max="11765" width="17.42578125" style="1" customWidth="1"/>
    <col min="11766" max="11766" width="16.28515625" style="1" customWidth="1"/>
    <col min="11767" max="11767" width="9.140625" style="1"/>
    <col min="11768" max="11768" width="12.140625" style="1" bestFit="1" customWidth="1"/>
    <col min="11769" max="11769" width="16.5703125" style="1" customWidth="1"/>
    <col min="11770" max="11770" width="17.140625" style="1" customWidth="1"/>
    <col min="11771" max="11771" width="12.85546875" style="1" customWidth="1"/>
    <col min="11772" max="11772" width="13.28515625" style="1" customWidth="1"/>
    <col min="11773" max="11773" width="14.7109375" style="1" customWidth="1"/>
    <col min="11774" max="11774" width="15.42578125" style="1" customWidth="1"/>
    <col min="11775" max="12007" width="9.140625" style="1"/>
    <col min="12008" max="12008" width="6.7109375" style="1" customWidth="1"/>
    <col min="12009" max="12009" width="57.42578125" style="1" customWidth="1"/>
    <col min="12010" max="12010" width="12.28515625" style="1" customWidth="1"/>
    <col min="12011" max="12011" width="11.5703125" style="1" customWidth="1"/>
    <col min="12012" max="12020" width="0" style="1" hidden="1" customWidth="1"/>
    <col min="12021" max="12021" width="17.42578125" style="1" customWidth="1"/>
    <col min="12022" max="12022" width="16.28515625" style="1" customWidth="1"/>
    <col min="12023" max="12023" width="9.140625" style="1"/>
    <col min="12024" max="12024" width="12.140625" style="1" bestFit="1" customWidth="1"/>
    <col min="12025" max="12025" width="16.5703125" style="1" customWidth="1"/>
    <col min="12026" max="12026" width="17.140625" style="1" customWidth="1"/>
    <col min="12027" max="12027" width="12.85546875" style="1" customWidth="1"/>
    <col min="12028" max="12028" width="13.28515625" style="1" customWidth="1"/>
    <col min="12029" max="12029" width="14.7109375" style="1" customWidth="1"/>
    <col min="12030" max="12030" width="15.42578125" style="1" customWidth="1"/>
    <col min="12031" max="12263" width="9.140625" style="1"/>
    <col min="12264" max="12264" width="6.7109375" style="1" customWidth="1"/>
    <col min="12265" max="12265" width="57.42578125" style="1" customWidth="1"/>
    <col min="12266" max="12266" width="12.28515625" style="1" customWidth="1"/>
    <col min="12267" max="12267" width="11.5703125" style="1" customWidth="1"/>
    <col min="12268" max="12276" width="0" style="1" hidden="1" customWidth="1"/>
    <col min="12277" max="12277" width="17.42578125" style="1" customWidth="1"/>
    <col min="12278" max="12278" width="16.28515625" style="1" customWidth="1"/>
    <col min="12279" max="12279" width="9.140625" style="1"/>
    <col min="12280" max="12280" width="12.140625" style="1" bestFit="1" customWidth="1"/>
    <col min="12281" max="12281" width="16.5703125" style="1" customWidth="1"/>
    <col min="12282" max="12282" width="17.140625" style="1" customWidth="1"/>
    <col min="12283" max="12283" width="12.85546875" style="1" customWidth="1"/>
    <col min="12284" max="12284" width="13.28515625" style="1" customWidth="1"/>
    <col min="12285" max="12285" width="14.7109375" style="1" customWidth="1"/>
    <col min="12286" max="12286" width="15.42578125" style="1" customWidth="1"/>
    <col min="12287" max="12519" width="9.140625" style="1"/>
    <col min="12520" max="12520" width="6.7109375" style="1" customWidth="1"/>
    <col min="12521" max="12521" width="57.42578125" style="1" customWidth="1"/>
    <col min="12522" max="12522" width="12.28515625" style="1" customWidth="1"/>
    <col min="12523" max="12523" width="11.5703125" style="1" customWidth="1"/>
    <col min="12524" max="12532" width="0" style="1" hidden="1" customWidth="1"/>
    <col min="12533" max="12533" width="17.42578125" style="1" customWidth="1"/>
    <col min="12534" max="12534" width="16.28515625" style="1" customWidth="1"/>
    <col min="12535" max="12535" width="9.140625" style="1"/>
    <col min="12536" max="12536" width="12.140625" style="1" bestFit="1" customWidth="1"/>
    <col min="12537" max="12537" width="16.5703125" style="1" customWidth="1"/>
    <col min="12538" max="12538" width="17.140625" style="1" customWidth="1"/>
    <col min="12539" max="12539" width="12.85546875" style="1" customWidth="1"/>
    <col min="12540" max="12540" width="13.28515625" style="1" customWidth="1"/>
    <col min="12541" max="12541" width="14.7109375" style="1" customWidth="1"/>
    <col min="12542" max="12542" width="15.42578125" style="1" customWidth="1"/>
    <col min="12543" max="12775" width="9.140625" style="1"/>
    <col min="12776" max="12776" width="6.7109375" style="1" customWidth="1"/>
    <col min="12777" max="12777" width="57.42578125" style="1" customWidth="1"/>
    <col min="12778" max="12778" width="12.28515625" style="1" customWidth="1"/>
    <col min="12779" max="12779" width="11.5703125" style="1" customWidth="1"/>
    <col min="12780" max="12788" width="0" style="1" hidden="1" customWidth="1"/>
    <col min="12789" max="12789" width="17.42578125" style="1" customWidth="1"/>
    <col min="12790" max="12790" width="16.28515625" style="1" customWidth="1"/>
    <col min="12791" max="12791" width="9.140625" style="1"/>
    <col min="12792" max="12792" width="12.140625" style="1" bestFit="1" customWidth="1"/>
    <col min="12793" max="12793" width="16.5703125" style="1" customWidth="1"/>
    <col min="12794" max="12794" width="17.140625" style="1" customWidth="1"/>
    <col min="12795" max="12795" width="12.85546875" style="1" customWidth="1"/>
    <col min="12796" max="12796" width="13.28515625" style="1" customWidth="1"/>
    <col min="12797" max="12797" width="14.7109375" style="1" customWidth="1"/>
    <col min="12798" max="12798" width="15.42578125" style="1" customWidth="1"/>
    <col min="12799" max="13031" width="9.140625" style="1"/>
    <col min="13032" max="13032" width="6.7109375" style="1" customWidth="1"/>
    <col min="13033" max="13033" width="57.42578125" style="1" customWidth="1"/>
    <col min="13034" max="13034" width="12.28515625" style="1" customWidth="1"/>
    <col min="13035" max="13035" width="11.5703125" style="1" customWidth="1"/>
    <col min="13036" max="13044" width="0" style="1" hidden="1" customWidth="1"/>
    <col min="13045" max="13045" width="17.42578125" style="1" customWidth="1"/>
    <col min="13046" max="13046" width="16.28515625" style="1" customWidth="1"/>
    <col min="13047" max="13047" width="9.140625" style="1"/>
    <col min="13048" max="13048" width="12.140625" style="1" bestFit="1" customWidth="1"/>
    <col min="13049" max="13049" width="16.5703125" style="1" customWidth="1"/>
    <col min="13050" max="13050" width="17.140625" style="1" customWidth="1"/>
    <col min="13051" max="13051" width="12.85546875" style="1" customWidth="1"/>
    <col min="13052" max="13052" width="13.28515625" style="1" customWidth="1"/>
    <col min="13053" max="13053" width="14.7109375" style="1" customWidth="1"/>
    <col min="13054" max="13054" width="15.42578125" style="1" customWidth="1"/>
    <col min="13055" max="13287" width="9.140625" style="1"/>
    <col min="13288" max="13288" width="6.7109375" style="1" customWidth="1"/>
    <col min="13289" max="13289" width="57.42578125" style="1" customWidth="1"/>
    <col min="13290" max="13290" width="12.28515625" style="1" customWidth="1"/>
    <col min="13291" max="13291" width="11.5703125" style="1" customWidth="1"/>
    <col min="13292" max="13300" width="0" style="1" hidden="1" customWidth="1"/>
    <col min="13301" max="13301" width="17.42578125" style="1" customWidth="1"/>
    <col min="13302" max="13302" width="16.28515625" style="1" customWidth="1"/>
    <col min="13303" max="13303" width="9.140625" style="1"/>
    <col min="13304" max="13304" width="12.140625" style="1" bestFit="1" customWidth="1"/>
    <col min="13305" max="13305" width="16.5703125" style="1" customWidth="1"/>
    <col min="13306" max="13306" width="17.140625" style="1" customWidth="1"/>
    <col min="13307" max="13307" width="12.85546875" style="1" customWidth="1"/>
    <col min="13308" max="13308" width="13.28515625" style="1" customWidth="1"/>
    <col min="13309" max="13309" width="14.7109375" style="1" customWidth="1"/>
    <col min="13310" max="13310" width="15.42578125" style="1" customWidth="1"/>
    <col min="13311" max="13543" width="9.140625" style="1"/>
    <col min="13544" max="13544" width="6.7109375" style="1" customWidth="1"/>
    <col min="13545" max="13545" width="57.42578125" style="1" customWidth="1"/>
    <col min="13546" max="13546" width="12.28515625" style="1" customWidth="1"/>
    <col min="13547" max="13547" width="11.5703125" style="1" customWidth="1"/>
    <col min="13548" max="13556" width="0" style="1" hidden="1" customWidth="1"/>
    <col min="13557" max="13557" width="17.42578125" style="1" customWidth="1"/>
    <col min="13558" max="13558" width="16.28515625" style="1" customWidth="1"/>
    <col min="13559" max="13559" width="9.140625" style="1"/>
    <col min="13560" max="13560" width="12.140625" style="1" bestFit="1" customWidth="1"/>
    <col min="13561" max="13561" width="16.5703125" style="1" customWidth="1"/>
    <col min="13562" max="13562" width="17.140625" style="1" customWidth="1"/>
    <col min="13563" max="13563" width="12.85546875" style="1" customWidth="1"/>
    <col min="13564" max="13564" width="13.28515625" style="1" customWidth="1"/>
    <col min="13565" max="13565" width="14.7109375" style="1" customWidth="1"/>
    <col min="13566" max="13566" width="15.42578125" style="1" customWidth="1"/>
    <col min="13567" max="13799" width="9.140625" style="1"/>
    <col min="13800" max="13800" width="6.7109375" style="1" customWidth="1"/>
    <col min="13801" max="13801" width="57.42578125" style="1" customWidth="1"/>
    <col min="13802" max="13802" width="12.28515625" style="1" customWidth="1"/>
    <col min="13803" max="13803" width="11.5703125" style="1" customWidth="1"/>
    <col min="13804" max="13812" width="0" style="1" hidden="1" customWidth="1"/>
    <col min="13813" max="13813" width="17.42578125" style="1" customWidth="1"/>
    <col min="13814" max="13814" width="16.28515625" style="1" customWidth="1"/>
    <col min="13815" max="13815" width="9.140625" style="1"/>
    <col min="13816" max="13816" width="12.140625" style="1" bestFit="1" customWidth="1"/>
    <col min="13817" max="13817" width="16.5703125" style="1" customWidth="1"/>
    <col min="13818" max="13818" width="17.140625" style="1" customWidth="1"/>
    <col min="13819" max="13819" width="12.85546875" style="1" customWidth="1"/>
    <col min="13820" max="13820" width="13.28515625" style="1" customWidth="1"/>
    <col min="13821" max="13821" width="14.7109375" style="1" customWidth="1"/>
    <col min="13822" max="13822" width="15.42578125" style="1" customWidth="1"/>
    <col min="13823" max="14055" width="9.140625" style="1"/>
    <col min="14056" max="14056" width="6.7109375" style="1" customWidth="1"/>
    <col min="14057" max="14057" width="57.42578125" style="1" customWidth="1"/>
    <col min="14058" max="14058" width="12.28515625" style="1" customWidth="1"/>
    <col min="14059" max="14059" width="11.5703125" style="1" customWidth="1"/>
    <col min="14060" max="14068" width="0" style="1" hidden="1" customWidth="1"/>
    <col min="14069" max="14069" width="17.42578125" style="1" customWidth="1"/>
    <col min="14070" max="14070" width="16.28515625" style="1" customWidth="1"/>
    <col min="14071" max="14071" width="9.140625" style="1"/>
    <col min="14072" max="14072" width="12.140625" style="1" bestFit="1" customWidth="1"/>
    <col min="14073" max="14073" width="16.5703125" style="1" customWidth="1"/>
    <col min="14074" max="14074" width="17.140625" style="1" customWidth="1"/>
    <col min="14075" max="14075" width="12.85546875" style="1" customWidth="1"/>
    <col min="14076" max="14076" width="13.28515625" style="1" customWidth="1"/>
    <col min="14077" max="14077" width="14.7109375" style="1" customWidth="1"/>
    <col min="14078" max="14078" width="15.42578125" style="1" customWidth="1"/>
    <col min="14079" max="14311" width="9.140625" style="1"/>
    <col min="14312" max="14312" width="6.7109375" style="1" customWidth="1"/>
    <col min="14313" max="14313" width="57.42578125" style="1" customWidth="1"/>
    <col min="14314" max="14314" width="12.28515625" style="1" customWidth="1"/>
    <col min="14315" max="14315" width="11.5703125" style="1" customWidth="1"/>
    <col min="14316" max="14324" width="0" style="1" hidden="1" customWidth="1"/>
    <col min="14325" max="14325" width="17.42578125" style="1" customWidth="1"/>
    <col min="14326" max="14326" width="16.28515625" style="1" customWidth="1"/>
    <col min="14327" max="14327" width="9.140625" style="1"/>
    <col min="14328" max="14328" width="12.140625" style="1" bestFit="1" customWidth="1"/>
    <col min="14329" max="14329" width="16.5703125" style="1" customWidth="1"/>
    <col min="14330" max="14330" width="17.140625" style="1" customWidth="1"/>
    <col min="14331" max="14331" width="12.85546875" style="1" customWidth="1"/>
    <col min="14332" max="14332" width="13.28515625" style="1" customWidth="1"/>
    <col min="14333" max="14333" width="14.7109375" style="1" customWidth="1"/>
    <col min="14334" max="14334" width="15.42578125" style="1" customWidth="1"/>
    <col min="14335" max="14567" width="9.140625" style="1"/>
    <col min="14568" max="14568" width="6.7109375" style="1" customWidth="1"/>
    <col min="14569" max="14569" width="57.42578125" style="1" customWidth="1"/>
    <col min="14570" max="14570" width="12.28515625" style="1" customWidth="1"/>
    <col min="14571" max="14571" width="11.5703125" style="1" customWidth="1"/>
    <col min="14572" max="14580" width="0" style="1" hidden="1" customWidth="1"/>
    <col min="14581" max="14581" width="17.42578125" style="1" customWidth="1"/>
    <col min="14582" max="14582" width="16.28515625" style="1" customWidth="1"/>
    <col min="14583" max="14583" width="9.140625" style="1"/>
    <col min="14584" max="14584" width="12.140625" style="1" bestFit="1" customWidth="1"/>
    <col min="14585" max="14585" width="16.5703125" style="1" customWidth="1"/>
    <col min="14586" max="14586" width="17.140625" style="1" customWidth="1"/>
    <col min="14587" max="14587" width="12.85546875" style="1" customWidth="1"/>
    <col min="14588" max="14588" width="13.28515625" style="1" customWidth="1"/>
    <col min="14589" max="14589" width="14.7109375" style="1" customWidth="1"/>
    <col min="14590" max="14590" width="15.42578125" style="1" customWidth="1"/>
    <col min="14591" max="14823" width="9.140625" style="1"/>
    <col min="14824" max="14824" width="6.7109375" style="1" customWidth="1"/>
    <col min="14825" max="14825" width="57.42578125" style="1" customWidth="1"/>
    <col min="14826" max="14826" width="12.28515625" style="1" customWidth="1"/>
    <col min="14827" max="14827" width="11.5703125" style="1" customWidth="1"/>
    <col min="14828" max="14836" width="0" style="1" hidden="1" customWidth="1"/>
    <col min="14837" max="14837" width="17.42578125" style="1" customWidth="1"/>
    <col min="14838" max="14838" width="16.28515625" style="1" customWidth="1"/>
    <col min="14839" max="14839" width="9.140625" style="1"/>
    <col min="14840" max="14840" width="12.140625" style="1" bestFit="1" customWidth="1"/>
    <col min="14841" max="14841" width="16.5703125" style="1" customWidth="1"/>
    <col min="14842" max="14842" width="17.140625" style="1" customWidth="1"/>
    <col min="14843" max="14843" width="12.85546875" style="1" customWidth="1"/>
    <col min="14844" max="14844" width="13.28515625" style="1" customWidth="1"/>
    <col min="14845" max="14845" width="14.7109375" style="1" customWidth="1"/>
    <col min="14846" max="14846" width="15.42578125" style="1" customWidth="1"/>
    <col min="14847" max="15079" width="9.140625" style="1"/>
    <col min="15080" max="15080" width="6.7109375" style="1" customWidth="1"/>
    <col min="15081" max="15081" width="57.42578125" style="1" customWidth="1"/>
    <col min="15082" max="15082" width="12.28515625" style="1" customWidth="1"/>
    <col min="15083" max="15083" width="11.5703125" style="1" customWidth="1"/>
    <col min="15084" max="15092" width="0" style="1" hidden="1" customWidth="1"/>
    <col min="15093" max="15093" width="17.42578125" style="1" customWidth="1"/>
    <col min="15094" max="15094" width="16.28515625" style="1" customWidth="1"/>
    <col min="15095" max="15095" width="9.140625" style="1"/>
    <col min="15096" max="15096" width="12.140625" style="1" bestFit="1" customWidth="1"/>
    <col min="15097" max="15097" width="16.5703125" style="1" customWidth="1"/>
    <col min="15098" max="15098" width="17.140625" style="1" customWidth="1"/>
    <col min="15099" max="15099" width="12.85546875" style="1" customWidth="1"/>
    <col min="15100" max="15100" width="13.28515625" style="1" customWidth="1"/>
    <col min="15101" max="15101" width="14.7109375" style="1" customWidth="1"/>
    <col min="15102" max="15102" width="15.42578125" style="1" customWidth="1"/>
    <col min="15103" max="15335" width="9.140625" style="1"/>
    <col min="15336" max="15336" width="6.7109375" style="1" customWidth="1"/>
    <col min="15337" max="15337" width="57.42578125" style="1" customWidth="1"/>
    <col min="15338" max="15338" width="12.28515625" style="1" customWidth="1"/>
    <col min="15339" max="15339" width="11.5703125" style="1" customWidth="1"/>
    <col min="15340" max="15348" width="0" style="1" hidden="1" customWidth="1"/>
    <col min="15349" max="15349" width="17.42578125" style="1" customWidth="1"/>
    <col min="15350" max="15350" width="16.28515625" style="1" customWidth="1"/>
    <col min="15351" max="15351" width="9.140625" style="1"/>
    <col min="15352" max="15352" width="12.140625" style="1" bestFit="1" customWidth="1"/>
    <col min="15353" max="15353" width="16.5703125" style="1" customWidth="1"/>
    <col min="15354" max="15354" width="17.140625" style="1" customWidth="1"/>
    <col min="15355" max="15355" width="12.85546875" style="1" customWidth="1"/>
    <col min="15356" max="15356" width="13.28515625" style="1" customWidth="1"/>
    <col min="15357" max="15357" width="14.7109375" style="1" customWidth="1"/>
    <col min="15358" max="15358" width="15.42578125" style="1" customWidth="1"/>
    <col min="15359" max="15591" width="9.140625" style="1"/>
    <col min="15592" max="15592" width="6.7109375" style="1" customWidth="1"/>
    <col min="15593" max="15593" width="57.42578125" style="1" customWidth="1"/>
    <col min="15594" max="15594" width="12.28515625" style="1" customWidth="1"/>
    <col min="15595" max="15595" width="11.5703125" style="1" customWidth="1"/>
    <col min="15596" max="15604" width="0" style="1" hidden="1" customWidth="1"/>
    <col min="15605" max="15605" width="17.42578125" style="1" customWidth="1"/>
    <col min="15606" max="15606" width="16.28515625" style="1" customWidth="1"/>
    <col min="15607" max="15607" width="9.140625" style="1"/>
    <col min="15608" max="15608" width="12.140625" style="1" bestFit="1" customWidth="1"/>
    <col min="15609" max="15609" width="16.5703125" style="1" customWidth="1"/>
    <col min="15610" max="15610" width="17.140625" style="1" customWidth="1"/>
    <col min="15611" max="15611" width="12.85546875" style="1" customWidth="1"/>
    <col min="15612" max="15612" width="13.28515625" style="1" customWidth="1"/>
    <col min="15613" max="15613" width="14.7109375" style="1" customWidth="1"/>
    <col min="15614" max="15614" width="15.42578125" style="1" customWidth="1"/>
    <col min="15615" max="15847" width="9.140625" style="1"/>
    <col min="15848" max="15848" width="6.7109375" style="1" customWidth="1"/>
    <col min="15849" max="15849" width="57.42578125" style="1" customWidth="1"/>
    <col min="15850" max="15850" width="12.28515625" style="1" customWidth="1"/>
    <col min="15851" max="15851" width="11.5703125" style="1" customWidth="1"/>
    <col min="15852" max="15860" width="0" style="1" hidden="1" customWidth="1"/>
    <col min="15861" max="15861" width="17.42578125" style="1" customWidth="1"/>
    <col min="15862" max="15862" width="16.28515625" style="1" customWidth="1"/>
    <col min="15863" max="15863" width="9.140625" style="1"/>
    <col min="15864" max="15864" width="12.140625" style="1" bestFit="1" customWidth="1"/>
    <col min="15865" max="15865" width="16.5703125" style="1" customWidth="1"/>
    <col min="15866" max="15866" width="17.140625" style="1" customWidth="1"/>
    <col min="15867" max="15867" width="12.85546875" style="1" customWidth="1"/>
    <col min="15868" max="15868" width="13.28515625" style="1" customWidth="1"/>
    <col min="15869" max="15869" width="14.7109375" style="1" customWidth="1"/>
    <col min="15870" max="15870" width="15.42578125" style="1" customWidth="1"/>
    <col min="15871" max="16103" width="9.140625" style="1"/>
    <col min="16104" max="16104" width="6.7109375" style="1" customWidth="1"/>
    <col min="16105" max="16105" width="57.42578125" style="1" customWidth="1"/>
    <col min="16106" max="16106" width="12.28515625" style="1" customWidth="1"/>
    <col min="16107" max="16107" width="11.5703125" style="1" customWidth="1"/>
    <col min="16108" max="16116" width="0" style="1" hidden="1" customWidth="1"/>
    <col min="16117" max="16117" width="17.42578125" style="1" customWidth="1"/>
    <col min="16118" max="16118" width="16.28515625" style="1" customWidth="1"/>
    <col min="16119" max="16119" width="9.140625" style="1"/>
    <col min="16120" max="16120" width="12.140625" style="1" bestFit="1" customWidth="1"/>
    <col min="16121" max="16121" width="16.5703125" style="1" customWidth="1"/>
    <col min="16122" max="16122" width="17.140625" style="1" customWidth="1"/>
    <col min="16123" max="16123" width="12.85546875" style="1" customWidth="1"/>
    <col min="16124" max="16124" width="13.28515625" style="1" customWidth="1"/>
    <col min="16125" max="16125" width="14.7109375" style="1" customWidth="1"/>
    <col min="16126" max="16126" width="15.42578125" style="1" customWidth="1"/>
    <col min="16127" max="16384" width="9.140625" style="1"/>
  </cols>
  <sheetData>
    <row r="5" spans="1:13" ht="16.5" customHeight="1" thickBot="1" x14ac:dyDescent="0.3"/>
    <row r="6" spans="1:13" ht="16.5" customHeight="1" x14ac:dyDescent="0.25">
      <c r="A6" s="23" t="s">
        <v>34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5"/>
    </row>
    <row r="7" spans="1:13" ht="16.5" customHeight="1" thickBot="1" x14ac:dyDescent="0.3">
      <c r="A7" s="26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8"/>
    </row>
    <row r="8" spans="1:13" ht="16.5" customHeight="1" thickBot="1" x14ac:dyDescent="0.3"/>
    <row r="9" spans="1:13" ht="16.5" customHeight="1" thickBot="1" x14ac:dyDescent="0.3">
      <c r="E9" s="33" t="s">
        <v>30</v>
      </c>
      <c r="F9" s="34"/>
      <c r="G9" s="35" t="s">
        <v>31</v>
      </c>
      <c r="H9" s="36"/>
      <c r="I9" s="37" t="s">
        <v>32</v>
      </c>
      <c r="J9" s="36"/>
      <c r="K9" s="29" t="s">
        <v>33</v>
      </c>
      <c r="L9" s="30"/>
      <c r="M9" s="31"/>
    </row>
    <row r="10" spans="1:13" s="2" customFormat="1" ht="16.5" customHeight="1" x14ac:dyDescent="0.25">
      <c r="A10" s="3" t="s">
        <v>18</v>
      </c>
      <c r="B10" s="3" t="s">
        <v>19</v>
      </c>
      <c r="C10" s="4" t="s">
        <v>9</v>
      </c>
      <c r="D10" s="4" t="s">
        <v>20</v>
      </c>
      <c r="E10" s="5" t="s">
        <v>21</v>
      </c>
      <c r="F10" s="6" t="s">
        <v>22</v>
      </c>
      <c r="G10" s="7" t="s">
        <v>21</v>
      </c>
      <c r="H10" s="8" t="s">
        <v>22</v>
      </c>
      <c r="I10" s="9" t="s">
        <v>21</v>
      </c>
      <c r="J10" s="8" t="s">
        <v>22</v>
      </c>
      <c r="K10" s="17" t="s">
        <v>21</v>
      </c>
      <c r="L10" s="18" t="s">
        <v>22</v>
      </c>
      <c r="M10" s="18" t="s">
        <v>36</v>
      </c>
    </row>
    <row r="11" spans="1:13" s="44" customFormat="1" ht="16.5" customHeight="1" x14ac:dyDescent="0.25">
      <c r="A11" s="38">
        <v>1</v>
      </c>
      <c r="B11" s="39" t="s">
        <v>2</v>
      </c>
      <c r="C11" s="40" t="s">
        <v>23</v>
      </c>
      <c r="D11" s="38">
        <v>1</v>
      </c>
      <c r="E11" s="41">
        <v>51750</v>
      </c>
      <c r="F11" s="42">
        <f>E11*D11</f>
        <v>51750</v>
      </c>
      <c r="G11" s="43">
        <v>65000</v>
      </c>
      <c r="H11" s="43">
        <f>+G11*D11</f>
        <v>65000</v>
      </c>
      <c r="I11" s="41">
        <v>75000</v>
      </c>
      <c r="J11" s="43">
        <f>+I11*D11</f>
        <v>75000</v>
      </c>
      <c r="K11" s="43">
        <v>63916.66</v>
      </c>
      <c r="L11" s="43">
        <f>K11*D11</f>
        <v>63916.66</v>
      </c>
      <c r="M11" s="43">
        <f>L11*12</f>
        <v>766999.92</v>
      </c>
    </row>
    <row r="12" spans="1:13" s="44" customFormat="1" ht="16.5" customHeight="1" x14ac:dyDescent="0.25">
      <c r="A12" s="38">
        <v>2</v>
      </c>
      <c r="B12" s="39" t="s">
        <v>10</v>
      </c>
      <c r="C12" s="40" t="s">
        <v>23</v>
      </c>
      <c r="D12" s="38">
        <v>1</v>
      </c>
      <c r="E12" s="41">
        <v>862.5</v>
      </c>
      <c r="F12" s="42">
        <f t="shared" ref="F12:F30" si="0">E12*D12</f>
        <v>862.5</v>
      </c>
      <c r="G12" s="43">
        <v>610</v>
      </c>
      <c r="H12" s="43">
        <f t="shared" ref="H12:H30" si="1">+G12*D12</f>
        <v>610</v>
      </c>
      <c r="I12" s="41">
        <v>750</v>
      </c>
      <c r="J12" s="43">
        <f t="shared" ref="J12:J30" si="2">+I12*D12</f>
        <v>750</v>
      </c>
      <c r="K12" s="43">
        <v>740.83</v>
      </c>
      <c r="L12" s="43">
        <f>D12*K12</f>
        <v>740.83</v>
      </c>
      <c r="M12" s="43">
        <f t="shared" ref="M12:M30" si="3">L12*12</f>
        <v>8889.9600000000009</v>
      </c>
    </row>
    <row r="13" spans="1:13" s="44" customFormat="1" ht="16.5" customHeight="1" x14ac:dyDescent="0.25">
      <c r="A13" s="38">
        <v>3</v>
      </c>
      <c r="B13" s="39" t="s">
        <v>0</v>
      </c>
      <c r="C13" s="40" t="s">
        <v>24</v>
      </c>
      <c r="D13" s="38">
        <v>20</v>
      </c>
      <c r="E13" s="41">
        <v>57.5</v>
      </c>
      <c r="F13" s="42">
        <f t="shared" si="0"/>
        <v>1150</v>
      </c>
      <c r="G13" s="43">
        <v>65</v>
      </c>
      <c r="H13" s="43">
        <f t="shared" si="1"/>
        <v>1300</v>
      </c>
      <c r="I13" s="41">
        <v>50</v>
      </c>
      <c r="J13" s="43">
        <f t="shared" si="2"/>
        <v>1000</v>
      </c>
      <c r="K13" s="43">
        <f>(E13+G13+I13)/3</f>
        <v>57.5</v>
      </c>
      <c r="L13" s="43">
        <f>K13*D13</f>
        <v>1150</v>
      </c>
      <c r="M13" s="43">
        <f t="shared" si="3"/>
        <v>13800</v>
      </c>
    </row>
    <row r="14" spans="1:13" s="44" customFormat="1" ht="16.5" customHeight="1" x14ac:dyDescent="0.25">
      <c r="A14" s="38">
        <v>4</v>
      </c>
      <c r="B14" s="39" t="s">
        <v>1</v>
      </c>
      <c r="C14" s="40" t="s">
        <v>23</v>
      </c>
      <c r="D14" s="38">
        <v>1</v>
      </c>
      <c r="E14" s="41">
        <v>3737.5</v>
      </c>
      <c r="F14" s="42">
        <f t="shared" si="0"/>
        <v>3737.5</v>
      </c>
      <c r="G14" s="43">
        <v>10000</v>
      </c>
      <c r="H14" s="43">
        <f t="shared" si="1"/>
        <v>10000</v>
      </c>
      <c r="I14" s="41">
        <v>9800</v>
      </c>
      <c r="J14" s="43">
        <f t="shared" si="2"/>
        <v>9800</v>
      </c>
      <c r="K14" s="43">
        <v>7845.83</v>
      </c>
      <c r="L14" s="43">
        <f>D14*K14</f>
        <v>7845.83</v>
      </c>
      <c r="M14" s="43">
        <f t="shared" si="3"/>
        <v>94149.959999999992</v>
      </c>
    </row>
    <row r="15" spans="1:13" s="44" customFormat="1" ht="16.5" customHeight="1" x14ac:dyDescent="0.25">
      <c r="A15" s="38">
        <v>5</v>
      </c>
      <c r="B15" s="45" t="s">
        <v>11</v>
      </c>
      <c r="C15" s="40" t="s">
        <v>23</v>
      </c>
      <c r="D15" s="38">
        <v>2</v>
      </c>
      <c r="E15" s="41">
        <v>4600</v>
      </c>
      <c r="F15" s="42">
        <f t="shared" si="0"/>
        <v>9200</v>
      </c>
      <c r="G15" s="43">
        <v>6000</v>
      </c>
      <c r="H15" s="43">
        <f t="shared" si="1"/>
        <v>12000</v>
      </c>
      <c r="I15" s="41">
        <v>6950</v>
      </c>
      <c r="J15" s="43">
        <f t="shared" si="2"/>
        <v>13900</v>
      </c>
      <c r="K15" s="43">
        <f t="shared" ref="K15:K30" si="4">(E15+G15+I15)/3</f>
        <v>5850</v>
      </c>
      <c r="L15" s="43">
        <f>D15*K15</f>
        <v>11700</v>
      </c>
      <c r="M15" s="43">
        <f t="shared" si="3"/>
        <v>140400</v>
      </c>
    </row>
    <row r="16" spans="1:13" s="44" customFormat="1" ht="16.5" customHeight="1" x14ac:dyDescent="0.25">
      <c r="A16" s="38">
        <v>6</v>
      </c>
      <c r="B16" s="39" t="s">
        <v>12</v>
      </c>
      <c r="C16" s="40" t="s">
        <v>23</v>
      </c>
      <c r="D16" s="38">
        <v>1</v>
      </c>
      <c r="E16" s="41">
        <v>2760</v>
      </c>
      <c r="F16" s="42">
        <f t="shared" si="0"/>
        <v>2760</v>
      </c>
      <c r="G16" s="43">
        <v>1000</v>
      </c>
      <c r="H16" s="43">
        <f t="shared" si="1"/>
        <v>1000</v>
      </c>
      <c r="I16" s="41">
        <v>2400</v>
      </c>
      <c r="J16" s="43">
        <f t="shared" si="2"/>
        <v>2400</v>
      </c>
      <c r="K16" s="43">
        <f t="shared" si="4"/>
        <v>2053.3333333333335</v>
      </c>
      <c r="L16" s="43">
        <v>2053.33</v>
      </c>
      <c r="M16" s="43">
        <f t="shared" si="3"/>
        <v>24639.96</v>
      </c>
    </row>
    <row r="17" spans="1:13" s="44" customFormat="1" ht="16.5" customHeight="1" x14ac:dyDescent="0.25">
      <c r="A17" s="38">
        <v>7</v>
      </c>
      <c r="B17" s="46" t="s">
        <v>3</v>
      </c>
      <c r="C17" s="40" t="s">
        <v>24</v>
      </c>
      <c r="D17" s="38">
        <v>1</v>
      </c>
      <c r="E17" s="41">
        <v>3450</v>
      </c>
      <c r="F17" s="42">
        <f t="shared" si="0"/>
        <v>3450</v>
      </c>
      <c r="G17" s="43">
        <v>1000</v>
      </c>
      <c r="H17" s="43">
        <f t="shared" si="1"/>
        <v>1000</v>
      </c>
      <c r="I17" s="41">
        <v>3000</v>
      </c>
      <c r="J17" s="43">
        <f t="shared" si="2"/>
        <v>3000</v>
      </c>
      <c r="K17" s="43">
        <v>2483.33</v>
      </c>
      <c r="L17" s="43">
        <f>D17*K17</f>
        <v>2483.33</v>
      </c>
      <c r="M17" s="43">
        <f t="shared" si="3"/>
        <v>29799.96</v>
      </c>
    </row>
    <row r="18" spans="1:13" s="44" customFormat="1" ht="16.5" customHeight="1" x14ac:dyDescent="0.25">
      <c r="A18" s="38">
        <v>8</v>
      </c>
      <c r="B18" s="46" t="s">
        <v>13</v>
      </c>
      <c r="C18" s="40" t="s">
        <v>24</v>
      </c>
      <c r="D18" s="38">
        <v>28</v>
      </c>
      <c r="E18" s="41">
        <v>1138.5</v>
      </c>
      <c r="F18" s="42">
        <f t="shared" si="0"/>
        <v>31878</v>
      </c>
      <c r="G18" s="43">
        <v>1000</v>
      </c>
      <c r="H18" s="43">
        <f t="shared" si="1"/>
        <v>28000</v>
      </c>
      <c r="I18" s="41">
        <v>1200</v>
      </c>
      <c r="J18" s="43">
        <f t="shared" si="2"/>
        <v>33600</v>
      </c>
      <c r="K18" s="43">
        <v>1112.83</v>
      </c>
      <c r="L18" s="43">
        <f>D18*K18</f>
        <v>31159.239999999998</v>
      </c>
      <c r="M18" s="43">
        <f t="shared" si="3"/>
        <v>373910.88</v>
      </c>
    </row>
    <row r="19" spans="1:13" s="44" customFormat="1" ht="16.5" customHeight="1" x14ac:dyDescent="0.25">
      <c r="A19" s="38">
        <v>9</v>
      </c>
      <c r="B19" s="46" t="s">
        <v>14</v>
      </c>
      <c r="C19" s="40" t="s">
        <v>24</v>
      </c>
      <c r="D19" s="38">
        <v>1900</v>
      </c>
      <c r="E19" s="41">
        <v>1.6675</v>
      </c>
      <c r="F19" s="42">
        <f t="shared" si="0"/>
        <v>3168.25</v>
      </c>
      <c r="G19" s="43">
        <v>1.7</v>
      </c>
      <c r="H19" s="43">
        <f t="shared" si="1"/>
        <v>3230</v>
      </c>
      <c r="I19" s="41">
        <v>1.45</v>
      </c>
      <c r="J19" s="43">
        <f t="shared" si="2"/>
        <v>2755</v>
      </c>
      <c r="K19" s="43">
        <v>1.6</v>
      </c>
      <c r="L19" s="43">
        <f>D19*K19</f>
        <v>3040</v>
      </c>
      <c r="M19" s="43">
        <f t="shared" si="3"/>
        <v>36480</v>
      </c>
    </row>
    <row r="20" spans="1:13" s="44" customFormat="1" ht="16.5" customHeight="1" x14ac:dyDescent="0.25">
      <c r="A20" s="38">
        <v>10</v>
      </c>
      <c r="B20" s="46" t="s">
        <v>15</v>
      </c>
      <c r="C20" s="40" t="s">
        <v>24</v>
      </c>
      <c r="D20" s="38">
        <v>8900</v>
      </c>
      <c r="E20" s="41">
        <v>1.6675</v>
      </c>
      <c r="F20" s="42">
        <f t="shared" si="0"/>
        <v>14840.75</v>
      </c>
      <c r="G20" s="43">
        <v>1.71</v>
      </c>
      <c r="H20" s="43">
        <f t="shared" si="1"/>
        <v>15219</v>
      </c>
      <c r="I20" s="41">
        <v>1.45</v>
      </c>
      <c r="J20" s="43">
        <f t="shared" si="2"/>
        <v>12905</v>
      </c>
      <c r="K20" s="43">
        <v>1.61</v>
      </c>
      <c r="L20" s="43">
        <f>D20*K20</f>
        <v>14329</v>
      </c>
      <c r="M20" s="43">
        <f t="shared" si="3"/>
        <v>171948</v>
      </c>
    </row>
    <row r="21" spans="1:13" s="44" customFormat="1" ht="16.5" customHeight="1" x14ac:dyDescent="0.25">
      <c r="A21" s="38">
        <v>11</v>
      </c>
      <c r="B21" s="46" t="s">
        <v>4</v>
      </c>
      <c r="C21" s="40" t="s">
        <v>24</v>
      </c>
      <c r="D21" s="38">
        <v>4800</v>
      </c>
      <c r="E21" s="41">
        <v>1.7250000000000001</v>
      </c>
      <c r="F21" s="42">
        <f t="shared" si="0"/>
        <v>8280</v>
      </c>
      <c r="G21" s="43">
        <v>1</v>
      </c>
      <c r="H21" s="43">
        <f t="shared" si="1"/>
        <v>4800</v>
      </c>
      <c r="I21" s="41">
        <v>1.77</v>
      </c>
      <c r="J21" s="43">
        <f t="shared" si="2"/>
        <v>8496</v>
      </c>
      <c r="K21" s="43">
        <v>1.5</v>
      </c>
      <c r="L21" s="43">
        <f>D21*K21</f>
        <v>7200</v>
      </c>
      <c r="M21" s="43">
        <f t="shared" si="3"/>
        <v>86400</v>
      </c>
    </row>
    <row r="22" spans="1:13" s="44" customFormat="1" ht="16.5" customHeight="1" x14ac:dyDescent="0.25">
      <c r="A22" s="38">
        <v>12</v>
      </c>
      <c r="B22" s="46" t="s">
        <v>5</v>
      </c>
      <c r="C22" s="38" t="s">
        <v>23</v>
      </c>
      <c r="D22" s="38">
        <v>1</v>
      </c>
      <c r="E22" s="41">
        <v>1092.5</v>
      </c>
      <c r="F22" s="42">
        <f t="shared" si="0"/>
        <v>1092.5</v>
      </c>
      <c r="G22" s="43">
        <v>3800</v>
      </c>
      <c r="H22" s="43">
        <f t="shared" si="1"/>
        <v>3800</v>
      </c>
      <c r="I22" s="41">
        <v>1400</v>
      </c>
      <c r="J22" s="43">
        <f t="shared" si="2"/>
        <v>1400</v>
      </c>
      <c r="K22" s="43">
        <f>(E22+G22+I22)/3</f>
        <v>2097.5</v>
      </c>
      <c r="L22" s="43">
        <f t="shared" ref="L22:L30" si="5">(E22+G22+I22)/3</f>
        <v>2097.5</v>
      </c>
      <c r="M22" s="43">
        <f t="shared" si="3"/>
        <v>25170</v>
      </c>
    </row>
    <row r="23" spans="1:13" s="44" customFormat="1" ht="16.5" customHeight="1" x14ac:dyDescent="0.25">
      <c r="A23" s="38">
        <v>13</v>
      </c>
      <c r="B23" s="46" t="s">
        <v>6</v>
      </c>
      <c r="C23" s="38" t="s">
        <v>24</v>
      </c>
      <c r="D23" s="38">
        <v>2</v>
      </c>
      <c r="E23" s="41">
        <v>517.5</v>
      </c>
      <c r="F23" s="42">
        <f t="shared" si="0"/>
        <v>1035</v>
      </c>
      <c r="G23" s="43">
        <v>1250</v>
      </c>
      <c r="H23" s="43">
        <f t="shared" si="1"/>
        <v>2500</v>
      </c>
      <c r="I23" s="41">
        <v>940</v>
      </c>
      <c r="J23" s="43">
        <f t="shared" si="2"/>
        <v>1880</v>
      </c>
      <c r="K23" s="43">
        <f t="shared" si="4"/>
        <v>902.5</v>
      </c>
      <c r="L23" s="43">
        <f>K23*D23</f>
        <v>1805</v>
      </c>
      <c r="M23" s="43">
        <f t="shared" si="3"/>
        <v>21660</v>
      </c>
    </row>
    <row r="24" spans="1:13" s="44" customFormat="1" ht="16.5" customHeight="1" x14ac:dyDescent="0.25">
      <c r="A24" s="38">
        <v>14</v>
      </c>
      <c r="B24" s="46" t="s">
        <v>27</v>
      </c>
      <c r="C24" s="38" t="s">
        <v>24</v>
      </c>
      <c r="D24" s="38">
        <v>1000</v>
      </c>
      <c r="E24" s="41">
        <v>2.0585</v>
      </c>
      <c r="F24" s="42">
        <f t="shared" si="0"/>
        <v>2058.5</v>
      </c>
      <c r="G24" s="43">
        <v>1.71</v>
      </c>
      <c r="H24" s="43">
        <f t="shared" si="1"/>
        <v>1710</v>
      </c>
      <c r="I24" s="41">
        <v>1.79</v>
      </c>
      <c r="J24" s="43">
        <f t="shared" si="2"/>
        <v>1790</v>
      </c>
      <c r="K24" s="43">
        <v>1.85</v>
      </c>
      <c r="L24" s="43">
        <f>D24*K24</f>
        <v>1850</v>
      </c>
      <c r="M24" s="43">
        <f t="shared" si="3"/>
        <v>22200</v>
      </c>
    </row>
    <row r="25" spans="1:13" s="44" customFormat="1" ht="16.5" customHeight="1" x14ac:dyDescent="0.25">
      <c r="A25" s="38">
        <v>15</v>
      </c>
      <c r="B25" s="46" t="s">
        <v>16</v>
      </c>
      <c r="C25" s="38" t="s">
        <v>23</v>
      </c>
      <c r="D25" s="38">
        <v>2</v>
      </c>
      <c r="E25" s="41">
        <v>12535</v>
      </c>
      <c r="F25" s="42">
        <f t="shared" si="0"/>
        <v>25070</v>
      </c>
      <c r="G25" s="43">
        <v>12500</v>
      </c>
      <c r="H25" s="43">
        <f t="shared" si="1"/>
        <v>25000</v>
      </c>
      <c r="I25" s="41">
        <v>10900</v>
      </c>
      <c r="J25" s="43">
        <f t="shared" si="2"/>
        <v>21800</v>
      </c>
      <c r="K25" s="43">
        <v>11978.33</v>
      </c>
      <c r="L25" s="43">
        <f>D25*K25</f>
        <v>23956.66</v>
      </c>
      <c r="M25" s="43">
        <f t="shared" si="3"/>
        <v>287479.92</v>
      </c>
    </row>
    <row r="26" spans="1:13" s="44" customFormat="1" ht="16.5" customHeight="1" x14ac:dyDescent="0.25">
      <c r="A26" s="38">
        <v>16</v>
      </c>
      <c r="B26" s="46" t="s">
        <v>28</v>
      </c>
      <c r="C26" s="38" t="s">
        <v>24</v>
      </c>
      <c r="D26" s="38">
        <v>1100</v>
      </c>
      <c r="E26" s="41">
        <v>0.8165</v>
      </c>
      <c r="F26" s="42">
        <f t="shared" si="0"/>
        <v>898.15</v>
      </c>
      <c r="G26" s="43">
        <v>1</v>
      </c>
      <c r="H26" s="43">
        <f t="shared" si="1"/>
        <v>1100</v>
      </c>
      <c r="I26" s="41">
        <v>0.71</v>
      </c>
      <c r="J26" s="43">
        <f t="shared" si="2"/>
        <v>781</v>
      </c>
      <c r="K26" s="43">
        <v>0.84</v>
      </c>
      <c r="L26" s="43">
        <f>D26*K26</f>
        <v>924</v>
      </c>
      <c r="M26" s="43">
        <f t="shared" si="3"/>
        <v>11088</v>
      </c>
    </row>
    <row r="27" spans="1:13" s="44" customFormat="1" ht="16.5" customHeight="1" x14ac:dyDescent="0.25">
      <c r="A27" s="38">
        <v>17</v>
      </c>
      <c r="B27" s="46" t="s">
        <v>17</v>
      </c>
      <c r="C27" s="38" t="s">
        <v>23</v>
      </c>
      <c r="D27" s="38">
        <v>1</v>
      </c>
      <c r="E27" s="41">
        <v>1322.5</v>
      </c>
      <c r="F27" s="42">
        <f t="shared" si="0"/>
        <v>1322.5</v>
      </c>
      <c r="G27" s="43">
        <v>1000</v>
      </c>
      <c r="H27" s="43">
        <f t="shared" si="1"/>
        <v>1000</v>
      </c>
      <c r="I27" s="41">
        <v>1792</v>
      </c>
      <c r="J27" s="43">
        <f t="shared" si="2"/>
        <v>1792</v>
      </c>
      <c r="K27" s="43">
        <f t="shared" si="4"/>
        <v>1371.5</v>
      </c>
      <c r="L27" s="43">
        <f>D27*K27</f>
        <v>1371.5</v>
      </c>
      <c r="M27" s="43">
        <f t="shared" si="3"/>
        <v>16458</v>
      </c>
    </row>
    <row r="28" spans="1:13" s="44" customFormat="1" ht="16.5" customHeight="1" x14ac:dyDescent="0.25">
      <c r="A28" s="38">
        <v>18</v>
      </c>
      <c r="B28" s="46" t="s">
        <v>29</v>
      </c>
      <c r="C28" s="38" t="s">
        <v>23</v>
      </c>
      <c r="D28" s="38">
        <v>1</v>
      </c>
      <c r="E28" s="41">
        <v>2875</v>
      </c>
      <c r="F28" s="42">
        <f t="shared" si="0"/>
        <v>2875</v>
      </c>
      <c r="G28" s="43">
        <v>1800</v>
      </c>
      <c r="H28" s="43">
        <f t="shared" si="1"/>
        <v>1800</v>
      </c>
      <c r="I28" s="41">
        <v>3500</v>
      </c>
      <c r="J28" s="43">
        <f t="shared" si="2"/>
        <v>3500</v>
      </c>
      <c r="K28" s="43">
        <f t="shared" si="4"/>
        <v>2725</v>
      </c>
      <c r="L28" s="43">
        <f t="shared" si="5"/>
        <v>2725</v>
      </c>
      <c r="M28" s="43">
        <f t="shared" si="3"/>
        <v>32700</v>
      </c>
    </row>
    <row r="29" spans="1:13" s="44" customFormat="1" ht="16.5" customHeight="1" x14ac:dyDescent="0.25">
      <c r="A29" s="38">
        <v>19</v>
      </c>
      <c r="B29" s="46" t="s">
        <v>7</v>
      </c>
      <c r="C29" s="40" t="s">
        <v>24</v>
      </c>
      <c r="D29" s="38">
        <v>10</v>
      </c>
      <c r="E29" s="41">
        <v>333.5</v>
      </c>
      <c r="F29" s="42">
        <f t="shared" si="0"/>
        <v>3335</v>
      </c>
      <c r="G29" s="43">
        <v>350</v>
      </c>
      <c r="H29" s="43">
        <f t="shared" si="1"/>
        <v>3500</v>
      </c>
      <c r="I29" s="41">
        <v>290</v>
      </c>
      <c r="J29" s="43">
        <f t="shared" si="2"/>
        <v>2900</v>
      </c>
      <c r="K29" s="43">
        <f t="shared" si="4"/>
        <v>324.5</v>
      </c>
      <c r="L29" s="43">
        <f>D29*K29</f>
        <v>3245</v>
      </c>
      <c r="M29" s="43">
        <f t="shared" si="3"/>
        <v>38940</v>
      </c>
    </row>
    <row r="30" spans="1:13" s="44" customFormat="1" ht="16.5" customHeight="1" x14ac:dyDescent="0.25">
      <c r="A30" s="38">
        <v>20</v>
      </c>
      <c r="B30" s="46" t="s">
        <v>8</v>
      </c>
      <c r="C30" s="38" t="s">
        <v>23</v>
      </c>
      <c r="D30" s="47">
        <v>1</v>
      </c>
      <c r="E30" s="41">
        <v>11270</v>
      </c>
      <c r="F30" s="42">
        <f t="shared" si="0"/>
        <v>11270</v>
      </c>
      <c r="G30" s="43">
        <v>15000</v>
      </c>
      <c r="H30" s="43">
        <f t="shared" si="1"/>
        <v>15000</v>
      </c>
      <c r="I30" s="48">
        <v>11500</v>
      </c>
      <c r="J30" s="43">
        <f t="shared" si="2"/>
        <v>11500</v>
      </c>
      <c r="K30" s="43">
        <f t="shared" si="4"/>
        <v>12590</v>
      </c>
      <c r="L30" s="43">
        <f t="shared" si="5"/>
        <v>12590</v>
      </c>
      <c r="M30" s="43">
        <f t="shared" si="3"/>
        <v>151080</v>
      </c>
    </row>
    <row r="31" spans="1:13" ht="16.5" customHeight="1" x14ac:dyDescent="0.25">
      <c r="A31" s="32" t="s">
        <v>25</v>
      </c>
      <c r="B31" s="32"/>
      <c r="C31" s="32"/>
      <c r="D31" s="32"/>
      <c r="E31" s="32"/>
      <c r="F31" s="11">
        <f>SUM(F11:F30)</f>
        <v>180033.65</v>
      </c>
      <c r="G31" s="10"/>
      <c r="H31" s="9">
        <f>SUM(H11:H30)</f>
        <v>197569</v>
      </c>
      <c r="I31" s="15"/>
      <c r="J31" s="15">
        <f>SUM(J11:J30)</f>
        <v>210949</v>
      </c>
      <c r="K31" s="19"/>
      <c r="L31" s="20">
        <f>SUM(L11:L30)</f>
        <v>196182.88</v>
      </c>
      <c r="M31" s="20">
        <f>SUM(M11:M30)</f>
        <v>2354194.56</v>
      </c>
    </row>
    <row r="32" spans="1:13" ht="16.5" customHeight="1" x14ac:dyDescent="0.25">
      <c r="A32" s="32" t="s">
        <v>26</v>
      </c>
      <c r="B32" s="32"/>
      <c r="C32" s="32"/>
      <c r="D32" s="32"/>
      <c r="E32" s="32"/>
      <c r="F32" s="11">
        <f>F31*12</f>
        <v>2160403.7999999998</v>
      </c>
      <c r="G32" s="10"/>
      <c r="H32" s="16">
        <f>+H31*12</f>
        <v>2370828</v>
      </c>
      <c r="I32" s="16"/>
      <c r="J32" s="16">
        <f>+J31*12</f>
        <v>2531388</v>
      </c>
      <c r="K32" s="20"/>
      <c r="L32" s="20">
        <f>+L31*12</f>
        <v>2354194.56</v>
      </c>
      <c r="M32" s="20">
        <f>+M31*12</f>
        <v>28250334.719999999</v>
      </c>
    </row>
    <row r="34" spans="11:13" ht="16.5" customHeight="1" x14ac:dyDescent="0.25">
      <c r="K34" s="22" t="s">
        <v>35</v>
      </c>
      <c r="L34" s="21">
        <f>L32/12*7</f>
        <v>1373280.1600000001</v>
      </c>
      <c r="M34" s="21">
        <f>M32/12*7</f>
        <v>16479361.92</v>
      </c>
    </row>
    <row r="77" spans="9:9" ht="16.5" customHeight="1" x14ac:dyDescent="0.25">
      <c r="I77" s="14"/>
    </row>
  </sheetData>
  <mergeCells count="7">
    <mergeCell ref="A6:M7"/>
    <mergeCell ref="K9:M9"/>
    <mergeCell ref="A31:E31"/>
    <mergeCell ref="A32:E32"/>
    <mergeCell ref="E9:F9"/>
    <mergeCell ref="G9:H9"/>
    <mergeCell ref="I9:J9"/>
  </mergeCells>
  <pageMargins left="0.511811024" right="0.511811024" top="0.78740157499999996" bottom="0.78740157499999996" header="0.31496062000000002" footer="0.31496062000000002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Edison Luis Alves</dc:creator>
  <cp:lastModifiedBy>Adeline Rodrigues Brandão</cp:lastModifiedBy>
  <cp:lastPrinted>2025-06-10T15:22:11Z</cp:lastPrinted>
  <dcterms:created xsi:type="dcterms:W3CDTF">2024-01-08T20:16:17Z</dcterms:created>
  <dcterms:modified xsi:type="dcterms:W3CDTF">2025-06-10T17:20:03Z</dcterms:modified>
</cp:coreProperties>
</file>