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-45" windowWidth="17790" windowHeight="11760"/>
  </bookViews>
  <sheets>
    <sheet name="Plan1" sheetId="1" r:id="rId1"/>
    <sheet name="curva abc" sheetId="4" r:id="rId2"/>
    <sheet name="Plan3" sheetId="3" r:id="rId3"/>
  </sheets>
  <externalReferences>
    <externalReference r:id="rId4"/>
    <externalReference r:id="rId5"/>
  </externalReferences>
  <definedNames>
    <definedName name="_xlnm.Print_Area" localSheetId="1">'curva abc'!$A$1:$J$56</definedName>
    <definedName name="_xlnm.Print_Area" localSheetId="0">Plan1!$A$1:$N$72</definedName>
    <definedName name="Import.Município" hidden="1">[1]DADOS!$F$6</definedName>
    <definedName name="Import.RespOrçamento" hidden="1">[1]DADOS!$F$22:$F$24</definedName>
    <definedName name="ORÇAMENTO.BancoRef" localSheetId="1" hidden="1">'curva abc'!#REF!</definedName>
    <definedName name="ORÇAMENTO.BancoRef" hidden="1">Plan1!$F$9</definedName>
    <definedName name="REFERENCIA.Descricao" localSheetId="1" hidden="1">IF(ISNUMBER('curva abc'!$AB1),OFFSET(INDIRECT('curva abc'!ORÇAMENTO.BancoRef),'curva abc'!$AB1-1,3,1),'curva abc'!$AB1)</definedName>
    <definedName name="REFERENCIA.Descricao" hidden="1">IF(ISNUMBER(Plan1!$AF1),OFFSET(INDIRECT(ORÇAMENTO.BancoRef),Plan1!$AF1-1,3,1),Plan1!$AF1)</definedName>
    <definedName name="TIPOORCAMENTO" hidden="1">IF(VALUE([2]MENU!$O$3)=2,"Licitado","Proposto")</definedName>
    <definedName name="_xlnm.Print_Titles" localSheetId="1">'curva abc'!$3:$11</definedName>
    <definedName name="_xlnm.Print_Titles" localSheetId="0">Plan1!$3:$12</definedName>
  </definedNames>
  <calcPr calcId="125725"/>
</workbook>
</file>

<file path=xl/calcChain.xml><?xml version="1.0" encoding="utf-8"?>
<calcChain xmlns="http://schemas.openxmlformats.org/spreadsheetml/2006/main">
  <c r="I18" i="4"/>
  <c r="J18" s="1"/>
  <c r="I30"/>
  <c r="J30" s="1"/>
  <c r="I39"/>
  <c r="J39" s="1"/>
  <c r="I24"/>
  <c r="J24" s="1"/>
  <c r="I23"/>
  <c r="J23" s="1"/>
  <c r="I31"/>
  <c r="J31" s="1"/>
  <c r="I38"/>
  <c r="J38" s="1"/>
  <c r="I27"/>
  <c r="J27" s="1"/>
  <c r="I21"/>
  <c r="J21" s="1"/>
  <c r="I26"/>
  <c r="J26" s="1"/>
  <c r="I16"/>
  <c r="J16" s="1"/>
  <c r="I13"/>
  <c r="J13" s="1"/>
  <c r="I15"/>
  <c r="J15" s="1"/>
  <c r="I19"/>
  <c r="J19" s="1"/>
  <c r="I28"/>
  <c r="J28" s="1"/>
  <c r="I12"/>
  <c r="J12" s="1"/>
  <c r="I22"/>
  <c r="J22" s="1"/>
  <c r="I20"/>
  <c r="J20" s="1"/>
  <c r="I37"/>
  <c r="J37" s="1"/>
  <c r="I29"/>
  <c r="J29" s="1"/>
  <c r="I33"/>
  <c r="J33" s="1"/>
  <c r="I17"/>
  <c r="J17" s="1"/>
  <c r="I34"/>
  <c r="J34" s="1"/>
  <c r="I14"/>
  <c r="J14" s="1"/>
  <c r="I36"/>
  <c r="J36" s="1"/>
  <c r="I32"/>
  <c r="J32" s="1"/>
  <c r="I25"/>
  <c r="J25" s="1"/>
  <c r="I40"/>
  <c r="J40" s="1"/>
  <c r="I35"/>
  <c r="J35" s="1"/>
  <c r="M49" i="1"/>
  <c r="N49" s="1"/>
  <c r="M50"/>
  <c r="N50" s="1"/>
  <c r="M51"/>
  <c r="N51" s="1"/>
  <c r="M52"/>
  <c r="N52" s="1"/>
  <c r="M53"/>
  <c r="N53" s="1"/>
  <c r="M54"/>
  <c r="N54" s="1"/>
  <c r="M55"/>
  <c r="N55" s="1"/>
  <c r="M48"/>
  <c r="N48" s="1"/>
  <c r="M45"/>
  <c r="N45" s="1"/>
  <c r="M46"/>
  <c r="N46" s="1"/>
  <c r="M43"/>
  <c r="N43" s="1"/>
  <c r="M41"/>
  <c r="N41" s="1"/>
  <c r="M42"/>
  <c r="N42" s="1"/>
  <c r="M38"/>
  <c r="N38" s="1"/>
  <c r="M44"/>
  <c r="N44" s="1"/>
  <c r="M40"/>
  <c r="M37"/>
  <c r="M36"/>
  <c r="N36" s="1"/>
  <c r="M35"/>
  <c r="N35" s="1"/>
  <c r="M34"/>
  <c r="N34" s="1"/>
  <c r="M32"/>
  <c r="N32" s="1"/>
  <c r="M31"/>
  <c r="N31" s="1"/>
  <c r="M30"/>
  <c r="N30" s="1"/>
  <c r="M29"/>
  <c r="N29" s="1"/>
  <c r="M28"/>
  <c r="N28" s="1"/>
  <c r="M26"/>
  <c r="M25"/>
  <c r="N25" s="1"/>
  <c r="M24"/>
  <c r="N24" s="1"/>
  <c r="M23"/>
  <c r="M22"/>
  <c r="M21"/>
  <c r="M20"/>
  <c r="N20" s="1"/>
  <c r="M18"/>
  <c r="N18" s="1"/>
  <c r="N17" s="1"/>
  <c r="M16"/>
  <c r="N16" s="1"/>
  <c r="M15"/>
  <c r="N15" s="1"/>
  <c r="M14"/>
  <c r="N14" s="1"/>
  <c r="N27" l="1"/>
  <c r="N13"/>
  <c r="N47"/>
  <c r="N40"/>
  <c r="N39" s="1"/>
  <c r="N21"/>
  <c r="N23"/>
  <c r="N37"/>
  <c r="N33" s="1"/>
  <c r="N22"/>
  <c r="N26"/>
  <c r="N19" l="1"/>
  <c r="N56" s="1"/>
</calcChain>
</file>

<file path=xl/sharedStrings.xml><?xml version="1.0" encoding="utf-8"?>
<sst xmlns="http://schemas.openxmlformats.org/spreadsheetml/2006/main" count="425" uniqueCount="136">
  <si>
    <t>Nº OPERAÇÃO</t>
  </si>
  <si>
    <t>Nº SICONV</t>
  </si>
  <si>
    <t>PROPONENTE / TOMADOR</t>
  </si>
  <si>
    <t>PREFEITURA MUNICIPAL DA ESTÂNCIA BALNEÁRIA DE CARAGUATATUBA/SP</t>
  </si>
  <si>
    <t>APELIDO DO EMPREENDIMENTO</t>
  </si>
  <si>
    <t>LOCALIDADE SINAPI</t>
  </si>
  <si>
    <t>SÃO PAULO</t>
  </si>
  <si>
    <t>DATA BASE</t>
  </si>
  <si>
    <t>DESCRIÇÃO DO LOTE</t>
  </si>
  <si>
    <t>MUNICÍPIO / UF</t>
  </si>
  <si>
    <t>CARAGUATATUBA/SP</t>
  </si>
  <si>
    <t>BDI 1</t>
  </si>
  <si>
    <t>BDI 2</t>
  </si>
  <si>
    <t>BDI 3</t>
  </si>
  <si>
    <t>Item</t>
  </si>
  <si>
    <t>Fonte</t>
  </si>
  <si>
    <t>Código</t>
  </si>
  <si>
    <t>Descrição</t>
  </si>
  <si>
    <t>Preço Total (R$)</t>
  </si>
  <si>
    <t>Preço Unitário (com BDI) (R$)</t>
  </si>
  <si>
    <t>BDI (%)</t>
  </si>
  <si>
    <t>Custo Unitário (sem BDI) (R$)</t>
  </si>
  <si>
    <t>Unidade</t>
  </si>
  <si>
    <t>1.</t>
  </si>
  <si>
    <t>IMPLANTAÇÃO DA OBRA</t>
  </si>
  <si>
    <t>SINAPI</t>
  </si>
  <si>
    <t>M²</t>
  </si>
  <si>
    <t>2.</t>
  </si>
  <si>
    <t>3.</t>
  </si>
  <si>
    <t>M</t>
  </si>
  <si>
    <t>4.</t>
  </si>
  <si>
    <t>5.</t>
  </si>
  <si>
    <t>SINALIZAÇÃO VIÁRIA</t>
  </si>
  <si>
    <t>KG</t>
  </si>
  <si>
    <t>Encargos sociais:</t>
  </si>
  <si>
    <t>Para elaboração deste orçamento, foram utilizados os encargos sociais do SINAPI para a Unidade da Federação indicada.</t>
  </si>
  <si>
    <t>Observações:</t>
  </si>
  <si>
    <t>Siglas da Composição do Investimento: RA - Rateio proporcional entre Repasse e Contrapartida; RP - 100% Repasse; CP - 100% Contrapartida; OU - 100% Outros.</t>
  </si>
  <si>
    <t>Local</t>
  </si>
  <si>
    <t>Responsável Técnico</t>
  </si>
  <si>
    <t>Data</t>
  </si>
  <si>
    <t>Foi considerado arredondamento de duas casas decimais para Quantidade; Custo Unitário; BDI; Preço Unitário; Preço Total.</t>
  </si>
  <si>
    <t>6.2</t>
  </si>
  <si>
    <t>1.1</t>
  </si>
  <si>
    <t>1.2</t>
  </si>
  <si>
    <t>2.1</t>
  </si>
  <si>
    <t>3.1</t>
  </si>
  <si>
    <t>3.2</t>
  </si>
  <si>
    <t>3.3</t>
  </si>
  <si>
    <t>3.4</t>
  </si>
  <si>
    <t>4.1</t>
  </si>
  <si>
    <t>4.2</t>
  </si>
  <si>
    <t>4.3</t>
  </si>
  <si>
    <t>4.4</t>
  </si>
  <si>
    <t>4.5</t>
  </si>
  <si>
    <t>5.1</t>
  </si>
  <si>
    <t>5.2</t>
  </si>
  <si>
    <t>5.3</t>
  </si>
  <si>
    <t>UND</t>
  </si>
  <si>
    <t>3.5</t>
  </si>
  <si>
    <t>3.6</t>
  </si>
  <si>
    <t>1.3</t>
  </si>
  <si>
    <t>M3XKM</t>
  </si>
  <si>
    <t>GUIAS E SARJETAS</t>
  </si>
  <si>
    <t>6.1</t>
  </si>
  <si>
    <t>7.1</t>
  </si>
  <si>
    <t>7.2</t>
  </si>
  <si>
    <t>7.3</t>
  </si>
  <si>
    <t>7.4</t>
  </si>
  <si>
    <t>5.4</t>
  </si>
  <si>
    <t>3.7</t>
  </si>
  <si>
    <t>TRANSPORTE COM CAMINHÃO BASCULANTE DE 18 M³, EM VIA URBANA PAVIMENTADA, DMT ATÉ 30 KM (UNIDADE: M3XKM). AF_07/2020</t>
  </si>
  <si>
    <t>7.5</t>
  </si>
  <si>
    <t>7.6</t>
  </si>
  <si>
    <t>7.7</t>
  </si>
  <si>
    <t>SINAPI-I</t>
  </si>
  <si>
    <t xml:space="preserve">QTD </t>
  </si>
  <si>
    <t>TOTAL CONVÊNIO</t>
  </si>
  <si>
    <t>PLANILHA ESTIMATIVA DE QUANTITATIVOS E PREÇOS</t>
  </si>
  <si>
    <t>COMPOSIÇÃO</t>
  </si>
  <si>
    <t>EXECUÇÃO E COMPACTAÇÃO DE BASE E OU SUB BASE PARA PAVIMENTAÇÃO DE PEDRA RACHÃO - EXCLUSIVE CARGA E TRANSPORTE. AF_11/2019</t>
  </si>
  <si>
    <t>925757/2022</t>
  </si>
  <si>
    <t>RECAPEMANTO ASFÁLTICO NA REGIÃO SUL</t>
  </si>
  <si>
    <t>Recapeamento Asfáltico na Região Sul de Caraguatatuba</t>
  </si>
  <si>
    <t>1082306-44/2022</t>
  </si>
  <si>
    <t>SERVIÇOS PRELIMINARES</t>
  </si>
  <si>
    <t>RECAPEAMENTO</t>
  </si>
  <si>
    <t xml:space="preserve">PASSEIOS PÚBLICOS </t>
  </si>
  <si>
    <t>CICLOVIA</t>
  </si>
  <si>
    <t>PLACA DE OBRA (PARA CONSTRUCAO CIVIL) EM CHAPA GALVANIZADA *N. 22*, ADESIVADA, DE *2,4 X 1,2* M (SEM POSTES PARA FIXACAO)</t>
  </si>
  <si>
    <t>Suporte para placa de sinalização em madeira de lei tratada 8 x 8 cm - fornecimento e implantação</t>
  </si>
  <si>
    <t>SICRO</t>
  </si>
  <si>
    <t xml:space="preserve">LOCACAO DE CONTAINER 2,30 X 6,00 M, ALT. 2,50 M, COM 1 SANITARIO, PARA ESCRITORIO, COMPLETO, SEM DIVISORIAS INTERNAS (NAO INCLUI MOBILIZACAO/DESMOBILIZACAO) 
</t>
  </si>
  <si>
    <t>MÊS</t>
  </si>
  <si>
    <t>Escavação, carga e transporte de material de 1ª categoria - DMT de 1.000 a 1.200 m - caminho de serviço pavimentado - com carregadeira e caminhão basculante de 14 m³</t>
  </si>
  <si>
    <t>M3</t>
  </si>
  <si>
    <t>Reaterro e compactação com soquete vibratório</t>
  </si>
  <si>
    <t>Fresagem contínua de revestimento asfáltico - espessura de 5 cm</t>
  </si>
  <si>
    <t>4915657</t>
  </si>
  <si>
    <t>EXECUÇÃO DE PINTURA DE LIGAÇÃO COM EMULSÃO ASFÁLTICA RR-2C</t>
  </si>
  <si>
    <t>M2</t>
  </si>
  <si>
    <t>EXECUÇÃO DE PAVIMENTO COM APLICAÇÃO DE CONCRETO ASFÁLTICO, CAMADA DE ROLAMENTO - EXCLUSIVE CARGA E TRANSPORTE. AF_11/2019</t>
  </si>
  <si>
    <t>CARGA DE MISTURA ASFÁLTICA EM CAMINHÃO BASCULANTE 18 M³ (UNIDADE: M3). AF_07/2020</t>
  </si>
  <si>
    <t>5.5</t>
  </si>
  <si>
    <t>EXECUÇÃO DE PASSEIO (CALÇADA) OU PISO DE CONCRETO COM CONCRETO MOLDADO IN LOCO, USINADO C20, ACABAMENTO CONVENCIONAL, NÃO ARMADO. AF_08/2022,</t>
  </si>
  <si>
    <t>Tela de aço eletrossoldada - fornecimento, preparo e colocação</t>
  </si>
  <si>
    <t>CARGA, MANOBRA E DESCARGA DE SOLOS E MATERIAIS GRANULARES EM CAMINHÃO BASCULANTE 18 M³ - CARGA COM PÁ CARREGADEIRA (CAÇAMBA DE 1,7 A 2,8 M³ / 128 HP) E DESCARGA LIVRE (UNIDADE: M3). AF_07/2020</t>
  </si>
  <si>
    <t>6.3</t>
  </si>
  <si>
    <t>6.4</t>
  </si>
  <si>
    <t>6.5</t>
  </si>
  <si>
    <t>6.6</t>
  </si>
  <si>
    <t>6.7</t>
  </si>
  <si>
    <t>Pintura de faixa com termoplástico por aspersão - espessura de 1,5 mm</t>
  </si>
  <si>
    <t>Pintura de faixa com termoplástico em alto relevo tipo IV por extrusão - relevo simples sem base</t>
  </si>
  <si>
    <t>Placa de advertência em aço, lado de 0,60 m - película retrorrefletiva tipo I + SI - fornecimento e implantação</t>
  </si>
  <si>
    <t>Suporte metálico galvanizado para placa de advertência ou regulamentação - lado ou diâmetro de 0,60 m - fornecimento e implantação</t>
  </si>
  <si>
    <t>Placa de regulamentação em aço D = 0,80 m - película retrorrefletiva tipo I + SI - fornecimento e implantação</t>
  </si>
  <si>
    <t>Suporte metálico galvanizado para placa de advertência ou regulamentação - lado ou diâmetro de 0,80 m - fornecimento e implantação</t>
  </si>
  <si>
    <t>PLACA DE ACO ESMALTADA PARA IDENTIFICACAO DE RUA, *45 CM X 20* CM</t>
  </si>
  <si>
    <t>7.8</t>
  </si>
  <si>
    <t>EXECUÇÃO DE PASSEIO (CALÇADA) OU PISO DE CONCRETO COM CONCRETO MOLDADO IN LOCO, USINADO C20, ACABAMENTO CONVENCIONAL, NÃO ARMADO. AF_08/2022</t>
  </si>
  <si>
    <t>Pintura de faixa com tinta acrílica emulsionada em água - espessura de 0,5 mm</t>
  </si>
  <si>
    <t>RECAPEAMENTO ASFÁLTICO NA REGIÃO SUL DE CARAGUATATUBA</t>
  </si>
  <si>
    <t>ASSENTAMENTO DE GUIA (MEIO-FIO) EM TRECHO RETO, CONFECCIONADA EM CONCRETO PRÉ-FABRICADO, DIMENSÕES 100X15X13X30 CM (COMPRIMENTO X BASE INFERIOR X BASE SUPERIOR X ALTURA), PARA VIAS URBANAS (USO VIÁRIO). AF_01/2024</t>
  </si>
  <si>
    <t>ASSENTAMENTO DE GUIA (MEIO-FIO) EM TRECHO CURVO, CONFECCIONADA EM CONCRETO PRÉ-FABRICADO, DIMENSÕES 100X15X13X30 CM (COMPRIMENTO X BASE INFERIOR X BASE SUPERIOR X ALTURA), PARA VIAS URBANAS (USO VIÁRIO). AF_01/2024</t>
  </si>
  <si>
    <t>EXECUÇÃO DE SARJETA DE CONCRETO USINADO, MOLDADA IN LOCO EM TRECHO RETO, 30 CM BASE X 15 CM ALTURA. AF_01/2024</t>
  </si>
  <si>
    <t>EXECUÇÃO DE SARJETA DE CONCRETO USINADO, MOLDADA IN LOCO EM TRECHO CURVO, 30 CM BASE X 15 CM ALTURA. AF_01/2024</t>
  </si>
  <si>
    <t>EXECUÇÃO DE SARJETÃO DE CONCRETO USINADO, MOLDADA IN LOCO EM TRECHO RETO, 100 CM BASE X 20 CM ALTURA. AF_01/2024</t>
  </si>
  <si>
    <t>LASTRO COM MATERIAL GRANULAR (PEDRA BRITADA N.2), APLICADO EM PISOS OU LAJES SOBRE SOLO, ESPESSURA DE *10 CM*. AF_01/2024</t>
  </si>
  <si>
    <t>LOCAÇÃO DE PAVIMENTAÇÃO</t>
  </si>
  <si>
    <t>01-25 SD.</t>
  </si>
  <si>
    <t>SINAPI 01/2025 SD ; SICRO 10/2024</t>
  </si>
  <si>
    <t>quinta-feira, 20 de fevereiro de 2025.</t>
  </si>
  <si>
    <t>Nome:GILSON MENDES DE SOUZA</t>
  </si>
  <si>
    <r>
      <rPr>
        <b/>
        <sz val="11"/>
        <color theme="1"/>
        <rFont val="Calibri"/>
        <family val="2"/>
        <scheme val="minor"/>
      </rPr>
      <t>CREA:</t>
    </r>
    <r>
      <rPr>
        <sz val="11"/>
        <color theme="1"/>
        <rFont val="Calibri"/>
        <family val="2"/>
        <scheme val="minor"/>
      </rPr>
      <t xml:space="preserve"> 0600735161</t>
    </r>
  </si>
  <si>
    <r>
      <rPr>
        <b/>
        <sz val="11"/>
        <color theme="1"/>
        <rFont val="Calibri"/>
        <family val="2"/>
        <scheme val="minor"/>
      </rPr>
      <t>ART:</t>
    </r>
    <r>
      <rPr>
        <sz val="11"/>
        <color theme="1"/>
        <rFont val="Calibri"/>
        <family val="2"/>
        <scheme val="minor"/>
      </rPr>
      <t xml:space="preserve"> 2620250203937</t>
    </r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</si>
</sst>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164" formatCode="_(* #,##0.00_);_(* \(#,##0.00\);_(* \-??_);_(@_)"/>
    <numFmt numFmtId="165" formatCode="0.00000%"/>
    <numFmt numFmtId="166" formatCode="0.0000000%"/>
  </numFmts>
  <fonts count="15">
    <font>
      <sz val="11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4"/>
      <color theme="1"/>
      <name val="Calibri"/>
      <family val="2"/>
      <scheme val="minor"/>
    </font>
    <font>
      <sz val="9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0" fontId="8" fillId="0" borderId="0"/>
    <xf numFmtId="9" fontId="5" fillId="0" borderId="0" applyFont="0" applyFill="0" applyBorder="0" applyAlignment="0" applyProtection="0"/>
  </cellStyleXfs>
  <cellXfs count="12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Border="1" applyAlignment="1">
      <alignment horizontal="center" vertical="center"/>
    </xf>
    <xf numFmtId="43" fontId="4" fillId="0" borderId="0" xfId="1" applyFont="1" applyBorder="1" applyAlignment="1">
      <alignment horizontal="right" vertical="center"/>
    </xf>
    <xf numFmtId="0" fontId="7" fillId="0" borderId="0" xfId="0" applyFont="1"/>
    <xf numFmtId="43" fontId="4" fillId="0" borderId="0" xfId="1" applyFont="1" applyBorder="1" applyAlignment="1">
      <alignment horizontal="center" vertical="center"/>
    </xf>
    <xf numFmtId="0" fontId="0" fillId="0" borderId="1" xfId="0" applyBorder="1"/>
    <xf numFmtId="0" fontId="8" fillId="0" borderId="0" xfId="0" applyFont="1"/>
    <xf numFmtId="0" fontId="10" fillId="0" borderId="0" xfId="0" applyFont="1"/>
    <xf numFmtId="43" fontId="7" fillId="0" borderId="0" xfId="1" applyFont="1" applyBorder="1" applyAlignment="1">
      <alignment horizontal="right" vertical="center"/>
    </xf>
    <xf numFmtId="43" fontId="7" fillId="0" borderId="0" xfId="1" applyFont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Fill="1" applyBorder="1" applyAlignment="1" applyProtection="1">
      <alignment horizontal="left" wrapText="1"/>
    </xf>
    <xf numFmtId="0" fontId="8" fillId="0" borderId="0" xfId="0" applyFont="1" applyBorder="1" applyAlignment="1" applyProtection="1">
      <alignment horizontal="left" vertical="center"/>
    </xf>
    <xf numFmtId="0" fontId="6" fillId="0" borderId="0" xfId="0" applyFont="1"/>
    <xf numFmtId="0" fontId="10" fillId="0" borderId="0" xfId="0" applyFont="1" applyFill="1" applyBorder="1" applyAlignment="1" applyProtection="1">
      <alignment horizontal="left" wrapText="1"/>
    </xf>
    <xf numFmtId="43" fontId="4" fillId="0" borderId="17" xfId="1" applyFont="1" applyFill="1" applyBorder="1" applyAlignment="1">
      <alignment horizontal="right" vertical="center"/>
    </xf>
    <xf numFmtId="0" fontId="2" fillId="0" borderId="0" xfId="0" applyFont="1" applyFill="1"/>
    <xf numFmtId="4" fontId="2" fillId="0" borderId="0" xfId="0" applyNumberFormat="1" applyFont="1" applyFill="1"/>
    <xf numFmtId="0" fontId="4" fillId="0" borderId="0" xfId="0" applyFont="1" applyFill="1"/>
    <xf numFmtId="0" fontId="3" fillId="0" borderId="0" xfId="0" applyFont="1" applyFill="1"/>
    <xf numFmtId="4" fontId="12" fillId="2" borderId="12" xfId="0" applyNumberFormat="1" applyFont="1" applyFill="1" applyBorder="1" applyAlignment="1">
      <alignment vertical="center"/>
    </xf>
    <xf numFmtId="4" fontId="2" fillId="0" borderId="0" xfId="0" applyNumberFormat="1" applyFont="1"/>
    <xf numFmtId="0" fontId="11" fillId="2" borderId="10" xfId="0" applyFont="1" applyFill="1" applyBorder="1" applyAlignment="1"/>
    <xf numFmtId="0" fontId="11" fillId="2" borderId="11" xfId="0" applyFont="1" applyFill="1" applyBorder="1" applyAlignment="1"/>
    <xf numFmtId="0" fontId="11" fillId="3" borderId="14" xfId="0" applyFont="1" applyFill="1" applyBorder="1"/>
    <xf numFmtId="0" fontId="11" fillId="3" borderId="9" xfId="0" applyFont="1" applyFill="1" applyBorder="1"/>
    <xf numFmtId="43" fontId="11" fillId="3" borderId="13" xfId="1" applyFont="1" applyFill="1" applyBorder="1" applyAlignment="1">
      <alignment horizontal="right"/>
    </xf>
    <xf numFmtId="0" fontId="11" fillId="0" borderId="16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2" fontId="11" fillId="0" borderId="15" xfId="0" applyNumberFormat="1" applyFont="1" applyFill="1" applyBorder="1" applyAlignment="1">
      <alignment horizontal="right" vertical="center"/>
    </xf>
    <xf numFmtId="164" fontId="11" fillId="5" borderId="24" xfId="1" applyNumberFormat="1" applyFont="1" applyFill="1" applyBorder="1" applyAlignment="1" applyProtection="1">
      <alignment vertical="center" wrapText="1"/>
      <protection locked="0"/>
    </xf>
    <xf numFmtId="43" fontId="11" fillId="0" borderId="17" xfId="1" applyFont="1" applyFill="1" applyBorder="1" applyAlignment="1">
      <alignment horizontal="right" vertical="center"/>
    </xf>
    <xf numFmtId="0" fontId="11" fillId="3" borderId="10" xfId="0" applyFont="1" applyFill="1" applyBorder="1" applyAlignment="1">
      <alignment horizontal="left" vertical="center"/>
    </xf>
    <xf numFmtId="0" fontId="11" fillId="3" borderId="11" xfId="0" applyFont="1" applyFill="1" applyBorder="1" applyAlignment="1">
      <alignment horizontal="center" vertical="center"/>
    </xf>
    <xf numFmtId="2" fontId="11" fillId="3" borderId="11" xfId="0" applyNumberFormat="1" applyFont="1" applyFill="1" applyBorder="1" applyAlignment="1">
      <alignment horizontal="right" vertical="center"/>
    </xf>
    <xf numFmtId="0" fontId="11" fillId="3" borderId="11" xfId="0" applyFont="1" applyFill="1" applyBorder="1" applyAlignment="1">
      <alignment horizontal="right" vertical="center"/>
    </xf>
    <xf numFmtId="43" fontId="11" fillId="3" borderId="12" xfId="1" applyFont="1" applyFill="1" applyBorder="1" applyAlignment="1">
      <alignment horizontal="right" vertical="center"/>
    </xf>
    <xf numFmtId="43" fontId="11" fillId="0" borderId="15" xfId="1" applyFont="1" applyFill="1" applyBorder="1" applyAlignment="1">
      <alignment horizontal="right" vertical="center"/>
    </xf>
    <xf numFmtId="43" fontId="11" fillId="0" borderId="15" xfId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43" fontId="11" fillId="0" borderId="0" xfId="1" applyFont="1" applyFill="1" applyBorder="1" applyAlignment="1">
      <alignment horizontal="right" vertical="center"/>
    </xf>
    <xf numFmtId="49" fontId="11" fillId="0" borderId="15" xfId="0" applyNumberFormat="1" applyFont="1" applyFill="1" applyBorder="1" applyAlignment="1">
      <alignment horizontal="center" vertical="center"/>
    </xf>
    <xf numFmtId="43" fontId="11" fillId="0" borderId="15" xfId="1" applyFont="1" applyFill="1" applyBorder="1" applyAlignment="1">
      <alignment horizontal="right" vertical="center" wrapText="1"/>
    </xf>
    <xf numFmtId="0" fontId="11" fillId="0" borderId="22" xfId="0" applyFont="1" applyFill="1" applyBorder="1" applyAlignment="1">
      <alignment horizontal="center" vertical="center"/>
    </xf>
    <xf numFmtId="43" fontId="11" fillId="0" borderId="22" xfId="1" applyFont="1" applyFill="1" applyBorder="1" applyAlignment="1">
      <alignment horizontal="right" vertical="center"/>
    </xf>
    <xf numFmtId="0" fontId="11" fillId="0" borderId="3" xfId="0" applyFont="1" applyBorder="1"/>
    <xf numFmtId="0" fontId="11" fillId="0" borderId="5" xfId="0" applyFont="1" applyBorder="1"/>
    <xf numFmtId="0" fontId="11" fillId="0" borderId="7" xfId="0" applyFont="1" applyBorder="1"/>
    <xf numFmtId="0" fontId="11" fillId="0" borderId="0" xfId="0" applyFont="1" applyBorder="1"/>
    <xf numFmtId="0" fontId="11" fillId="0" borderId="2" xfId="0" applyFont="1" applyBorder="1"/>
    <xf numFmtId="0" fontId="11" fillId="0" borderId="6" xfId="0" applyFont="1" applyBorder="1"/>
    <xf numFmtId="0" fontId="11" fillId="0" borderId="4" xfId="0" applyFont="1" applyBorder="1" applyAlignment="1">
      <alignment horizontal="left"/>
    </xf>
    <xf numFmtId="0" fontId="11" fillId="0" borderId="1" xfId="0" applyFont="1" applyBorder="1"/>
    <xf numFmtId="0" fontId="11" fillId="0" borderId="0" xfId="0" applyFont="1"/>
    <xf numFmtId="0" fontId="11" fillId="0" borderId="3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4" xfId="0" applyFont="1" applyBorder="1"/>
    <xf numFmtId="10" fontId="11" fillId="0" borderId="2" xfId="0" applyNumberFormat="1" applyFont="1" applyBorder="1" applyAlignment="1">
      <alignment horizontal="center"/>
    </xf>
    <xf numFmtId="10" fontId="11" fillId="0" borderId="4" xfId="0" applyNumberFormat="1" applyFont="1" applyBorder="1" applyAlignment="1">
      <alignment horizontal="center"/>
    </xf>
    <xf numFmtId="0" fontId="13" fillId="0" borderId="0" xfId="0" applyFont="1"/>
    <xf numFmtId="0" fontId="11" fillId="6" borderId="16" xfId="0" applyFont="1" applyFill="1" applyBorder="1" applyAlignment="1">
      <alignment horizontal="center" vertical="center"/>
    </xf>
    <xf numFmtId="0" fontId="11" fillId="6" borderId="15" xfId="0" applyFont="1" applyFill="1" applyBorder="1" applyAlignment="1">
      <alignment horizontal="center" vertical="center"/>
    </xf>
    <xf numFmtId="43" fontId="11" fillId="6" borderId="15" xfId="1" applyFont="1" applyFill="1" applyBorder="1" applyAlignment="1">
      <alignment horizontal="right" vertical="center" wrapText="1"/>
    </xf>
    <xf numFmtId="43" fontId="11" fillId="6" borderId="15" xfId="1" applyFont="1" applyFill="1" applyBorder="1" applyAlignment="1">
      <alignment horizontal="right" vertical="center"/>
    </xf>
    <xf numFmtId="43" fontId="11" fillId="6" borderId="15" xfId="1" applyFont="1" applyFill="1" applyBorder="1" applyAlignment="1">
      <alignment horizontal="center" vertical="center"/>
    </xf>
    <xf numFmtId="2" fontId="11" fillId="6" borderId="15" xfId="0" applyNumberFormat="1" applyFont="1" applyFill="1" applyBorder="1" applyAlignment="1">
      <alignment horizontal="right" vertical="center"/>
    </xf>
    <xf numFmtId="43" fontId="11" fillId="6" borderId="17" xfId="1" applyFont="1" applyFill="1" applyBorder="1" applyAlignment="1">
      <alignment horizontal="right" vertical="center"/>
    </xf>
    <xf numFmtId="1" fontId="11" fillId="6" borderId="15" xfId="0" applyNumberFormat="1" applyFont="1" applyFill="1" applyBorder="1" applyAlignment="1">
      <alignment horizontal="center" vertical="center"/>
    </xf>
    <xf numFmtId="165" fontId="2" fillId="0" borderId="0" xfId="3" applyNumberFormat="1" applyFont="1" applyFill="1"/>
    <xf numFmtId="0" fontId="2" fillId="0" borderId="0" xfId="0" applyFont="1" applyAlignment="1">
      <alignment horizontal="center"/>
    </xf>
    <xf numFmtId="166" fontId="2" fillId="0" borderId="0" xfId="3" applyNumberFormat="1" applyFont="1" applyAlignment="1">
      <alignment horizontal="center"/>
    </xf>
    <xf numFmtId="0" fontId="4" fillId="0" borderId="0" xfId="0" applyFont="1" applyBorder="1" applyAlignment="1">
      <alignment vertical="center" wrapText="1"/>
    </xf>
    <xf numFmtId="0" fontId="11" fillId="0" borderId="18" xfId="0" applyFont="1" applyFill="1" applyBorder="1" applyAlignment="1">
      <alignment vertical="center" wrapText="1"/>
    </xf>
    <xf numFmtId="0" fontId="11" fillId="6" borderId="18" xfId="0" applyFont="1" applyFill="1" applyBorder="1" applyAlignment="1">
      <alignment vertical="center" wrapText="1"/>
    </xf>
    <xf numFmtId="0" fontId="11" fillId="0" borderId="21" xfId="0" applyFont="1" applyFill="1" applyBorder="1" applyAlignment="1">
      <alignment vertical="center" wrapText="1"/>
    </xf>
    <xf numFmtId="0" fontId="11" fillId="0" borderId="25" xfId="0" applyFont="1" applyFill="1" applyBorder="1" applyAlignment="1">
      <alignment vertical="center" wrapText="1"/>
    </xf>
    <xf numFmtId="0" fontId="11" fillId="0" borderId="26" xfId="0" applyFont="1" applyFill="1" applyBorder="1" applyAlignment="1">
      <alignment vertical="center" wrapText="1"/>
    </xf>
    <xf numFmtId="0" fontId="11" fillId="0" borderId="18" xfId="0" applyFont="1" applyFill="1" applyBorder="1" applyAlignment="1">
      <alignment vertical="center"/>
    </xf>
    <xf numFmtId="164" fontId="11" fillId="5" borderId="15" xfId="1" applyNumberFormat="1" applyFont="1" applyFill="1" applyBorder="1" applyAlignment="1" applyProtection="1">
      <alignment vertical="center" wrapText="1"/>
      <protection locked="0"/>
    </xf>
    <xf numFmtId="2" fontId="11" fillId="0" borderId="22" xfId="0" applyNumberFormat="1" applyFont="1" applyFill="1" applyBorder="1" applyAlignment="1">
      <alignment horizontal="right" vertical="center"/>
    </xf>
    <xf numFmtId="43" fontId="11" fillId="0" borderId="24" xfId="1" applyFont="1" applyFill="1" applyBorder="1" applyAlignment="1">
      <alignment horizontal="right" vertical="center"/>
    </xf>
    <xf numFmtId="43" fontId="2" fillId="0" borderId="0" xfId="0" applyNumberFormat="1" applyFont="1" applyFill="1"/>
    <xf numFmtId="43" fontId="4" fillId="0" borderId="0" xfId="0" applyNumberFormat="1" applyFont="1" applyFill="1"/>
    <xf numFmtId="43" fontId="3" fillId="0" borderId="0" xfId="0" applyNumberFormat="1" applyFont="1" applyFill="1"/>
    <xf numFmtId="49" fontId="11" fillId="0" borderId="0" xfId="0" applyNumberFormat="1" applyFont="1" applyFill="1" applyBorder="1" applyAlignment="1">
      <alignment horizontal="center" vertical="center"/>
    </xf>
    <xf numFmtId="0" fontId="11" fillId="0" borderId="25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vertical="center" wrapText="1"/>
    </xf>
    <xf numFmtId="0" fontId="11" fillId="0" borderId="22" xfId="0" applyFont="1" applyFill="1" applyBorder="1" applyAlignment="1">
      <alignment vertical="center" wrapText="1"/>
    </xf>
    <xf numFmtId="0" fontId="13" fillId="0" borderId="0" xfId="0" applyFont="1" applyAlignment="1">
      <alignment horizontal="left"/>
    </xf>
    <xf numFmtId="0" fontId="8" fillId="0" borderId="10" xfId="0" applyFont="1" applyBorder="1" applyAlignment="1" applyProtection="1">
      <alignment horizontal="left" vertical="center"/>
      <protection locked="0"/>
    </xf>
    <xf numFmtId="0" fontId="8" fillId="0" borderId="11" xfId="0" applyFont="1" applyBorder="1" applyAlignment="1" applyProtection="1">
      <alignment horizontal="left" vertical="center"/>
      <protection locked="0"/>
    </xf>
    <xf numFmtId="0" fontId="8" fillId="0" borderId="12" xfId="0" applyFont="1" applyBorder="1" applyAlignment="1" applyProtection="1">
      <alignment horizontal="left" vertical="center"/>
      <protection locked="0"/>
    </xf>
    <xf numFmtId="0" fontId="8" fillId="4" borderId="0" xfId="0" applyFont="1" applyFill="1" applyBorder="1" applyAlignment="1" applyProtection="1">
      <alignment horizontal="left" vertical="top" wrapText="1"/>
      <protection locked="0"/>
    </xf>
    <xf numFmtId="0" fontId="8" fillId="4" borderId="5" xfId="0" applyFont="1" applyFill="1" applyBorder="1" applyAlignment="1" applyProtection="1">
      <alignment horizontal="left" vertical="top" wrapText="1"/>
      <protection locked="0"/>
    </xf>
    <xf numFmtId="0" fontId="8" fillId="4" borderId="1" xfId="0" applyFont="1" applyFill="1" applyBorder="1" applyAlignment="1" applyProtection="1">
      <alignment horizontal="left" vertical="top" wrapText="1"/>
      <protection locked="0"/>
    </xf>
    <xf numFmtId="0" fontId="8" fillId="4" borderId="6" xfId="0" applyFont="1" applyFill="1" applyBorder="1" applyAlignment="1" applyProtection="1">
      <alignment horizontal="left" vertical="top" wrapText="1"/>
      <protection locked="0"/>
    </xf>
    <xf numFmtId="0" fontId="9" fillId="0" borderId="8" xfId="0" applyFont="1" applyFill="1" applyBorder="1" applyAlignment="1" applyProtection="1">
      <alignment horizontal="left" wrapText="1"/>
    </xf>
    <xf numFmtId="0" fontId="10" fillId="0" borderId="8" xfId="0" applyFont="1" applyFill="1" applyBorder="1" applyAlignment="1" applyProtection="1">
      <alignment horizontal="left" wrapText="1"/>
    </xf>
    <xf numFmtId="0" fontId="8" fillId="4" borderId="3" xfId="0" applyFont="1" applyFill="1" applyBorder="1" applyAlignment="1" applyProtection="1">
      <alignment horizontal="left" vertical="top" wrapText="1"/>
      <protection locked="0"/>
    </xf>
    <xf numFmtId="0" fontId="8" fillId="4" borderId="2" xfId="0" applyFont="1" applyFill="1" applyBorder="1" applyAlignment="1" applyProtection="1">
      <alignment horizontal="left" vertical="top" wrapText="1"/>
      <protection locked="0"/>
    </xf>
    <xf numFmtId="0" fontId="4" fillId="0" borderId="0" xfId="0" applyFont="1" applyBorder="1" applyAlignment="1">
      <alignment vertical="center" wrapText="1"/>
    </xf>
    <xf numFmtId="0" fontId="11" fillId="3" borderId="11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horizontal="right" vertical="center"/>
    </xf>
    <xf numFmtId="0" fontId="11" fillId="2" borderId="11" xfId="0" applyFont="1" applyFill="1" applyBorder="1" applyAlignment="1">
      <alignment horizontal="right" vertical="center"/>
    </xf>
    <xf numFmtId="0" fontId="11" fillId="2" borderId="23" xfId="0" applyFont="1" applyFill="1" applyBorder="1" applyAlignment="1">
      <alignment horizontal="right" vertical="center"/>
    </xf>
    <xf numFmtId="0" fontId="11" fillId="6" borderId="15" xfId="0" applyFont="1" applyFill="1" applyBorder="1" applyAlignment="1">
      <alignment vertical="center" wrapText="1"/>
    </xf>
    <xf numFmtId="0" fontId="11" fillId="0" borderId="21" xfId="0" applyFont="1" applyFill="1" applyBorder="1" applyAlignment="1">
      <alignment horizontal="left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8" xfId="0" applyFont="1" applyFill="1" applyBorder="1" applyAlignment="1">
      <alignment vertical="center" wrapText="1"/>
    </xf>
    <xf numFmtId="0" fontId="11" fillId="0" borderId="19" xfId="0" applyFont="1" applyFill="1" applyBorder="1" applyAlignment="1">
      <alignment vertical="center" wrapText="1"/>
    </xf>
    <xf numFmtId="0" fontId="11" fillId="0" borderId="20" xfId="0" applyFont="1" applyFill="1" applyBorder="1" applyAlignment="1">
      <alignment vertical="center" wrapText="1"/>
    </xf>
    <xf numFmtId="0" fontId="11" fillId="3" borderId="9" xfId="0" applyFont="1" applyFill="1" applyBorder="1" applyAlignment="1">
      <alignment horizontal="left"/>
    </xf>
    <xf numFmtId="0" fontId="11" fillId="0" borderId="8" xfId="0" applyFont="1" applyBorder="1" applyAlignment="1">
      <alignment horizontal="center" wrapText="1"/>
    </xf>
    <xf numFmtId="0" fontId="11" fillId="2" borderId="5" xfId="0" applyFont="1" applyFill="1" applyBorder="1"/>
    <xf numFmtId="43" fontId="2" fillId="0" borderId="0" xfId="1" applyFont="1"/>
    <xf numFmtId="43" fontId="14" fillId="0" borderId="17" xfId="1" applyFont="1" applyFill="1" applyBorder="1" applyAlignment="1">
      <alignment horizontal="right" vertical="center"/>
    </xf>
  </cellXfs>
  <cellStyles count="4">
    <cellStyle name="Normal" xfId="0" builtinId="0"/>
    <cellStyle name="Normal 2" xfId="2"/>
    <cellStyle name="Porcentagem" xfId="3" builtinId="5"/>
    <cellStyle name="Separador de milhares" xfId="1" builtinId="3"/>
  </cellStyles>
  <dxfs count="30"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OLANGE/CONV&#202;NIOS%20EM%20ANDAMENTO/PAVIMENTA&#199;&#195;O%20MARGINAL%20E%20HORT&#202;NCIA/FINAL/PLANILHA%20M&#218;LTIPLA%20V3.0.5%20NAODESOD%20Marginal%20e%20Hort&#234;ncia%2004-12-19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CONV&#202;NIOS%202023/RECAPEAMENTO%20ASF&#193;LTICO%20NA%20REGI&#195;O%20SUL%20-%20Rio%20Claro%20-%20%20Jordao%20Pedro/RECAPEAMENTO%20ESTRADA%20DO%20RIO%20CLARO/LICITA&#199;&#195;O%202024/C&#243;pia%20de%20PLANILHA%20M&#218;LTIPLA%20V3.0.5%2008.23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/>
      <sheetData sheetId="1">
        <row r="6">
          <cell r="F6" t="str">
            <v>CARAGUATATUBA/SP</v>
          </cell>
        </row>
        <row r="22">
          <cell r="F22" t="str">
            <v>LEANDRO BORELLA BARBOSA</v>
          </cell>
        </row>
        <row r="23">
          <cell r="F23" t="str">
            <v>506087467-8</v>
          </cell>
        </row>
        <row r="24">
          <cell r="F24" t="str">
            <v>28027230191607047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NOVO"/>
      <sheetName val="DADOS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Cópia de PLANILHA MÚLTIPLA V3"/>
    </sheetNames>
    <sheetDataSet>
      <sheetData sheetId="0">
        <row r="3">
          <cell r="O3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72"/>
  <sheetViews>
    <sheetView tabSelected="1" view="pageBreakPreview" zoomScaleNormal="100" zoomScaleSheetLayoutView="100" zoomScalePageLayoutView="85" workbookViewId="0">
      <selection activeCell="Q69" sqref="Q69"/>
    </sheetView>
  </sheetViews>
  <sheetFormatPr defaultRowHeight="15"/>
  <cols>
    <col min="2" max="2" width="11.42578125" customWidth="1"/>
    <col min="3" max="3" width="10.85546875" customWidth="1"/>
    <col min="8" max="8" width="22.85546875" customWidth="1"/>
    <col min="10" max="10" width="14" customWidth="1"/>
    <col min="11" max="11" width="9.85546875" customWidth="1"/>
    <col min="13" max="13" width="9.7109375" customWidth="1"/>
    <col min="14" max="14" width="12.28515625" bestFit="1" customWidth="1"/>
    <col min="17" max="17" width="9.42578125" bestFit="1" customWidth="1"/>
  </cols>
  <sheetData>
    <row r="1" spans="1:17" ht="18.75">
      <c r="A1" s="92" t="s">
        <v>78</v>
      </c>
      <c r="B1" s="92"/>
      <c r="C1" s="92"/>
      <c r="D1" s="92"/>
      <c r="E1" s="92"/>
      <c r="F1" s="92"/>
      <c r="G1" s="92"/>
      <c r="H1" s="92"/>
      <c r="I1" s="92"/>
      <c r="J1" s="92"/>
      <c r="K1" s="92"/>
      <c r="M1" s="63"/>
    </row>
    <row r="2" spans="1:17" ht="24" customHeight="1"/>
    <row r="3" spans="1:17" s="1" customFormat="1" ht="12">
      <c r="A3" s="49" t="s">
        <v>0</v>
      </c>
      <c r="B3" s="50"/>
      <c r="C3" s="51" t="s">
        <v>1</v>
      </c>
      <c r="D3" s="49" t="s">
        <v>2</v>
      </c>
      <c r="E3" s="52"/>
      <c r="F3" s="52"/>
      <c r="G3" s="52"/>
      <c r="H3" s="50"/>
      <c r="I3" s="49" t="s">
        <v>4</v>
      </c>
      <c r="J3" s="52"/>
      <c r="K3" s="52"/>
      <c r="L3" s="52"/>
      <c r="M3" s="52"/>
      <c r="N3" s="50"/>
    </row>
    <row r="4" spans="1:17" s="1" customFormat="1" ht="12">
      <c r="A4" s="53" t="s">
        <v>84</v>
      </c>
      <c r="B4" s="54"/>
      <c r="C4" s="55" t="s">
        <v>81</v>
      </c>
      <c r="D4" s="53" t="s">
        <v>3</v>
      </c>
      <c r="E4" s="56"/>
      <c r="F4" s="56"/>
      <c r="G4" s="56"/>
      <c r="H4" s="54"/>
      <c r="I4" s="53" t="s">
        <v>82</v>
      </c>
      <c r="J4" s="56"/>
      <c r="K4" s="56"/>
      <c r="L4" s="56"/>
      <c r="M4" s="56"/>
      <c r="N4" s="54"/>
    </row>
    <row r="5" spans="1:17" s="1" customFormat="1" ht="12">
      <c r="A5" s="57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</row>
    <row r="6" spans="1:17" s="1" customFormat="1" ht="12">
      <c r="A6" s="49" t="s">
        <v>5</v>
      </c>
      <c r="B6" s="50"/>
      <c r="C6" s="51" t="s">
        <v>7</v>
      </c>
      <c r="D6" s="49" t="s">
        <v>8</v>
      </c>
      <c r="E6" s="52"/>
      <c r="F6" s="52"/>
      <c r="G6" s="52"/>
      <c r="H6" s="52"/>
      <c r="I6" s="50"/>
      <c r="J6" s="49" t="s">
        <v>9</v>
      </c>
      <c r="K6" s="50"/>
      <c r="L6" s="58" t="s">
        <v>11</v>
      </c>
      <c r="M6" s="59" t="s">
        <v>12</v>
      </c>
      <c r="N6" s="59" t="s">
        <v>13</v>
      </c>
    </row>
    <row r="7" spans="1:17" s="1" customFormat="1" ht="12">
      <c r="A7" s="53" t="s">
        <v>6</v>
      </c>
      <c r="B7" s="54"/>
      <c r="C7" s="60" t="s">
        <v>130</v>
      </c>
      <c r="D7" s="53" t="s">
        <v>83</v>
      </c>
      <c r="E7" s="56"/>
      <c r="F7" s="56"/>
      <c r="G7" s="56"/>
      <c r="H7" s="56"/>
      <c r="I7" s="54"/>
      <c r="J7" s="53" t="s">
        <v>10</v>
      </c>
      <c r="K7" s="54"/>
      <c r="L7" s="61">
        <v>0.23319999999999999</v>
      </c>
      <c r="M7" s="62">
        <v>0</v>
      </c>
      <c r="N7" s="62">
        <v>0</v>
      </c>
    </row>
    <row r="8" spans="1:17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</row>
    <row r="9" spans="1:17" s="2" customFormat="1" ht="11.25" customHeight="1">
      <c r="A9" s="111" t="s">
        <v>14</v>
      </c>
      <c r="B9" s="111" t="s">
        <v>15</v>
      </c>
      <c r="C9" s="111" t="s">
        <v>16</v>
      </c>
      <c r="D9" s="111" t="s">
        <v>17</v>
      </c>
      <c r="E9" s="111"/>
      <c r="F9" s="111"/>
      <c r="G9" s="111"/>
      <c r="H9" s="111"/>
      <c r="I9" s="111" t="s">
        <v>22</v>
      </c>
      <c r="J9" s="111" t="s">
        <v>76</v>
      </c>
      <c r="K9" s="111" t="s">
        <v>21</v>
      </c>
      <c r="L9" s="111" t="s">
        <v>20</v>
      </c>
      <c r="M9" s="116" t="s">
        <v>19</v>
      </c>
      <c r="N9" s="111" t="s">
        <v>18</v>
      </c>
    </row>
    <row r="10" spans="1:17" s="2" customFormat="1" ht="11.25">
      <c r="A10" s="111"/>
      <c r="B10" s="111"/>
      <c r="C10" s="111"/>
      <c r="D10" s="111"/>
      <c r="E10" s="111"/>
      <c r="F10" s="111"/>
      <c r="G10" s="111"/>
      <c r="H10" s="111"/>
      <c r="I10" s="111"/>
      <c r="J10" s="111"/>
      <c r="K10" s="111"/>
      <c r="L10" s="111"/>
      <c r="M10" s="116"/>
      <c r="N10" s="111"/>
    </row>
    <row r="11" spans="1:17" s="2" customFormat="1" ht="11.25">
      <c r="A11" s="111"/>
      <c r="B11" s="111"/>
      <c r="C11" s="111"/>
      <c r="D11" s="111"/>
      <c r="E11" s="111"/>
      <c r="F11" s="111"/>
      <c r="G11" s="111"/>
      <c r="H11" s="111"/>
      <c r="I11" s="111"/>
      <c r="J11" s="111"/>
      <c r="K11" s="111"/>
      <c r="L11" s="111"/>
      <c r="M11" s="116"/>
      <c r="N11" s="111"/>
    </row>
    <row r="12" spans="1:17" s="2" customFormat="1" ht="12">
      <c r="A12" s="26" t="s">
        <v>122</v>
      </c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117"/>
      <c r="Q12" s="73"/>
    </row>
    <row r="13" spans="1:17" s="2" customFormat="1" ht="12">
      <c r="A13" s="28" t="s">
        <v>23</v>
      </c>
      <c r="B13" s="29"/>
      <c r="C13" s="29"/>
      <c r="D13" s="115" t="s">
        <v>24</v>
      </c>
      <c r="E13" s="115"/>
      <c r="F13" s="115"/>
      <c r="G13" s="115"/>
      <c r="H13" s="115"/>
      <c r="I13" s="29"/>
      <c r="J13" s="29"/>
      <c r="K13" s="29"/>
      <c r="L13" s="29"/>
      <c r="M13" s="29"/>
      <c r="N13" s="30">
        <f>SUM(N14:N16)</f>
        <v>14840.54</v>
      </c>
      <c r="Q13" s="74"/>
    </row>
    <row r="14" spans="1:17" s="20" customFormat="1" ht="36.75" customHeight="1">
      <c r="A14" s="31" t="s">
        <v>43</v>
      </c>
      <c r="B14" s="32" t="s">
        <v>75</v>
      </c>
      <c r="C14" s="32">
        <v>4813</v>
      </c>
      <c r="D14" s="90" t="s">
        <v>89</v>
      </c>
      <c r="E14" s="90"/>
      <c r="F14" s="90"/>
      <c r="G14" s="90"/>
      <c r="H14" s="90"/>
      <c r="I14" s="32" t="s">
        <v>26</v>
      </c>
      <c r="J14" s="33">
        <v>4.5</v>
      </c>
      <c r="K14" s="34">
        <v>400</v>
      </c>
      <c r="L14" s="32" t="s">
        <v>11</v>
      </c>
      <c r="M14" s="33">
        <f>ROUND(K14*(1+$L$7),2)</f>
        <v>493.28</v>
      </c>
      <c r="N14" s="35">
        <f>ROUND(J14*M14,2)</f>
        <v>2219.7600000000002</v>
      </c>
    </row>
    <row r="15" spans="1:17" s="20" customFormat="1" ht="25.5" customHeight="1">
      <c r="A15" s="31" t="s">
        <v>44</v>
      </c>
      <c r="B15" s="32" t="s">
        <v>91</v>
      </c>
      <c r="C15" s="32">
        <v>5216111</v>
      </c>
      <c r="D15" s="90" t="s">
        <v>90</v>
      </c>
      <c r="E15" s="90"/>
      <c r="F15" s="90"/>
      <c r="G15" s="90"/>
      <c r="H15" s="90"/>
      <c r="I15" s="32" t="s">
        <v>58</v>
      </c>
      <c r="J15" s="33">
        <v>2</v>
      </c>
      <c r="K15" s="34">
        <v>122.08</v>
      </c>
      <c r="L15" s="32" t="s">
        <v>11</v>
      </c>
      <c r="M15" s="33">
        <f>ROUND(K15*(1+$L$7),2)</f>
        <v>150.55000000000001</v>
      </c>
      <c r="N15" s="35">
        <f>ROUND(J15*M15,2)</f>
        <v>301.10000000000002</v>
      </c>
    </row>
    <row r="16" spans="1:17" s="20" customFormat="1" ht="41.25" customHeight="1">
      <c r="A16" s="31" t="s">
        <v>61</v>
      </c>
      <c r="B16" s="32" t="s">
        <v>75</v>
      </c>
      <c r="C16" s="32">
        <v>10775</v>
      </c>
      <c r="D16" s="90" t="s">
        <v>92</v>
      </c>
      <c r="E16" s="90"/>
      <c r="F16" s="90"/>
      <c r="G16" s="90"/>
      <c r="H16" s="90"/>
      <c r="I16" s="32" t="s">
        <v>93</v>
      </c>
      <c r="J16" s="33">
        <v>12</v>
      </c>
      <c r="K16" s="34">
        <v>832.5</v>
      </c>
      <c r="L16" s="32" t="s">
        <v>11</v>
      </c>
      <c r="M16" s="33">
        <f>ROUND(K16*(1+$L$7),2)</f>
        <v>1026.6400000000001</v>
      </c>
      <c r="N16" s="35">
        <f>ROUND(J16*M16,2)</f>
        <v>12319.68</v>
      </c>
      <c r="Q16" s="72"/>
    </row>
    <row r="17" spans="1:17" s="2" customFormat="1" ht="12">
      <c r="A17" s="36" t="s">
        <v>27</v>
      </c>
      <c r="B17" s="37"/>
      <c r="C17" s="37"/>
      <c r="D17" s="105" t="s">
        <v>85</v>
      </c>
      <c r="E17" s="105"/>
      <c r="F17" s="105"/>
      <c r="G17" s="105"/>
      <c r="H17" s="105"/>
      <c r="I17" s="37"/>
      <c r="J17" s="38"/>
      <c r="K17" s="38"/>
      <c r="L17" s="37"/>
      <c r="M17" s="39"/>
      <c r="N17" s="40">
        <f>SUM(N18:N18)</f>
        <v>6390.81</v>
      </c>
    </row>
    <row r="18" spans="1:17" s="20" customFormat="1" ht="18.75" customHeight="1">
      <c r="A18" s="64" t="s">
        <v>45</v>
      </c>
      <c r="B18" s="65" t="s">
        <v>79</v>
      </c>
      <c r="C18" s="65">
        <v>2</v>
      </c>
      <c r="D18" s="109" t="s">
        <v>129</v>
      </c>
      <c r="E18" s="109"/>
      <c r="F18" s="109"/>
      <c r="G18" s="109"/>
      <c r="H18" s="109"/>
      <c r="I18" s="65" t="s">
        <v>29</v>
      </c>
      <c r="J18" s="67">
        <v>3000.38</v>
      </c>
      <c r="K18" s="67">
        <v>1.73</v>
      </c>
      <c r="L18" s="68" t="s">
        <v>11</v>
      </c>
      <c r="M18" s="69">
        <f>ROUND(K18*(1+$L$7),2)</f>
        <v>2.13</v>
      </c>
      <c r="N18" s="70">
        <f>ROUND(J18*M18,2)</f>
        <v>6390.81</v>
      </c>
      <c r="Q18" s="21"/>
    </row>
    <row r="19" spans="1:17" s="2" customFormat="1" ht="12">
      <c r="A19" s="36" t="s">
        <v>28</v>
      </c>
      <c r="B19" s="37"/>
      <c r="C19" s="37"/>
      <c r="D19" s="105" t="s">
        <v>63</v>
      </c>
      <c r="E19" s="105"/>
      <c r="F19" s="105"/>
      <c r="G19" s="105"/>
      <c r="H19" s="105"/>
      <c r="I19" s="37"/>
      <c r="J19" s="38"/>
      <c r="K19" s="38"/>
      <c r="L19" s="37"/>
      <c r="M19" s="39"/>
      <c r="N19" s="40">
        <f>SUM(N20:N26)</f>
        <v>250571.28000000003</v>
      </c>
    </row>
    <row r="20" spans="1:17" s="20" customFormat="1" ht="36.75" customHeight="1">
      <c r="A20" s="31" t="s">
        <v>46</v>
      </c>
      <c r="B20" s="32" t="s">
        <v>91</v>
      </c>
      <c r="C20" s="32">
        <v>5501932</v>
      </c>
      <c r="D20" s="112" t="s">
        <v>94</v>
      </c>
      <c r="E20" s="113"/>
      <c r="F20" s="113"/>
      <c r="G20" s="113"/>
      <c r="H20" s="114"/>
      <c r="I20" s="32" t="s">
        <v>95</v>
      </c>
      <c r="J20" s="41">
        <v>155.91999999999999</v>
      </c>
      <c r="K20" s="34">
        <v>10.72</v>
      </c>
      <c r="L20" s="42" t="s">
        <v>11</v>
      </c>
      <c r="M20" s="33">
        <f t="shared" ref="M20:M26" si="0">ROUND(K20*(1+$L$7),2)</f>
        <v>13.22</v>
      </c>
      <c r="N20" s="35">
        <f t="shared" ref="N20:N26" si="1">ROUND(J20*M20,2)</f>
        <v>2061.2600000000002</v>
      </c>
      <c r="Q20" s="21"/>
    </row>
    <row r="21" spans="1:17" s="20" customFormat="1" ht="49.5" customHeight="1">
      <c r="A21" s="31" t="s">
        <v>47</v>
      </c>
      <c r="B21" s="32" t="s">
        <v>25</v>
      </c>
      <c r="C21" s="32">
        <v>94273</v>
      </c>
      <c r="D21" s="90" t="s">
        <v>123</v>
      </c>
      <c r="E21" s="90"/>
      <c r="F21" s="90"/>
      <c r="G21" s="90"/>
      <c r="H21" s="90"/>
      <c r="I21" s="32" t="s">
        <v>29</v>
      </c>
      <c r="J21" s="41">
        <v>2463.88</v>
      </c>
      <c r="K21" s="34">
        <v>48.37</v>
      </c>
      <c r="L21" s="42" t="s">
        <v>11</v>
      </c>
      <c r="M21" s="33">
        <f t="shared" si="0"/>
        <v>59.65</v>
      </c>
      <c r="N21" s="35">
        <f t="shared" si="1"/>
        <v>146970.44</v>
      </c>
      <c r="Q21" s="21"/>
    </row>
    <row r="22" spans="1:17" s="20" customFormat="1" ht="48" customHeight="1">
      <c r="A22" s="31" t="s">
        <v>48</v>
      </c>
      <c r="B22" s="32" t="s">
        <v>25</v>
      </c>
      <c r="C22" s="32">
        <v>94274</v>
      </c>
      <c r="D22" s="90" t="s">
        <v>124</v>
      </c>
      <c r="E22" s="90"/>
      <c r="F22" s="90"/>
      <c r="G22" s="90"/>
      <c r="H22" s="90"/>
      <c r="I22" s="32" t="s">
        <v>29</v>
      </c>
      <c r="J22" s="41">
        <v>36.24</v>
      </c>
      <c r="K22" s="34">
        <v>51.97</v>
      </c>
      <c r="L22" s="42" t="s">
        <v>11</v>
      </c>
      <c r="M22" s="33">
        <f t="shared" si="0"/>
        <v>64.09</v>
      </c>
      <c r="N22" s="35">
        <f t="shared" si="1"/>
        <v>2322.62</v>
      </c>
      <c r="Q22" s="21"/>
    </row>
    <row r="23" spans="1:17" s="20" customFormat="1" ht="24" customHeight="1">
      <c r="A23" s="31" t="s">
        <v>49</v>
      </c>
      <c r="B23" s="32" t="s">
        <v>25</v>
      </c>
      <c r="C23" s="32">
        <v>94281</v>
      </c>
      <c r="D23" s="90" t="s">
        <v>125</v>
      </c>
      <c r="E23" s="90"/>
      <c r="F23" s="90"/>
      <c r="G23" s="90"/>
      <c r="H23" s="90"/>
      <c r="I23" s="32" t="s">
        <v>29</v>
      </c>
      <c r="J23" s="41">
        <v>1678.15</v>
      </c>
      <c r="K23" s="34">
        <v>42.4</v>
      </c>
      <c r="L23" s="42" t="s">
        <v>11</v>
      </c>
      <c r="M23" s="33">
        <f t="shared" si="0"/>
        <v>52.29</v>
      </c>
      <c r="N23" s="35">
        <f t="shared" si="1"/>
        <v>87750.46</v>
      </c>
      <c r="Q23" s="21"/>
    </row>
    <row r="24" spans="1:17" s="20" customFormat="1" ht="24.75" customHeight="1">
      <c r="A24" s="31" t="s">
        <v>59</v>
      </c>
      <c r="B24" s="32" t="s">
        <v>25</v>
      </c>
      <c r="C24" s="32">
        <v>94282</v>
      </c>
      <c r="D24" s="90" t="s">
        <v>126</v>
      </c>
      <c r="E24" s="90"/>
      <c r="F24" s="90"/>
      <c r="G24" s="90"/>
      <c r="H24" s="90"/>
      <c r="I24" s="32" t="s">
        <v>29</v>
      </c>
      <c r="J24" s="41">
        <v>36.67</v>
      </c>
      <c r="K24" s="34">
        <v>51.92</v>
      </c>
      <c r="L24" s="42" t="s">
        <v>11</v>
      </c>
      <c r="M24" s="33">
        <f t="shared" si="0"/>
        <v>64.03</v>
      </c>
      <c r="N24" s="35">
        <f t="shared" si="1"/>
        <v>2347.98</v>
      </c>
      <c r="Q24" s="21"/>
    </row>
    <row r="25" spans="1:17" s="20" customFormat="1" ht="24.75" customHeight="1">
      <c r="A25" s="31" t="s">
        <v>60</v>
      </c>
      <c r="B25" s="32" t="s">
        <v>25</v>
      </c>
      <c r="C25" s="32">
        <v>94293</v>
      </c>
      <c r="D25" s="90" t="s">
        <v>127</v>
      </c>
      <c r="E25" s="90"/>
      <c r="F25" s="90"/>
      <c r="G25" s="90"/>
      <c r="H25" s="90"/>
      <c r="I25" s="32" t="s">
        <v>29</v>
      </c>
      <c r="J25" s="41">
        <v>35.17</v>
      </c>
      <c r="K25" s="34">
        <v>164.25</v>
      </c>
      <c r="L25" s="42" t="s">
        <v>11</v>
      </c>
      <c r="M25" s="33">
        <f t="shared" si="0"/>
        <v>202.55</v>
      </c>
      <c r="N25" s="35">
        <f t="shared" si="1"/>
        <v>7123.68</v>
      </c>
      <c r="Q25" s="21"/>
    </row>
    <row r="26" spans="1:17" s="20" customFormat="1" ht="18" customHeight="1">
      <c r="A26" s="31" t="s">
        <v>70</v>
      </c>
      <c r="B26" s="32" t="s">
        <v>91</v>
      </c>
      <c r="C26" s="43">
        <v>4815671</v>
      </c>
      <c r="D26" s="110" t="s">
        <v>96</v>
      </c>
      <c r="E26" s="110"/>
      <c r="F26" s="110"/>
      <c r="G26" s="110"/>
      <c r="H26" s="110"/>
      <c r="I26" s="43" t="s">
        <v>95</v>
      </c>
      <c r="J26" s="44">
        <v>77.17</v>
      </c>
      <c r="K26" s="34">
        <v>20.96</v>
      </c>
      <c r="L26" s="42" t="s">
        <v>11</v>
      </c>
      <c r="M26" s="33">
        <f t="shared" si="0"/>
        <v>25.85</v>
      </c>
      <c r="N26" s="35">
        <f t="shared" si="1"/>
        <v>1994.84</v>
      </c>
      <c r="Q26" s="21"/>
    </row>
    <row r="27" spans="1:17" s="2" customFormat="1" ht="12">
      <c r="A27" s="36" t="s">
        <v>30</v>
      </c>
      <c r="B27" s="37"/>
      <c r="C27" s="37"/>
      <c r="D27" s="105" t="s">
        <v>86</v>
      </c>
      <c r="E27" s="105"/>
      <c r="F27" s="105"/>
      <c r="G27" s="105"/>
      <c r="H27" s="105"/>
      <c r="I27" s="37"/>
      <c r="J27" s="38"/>
      <c r="K27" s="38"/>
      <c r="L27" s="37"/>
      <c r="M27" s="39"/>
      <c r="N27" s="40">
        <f>SUM(N28:N32)</f>
        <v>995764.6</v>
      </c>
      <c r="Q27" s="25"/>
    </row>
    <row r="28" spans="1:17" s="20" customFormat="1" ht="16.5" customHeight="1">
      <c r="A28" s="31" t="s">
        <v>50</v>
      </c>
      <c r="B28" s="32" t="s">
        <v>91</v>
      </c>
      <c r="C28" s="45" t="s">
        <v>98</v>
      </c>
      <c r="D28" s="90" t="s">
        <v>97</v>
      </c>
      <c r="E28" s="90"/>
      <c r="F28" s="90"/>
      <c r="G28" s="90"/>
      <c r="H28" s="90"/>
      <c r="I28" s="32" t="s">
        <v>95</v>
      </c>
      <c r="J28" s="41">
        <v>507.28</v>
      </c>
      <c r="K28" s="41">
        <v>56.66</v>
      </c>
      <c r="L28" s="42" t="s">
        <v>11</v>
      </c>
      <c r="M28" s="33">
        <f>ROUND(K28*(1+$L$7),2)</f>
        <v>69.87</v>
      </c>
      <c r="N28" s="35">
        <f>ROUND(J28*M28,2)</f>
        <v>35443.65</v>
      </c>
    </row>
    <row r="29" spans="1:17" s="20" customFormat="1" ht="40.5" customHeight="1">
      <c r="A29" s="64" t="s">
        <v>51</v>
      </c>
      <c r="B29" s="65" t="s">
        <v>79</v>
      </c>
      <c r="C29" s="71">
        <v>1</v>
      </c>
      <c r="D29" s="109" t="s">
        <v>99</v>
      </c>
      <c r="E29" s="109"/>
      <c r="F29" s="109"/>
      <c r="G29" s="109"/>
      <c r="H29" s="109"/>
      <c r="I29" s="65" t="s">
        <v>100</v>
      </c>
      <c r="J29" s="66">
        <v>10145.629999999999</v>
      </c>
      <c r="K29" s="67">
        <v>2.44</v>
      </c>
      <c r="L29" s="68" t="s">
        <v>11</v>
      </c>
      <c r="M29" s="69">
        <f>ROUND(K29*(1+$L$7),2)</f>
        <v>3.01</v>
      </c>
      <c r="N29" s="70">
        <f>ROUND(J29*M29,2)</f>
        <v>30538.35</v>
      </c>
    </row>
    <row r="30" spans="1:17" s="20" customFormat="1" ht="35.25" customHeight="1">
      <c r="A30" s="31" t="s">
        <v>52</v>
      </c>
      <c r="B30" s="32" t="s">
        <v>25</v>
      </c>
      <c r="C30" s="32">
        <v>95995</v>
      </c>
      <c r="D30" s="90" t="s">
        <v>101</v>
      </c>
      <c r="E30" s="90"/>
      <c r="F30" s="90"/>
      <c r="G30" s="90"/>
      <c r="H30" s="90"/>
      <c r="I30" s="32" t="s">
        <v>95</v>
      </c>
      <c r="J30" s="41">
        <v>507.28</v>
      </c>
      <c r="K30" s="34">
        <v>1447.08</v>
      </c>
      <c r="L30" s="42" t="s">
        <v>11</v>
      </c>
      <c r="M30" s="33">
        <f>ROUND(K30*(1+$L$7),2)</f>
        <v>1784.54</v>
      </c>
      <c r="N30" s="35">
        <f>ROUND(J30*M30,2)</f>
        <v>905261.45</v>
      </c>
    </row>
    <row r="31" spans="1:17" s="22" customFormat="1" ht="25.5" customHeight="1">
      <c r="A31" s="31" t="s">
        <v>53</v>
      </c>
      <c r="B31" s="32" t="s">
        <v>25</v>
      </c>
      <c r="C31" s="32">
        <v>100988</v>
      </c>
      <c r="D31" s="90" t="s">
        <v>102</v>
      </c>
      <c r="E31" s="90"/>
      <c r="F31" s="90"/>
      <c r="G31" s="90"/>
      <c r="H31" s="90"/>
      <c r="I31" s="32" t="s">
        <v>95</v>
      </c>
      <c r="J31" s="41">
        <v>507.28</v>
      </c>
      <c r="K31" s="34">
        <v>11.55</v>
      </c>
      <c r="L31" s="42" t="s">
        <v>11</v>
      </c>
      <c r="M31" s="33">
        <f>ROUND(K31*(1+$L$7),2)</f>
        <v>14.24</v>
      </c>
      <c r="N31" s="35">
        <f>ROUND(J31*M31,2)</f>
        <v>7223.67</v>
      </c>
      <c r="O31" s="20"/>
    </row>
    <row r="32" spans="1:17" s="20" customFormat="1" ht="28.5" customHeight="1">
      <c r="A32" s="31" t="s">
        <v>54</v>
      </c>
      <c r="B32" s="32" t="s">
        <v>25</v>
      </c>
      <c r="C32" s="32">
        <v>95877</v>
      </c>
      <c r="D32" s="90" t="s">
        <v>71</v>
      </c>
      <c r="E32" s="90"/>
      <c r="F32" s="90"/>
      <c r="G32" s="90"/>
      <c r="H32" s="90"/>
      <c r="I32" s="32" t="s">
        <v>62</v>
      </c>
      <c r="J32" s="41">
        <v>7237.44</v>
      </c>
      <c r="K32" s="34">
        <v>1.94</v>
      </c>
      <c r="L32" s="42" t="s">
        <v>11</v>
      </c>
      <c r="M32" s="33">
        <f>ROUND(K32*(1+$L$7),2)</f>
        <v>2.39</v>
      </c>
      <c r="N32" s="35">
        <f>ROUND(J32*M32,2)</f>
        <v>17297.48</v>
      </c>
    </row>
    <row r="33" spans="1:15" s="2" customFormat="1" ht="12">
      <c r="A33" s="36" t="s">
        <v>31</v>
      </c>
      <c r="B33" s="37"/>
      <c r="C33" s="37"/>
      <c r="D33" s="105" t="s">
        <v>87</v>
      </c>
      <c r="E33" s="105"/>
      <c r="F33" s="105"/>
      <c r="G33" s="105"/>
      <c r="H33" s="105"/>
      <c r="I33" s="37"/>
      <c r="J33" s="38"/>
      <c r="K33" s="38"/>
      <c r="L33" s="37"/>
      <c r="M33" s="39"/>
      <c r="N33" s="40">
        <f>SUM(N34:N38)</f>
        <v>438826.78</v>
      </c>
    </row>
    <row r="34" spans="1:15" s="22" customFormat="1" ht="39.75" customHeight="1">
      <c r="A34" s="31" t="s">
        <v>55</v>
      </c>
      <c r="B34" s="32" t="s">
        <v>25</v>
      </c>
      <c r="C34" s="32">
        <v>96624</v>
      </c>
      <c r="D34" s="90" t="s">
        <v>128</v>
      </c>
      <c r="E34" s="90"/>
      <c r="F34" s="90"/>
      <c r="G34" s="90"/>
      <c r="H34" s="90"/>
      <c r="I34" s="32" t="s">
        <v>95</v>
      </c>
      <c r="J34" s="41">
        <v>438.69</v>
      </c>
      <c r="K34" s="34">
        <v>166.06</v>
      </c>
      <c r="L34" s="42" t="s">
        <v>11</v>
      </c>
      <c r="M34" s="33">
        <f>ROUND(K34*(1+$L$7),2)</f>
        <v>204.79</v>
      </c>
      <c r="N34" s="35">
        <f>ROUND(J34*M34,2)</f>
        <v>89839.33</v>
      </c>
      <c r="O34" s="20"/>
    </row>
    <row r="35" spans="1:15" s="22" customFormat="1" ht="39.75" customHeight="1">
      <c r="A35" s="31" t="s">
        <v>56</v>
      </c>
      <c r="B35" s="32" t="s">
        <v>25</v>
      </c>
      <c r="C35" s="32">
        <v>94991</v>
      </c>
      <c r="D35" s="90" t="s">
        <v>104</v>
      </c>
      <c r="E35" s="90"/>
      <c r="F35" s="90"/>
      <c r="G35" s="90"/>
      <c r="H35" s="90"/>
      <c r="I35" s="32" t="s">
        <v>95</v>
      </c>
      <c r="J35" s="41">
        <v>307.08</v>
      </c>
      <c r="K35" s="34">
        <v>652.16999999999996</v>
      </c>
      <c r="L35" s="42" t="s">
        <v>11</v>
      </c>
      <c r="M35" s="33">
        <f>ROUND(K35*(1+$L$7),2)</f>
        <v>804.26</v>
      </c>
      <c r="N35" s="35">
        <f>ROUND(J35*M35,2)</f>
        <v>246972.16</v>
      </c>
      <c r="O35" s="20"/>
    </row>
    <row r="36" spans="1:15" s="23" customFormat="1" ht="18" customHeight="1">
      <c r="A36" s="31" t="s">
        <v>57</v>
      </c>
      <c r="B36" s="32" t="s">
        <v>91</v>
      </c>
      <c r="C36" s="32">
        <v>408067</v>
      </c>
      <c r="D36" s="90" t="s">
        <v>105</v>
      </c>
      <c r="E36" s="90"/>
      <c r="F36" s="90"/>
      <c r="G36" s="90"/>
      <c r="H36" s="90"/>
      <c r="I36" s="32" t="s">
        <v>33</v>
      </c>
      <c r="J36" s="41">
        <v>6492.62</v>
      </c>
      <c r="K36" s="34">
        <v>10.199999999999999</v>
      </c>
      <c r="L36" s="42" t="s">
        <v>11</v>
      </c>
      <c r="M36" s="33">
        <f>ROUND(K36*(1+$L$7),2)</f>
        <v>12.58</v>
      </c>
      <c r="N36" s="35">
        <f>ROUND(J36*M36,2)</f>
        <v>81677.16</v>
      </c>
      <c r="O36" s="20"/>
    </row>
    <row r="37" spans="1:15" s="23" customFormat="1" ht="44.25" customHeight="1">
      <c r="A37" s="31" t="s">
        <v>69</v>
      </c>
      <c r="B37" s="32" t="s">
        <v>25</v>
      </c>
      <c r="C37" s="32">
        <v>100976</v>
      </c>
      <c r="D37" s="90" t="s">
        <v>106</v>
      </c>
      <c r="E37" s="90"/>
      <c r="F37" s="90"/>
      <c r="G37" s="90"/>
      <c r="H37" s="90"/>
      <c r="I37" s="32" t="s">
        <v>95</v>
      </c>
      <c r="J37" s="41">
        <v>438.69</v>
      </c>
      <c r="K37" s="34">
        <v>8.7200000000000006</v>
      </c>
      <c r="L37" s="42" t="s">
        <v>11</v>
      </c>
      <c r="M37" s="33">
        <f>ROUND(K37*(1+$L$7),2)</f>
        <v>10.75</v>
      </c>
      <c r="N37" s="35">
        <f>ROUND(J37*M37,2)</f>
        <v>4715.92</v>
      </c>
      <c r="O37" s="20"/>
    </row>
    <row r="38" spans="1:15" s="23" customFormat="1" ht="28.5" customHeight="1">
      <c r="A38" s="31" t="s">
        <v>103</v>
      </c>
      <c r="B38" s="43" t="s">
        <v>25</v>
      </c>
      <c r="C38" s="32">
        <v>95877</v>
      </c>
      <c r="D38" s="90" t="s">
        <v>71</v>
      </c>
      <c r="E38" s="90"/>
      <c r="F38" s="90"/>
      <c r="G38" s="90"/>
      <c r="H38" s="90"/>
      <c r="I38" s="32" t="s">
        <v>62</v>
      </c>
      <c r="J38" s="41">
        <v>6536.49</v>
      </c>
      <c r="K38" s="34">
        <v>1.94</v>
      </c>
      <c r="L38" s="42" t="s">
        <v>11</v>
      </c>
      <c r="M38" s="33">
        <f>ROUND(K38*(1+$L$7),2)</f>
        <v>2.39</v>
      </c>
      <c r="N38" s="35">
        <f>ROUND(J38*M38,2)</f>
        <v>15622.21</v>
      </c>
      <c r="O38" s="20"/>
    </row>
    <row r="39" spans="1:15" s="2" customFormat="1" ht="11.25" customHeight="1">
      <c r="A39" s="36">
        <v>6</v>
      </c>
      <c r="B39" s="37"/>
      <c r="C39" s="37"/>
      <c r="D39" s="105" t="s">
        <v>32</v>
      </c>
      <c r="E39" s="105"/>
      <c r="F39" s="105"/>
      <c r="G39" s="105"/>
      <c r="H39" s="105"/>
      <c r="I39" s="37"/>
      <c r="J39" s="38"/>
      <c r="K39" s="38"/>
      <c r="L39" s="37"/>
      <c r="M39" s="39"/>
      <c r="N39" s="40">
        <f>SUM(N40:N46)</f>
        <v>74893.169999999984</v>
      </c>
    </row>
    <row r="40" spans="1:15" s="22" customFormat="1" ht="22.5" customHeight="1">
      <c r="A40" s="31" t="s">
        <v>64</v>
      </c>
      <c r="B40" s="32" t="s">
        <v>91</v>
      </c>
      <c r="C40" s="32">
        <v>5213408</v>
      </c>
      <c r="D40" s="90" t="s">
        <v>112</v>
      </c>
      <c r="E40" s="90"/>
      <c r="F40" s="90"/>
      <c r="G40" s="90"/>
      <c r="H40" s="90"/>
      <c r="I40" s="32" t="s">
        <v>100</v>
      </c>
      <c r="J40" s="41">
        <v>364.78</v>
      </c>
      <c r="K40" s="34">
        <v>47.56</v>
      </c>
      <c r="L40" s="42" t="s">
        <v>11</v>
      </c>
      <c r="M40" s="33">
        <f>ROUND(K40*(1+$L$7),2)</f>
        <v>58.65</v>
      </c>
      <c r="N40" s="35">
        <f>ROUND(J40*M40,2)</f>
        <v>21394.35</v>
      </c>
      <c r="O40" s="20"/>
    </row>
    <row r="41" spans="1:15" s="22" customFormat="1" ht="22.5" customHeight="1">
      <c r="A41" s="31" t="s">
        <v>42</v>
      </c>
      <c r="B41" s="32" t="s">
        <v>91</v>
      </c>
      <c r="C41" s="32">
        <v>5214006</v>
      </c>
      <c r="D41" s="90" t="s">
        <v>113</v>
      </c>
      <c r="E41" s="90"/>
      <c r="F41" s="90"/>
      <c r="G41" s="90"/>
      <c r="H41" s="90"/>
      <c r="I41" s="32" t="s">
        <v>100</v>
      </c>
      <c r="J41" s="41">
        <v>59.92</v>
      </c>
      <c r="K41" s="34">
        <v>100.68</v>
      </c>
      <c r="L41" s="42" t="s">
        <v>11</v>
      </c>
      <c r="M41" s="33">
        <f t="shared" ref="M41:M42" si="2">ROUND(K41*(1+$L$7),2)</f>
        <v>124.16</v>
      </c>
      <c r="N41" s="35">
        <f t="shared" ref="N41:N42" si="3">ROUND(J41*M41,2)</f>
        <v>7439.67</v>
      </c>
      <c r="O41" s="20"/>
    </row>
    <row r="42" spans="1:15" s="22" customFormat="1" ht="22.5" customHeight="1">
      <c r="A42" s="31" t="s">
        <v>107</v>
      </c>
      <c r="B42" s="32" t="s">
        <v>91</v>
      </c>
      <c r="C42" s="32">
        <v>5213464</v>
      </c>
      <c r="D42" s="90" t="s">
        <v>114</v>
      </c>
      <c r="E42" s="90"/>
      <c r="F42" s="90"/>
      <c r="G42" s="90"/>
      <c r="H42" s="90"/>
      <c r="I42" s="32" t="s">
        <v>58</v>
      </c>
      <c r="J42" s="41">
        <v>6</v>
      </c>
      <c r="K42" s="34">
        <v>261.58</v>
      </c>
      <c r="L42" s="42" t="s">
        <v>11</v>
      </c>
      <c r="M42" s="33">
        <f t="shared" si="2"/>
        <v>322.58</v>
      </c>
      <c r="N42" s="35">
        <f t="shared" si="3"/>
        <v>1935.48</v>
      </c>
      <c r="O42" s="20"/>
    </row>
    <row r="43" spans="1:15" s="22" customFormat="1" ht="35.25" customHeight="1">
      <c r="A43" s="31" t="s">
        <v>108</v>
      </c>
      <c r="B43" s="32" t="s">
        <v>91</v>
      </c>
      <c r="C43" s="32">
        <v>5213863</v>
      </c>
      <c r="D43" s="90" t="s">
        <v>115</v>
      </c>
      <c r="E43" s="90"/>
      <c r="F43" s="90"/>
      <c r="G43" s="90"/>
      <c r="H43" s="90"/>
      <c r="I43" s="32" t="s">
        <v>58</v>
      </c>
      <c r="J43" s="41">
        <v>11</v>
      </c>
      <c r="K43" s="34">
        <v>475.3</v>
      </c>
      <c r="L43" s="42" t="s">
        <v>11</v>
      </c>
      <c r="M43" s="33">
        <f t="shared" ref="M43" si="4">ROUND(K43*(1+$L$7),2)</f>
        <v>586.14</v>
      </c>
      <c r="N43" s="35">
        <f t="shared" ref="N43" si="5">ROUND(J43*M43,2)</f>
        <v>6447.54</v>
      </c>
      <c r="O43" s="20"/>
    </row>
    <row r="44" spans="1:15" s="22" customFormat="1" ht="28.5" customHeight="1">
      <c r="A44" s="31" t="s">
        <v>109</v>
      </c>
      <c r="B44" s="32" t="s">
        <v>91</v>
      </c>
      <c r="C44" s="47">
        <v>5213441</v>
      </c>
      <c r="D44" s="91" t="s">
        <v>116</v>
      </c>
      <c r="E44" s="91"/>
      <c r="F44" s="91"/>
      <c r="G44" s="91"/>
      <c r="H44" s="91"/>
      <c r="I44" s="47" t="s">
        <v>58</v>
      </c>
      <c r="J44" s="48">
        <v>43</v>
      </c>
      <c r="K44" s="34">
        <v>444.84</v>
      </c>
      <c r="L44" s="42" t="s">
        <v>11</v>
      </c>
      <c r="M44" s="33">
        <f>ROUND(K44*(1+$L$7),2)</f>
        <v>548.58000000000004</v>
      </c>
      <c r="N44" s="35">
        <f>ROUND(J44*M44,2)</f>
        <v>23588.94</v>
      </c>
      <c r="O44" s="20"/>
    </row>
    <row r="45" spans="1:15" s="22" customFormat="1" ht="27" customHeight="1">
      <c r="A45" s="31" t="s">
        <v>110</v>
      </c>
      <c r="B45" s="32" t="s">
        <v>91</v>
      </c>
      <c r="C45" s="47">
        <v>5213864</v>
      </c>
      <c r="D45" s="91" t="s">
        <v>117</v>
      </c>
      <c r="E45" s="91"/>
      <c r="F45" s="91"/>
      <c r="G45" s="91"/>
      <c r="H45" s="91"/>
      <c r="I45" s="47" t="s">
        <v>58</v>
      </c>
      <c r="J45" s="48">
        <v>21</v>
      </c>
      <c r="K45" s="34">
        <v>506.25</v>
      </c>
      <c r="L45" s="42" t="s">
        <v>11</v>
      </c>
      <c r="M45" s="33">
        <f t="shared" ref="M45:M46" si="6">ROUND(K45*(1+$L$7),2)</f>
        <v>624.30999999999995</v>
      </c>
      <c r="N45" s="35">
        <f t="shared" ref="N45:N46" si="7">ROUND(J45*M45,2)</f>
        <v>13110.51</v>
      </c>
      <c r="O45" s="20"/>
    </row>
    <row r="46" spans="1:15" s="22" customFormat="1" ht="24" customHeight="1">
      <c r="A46" s="31" t="s">
        <v>111</v>
      </c>
      <c r="B46" s="32" t="s">
        <v>75</v>
      </c>
      <c r="C46" s="47">
        <v>13521</v>
      </c>
      <c r="D46" s="91" t="s">
        <v>118</v>
      </c>
      <c r="E46" s="91"/>
      <c r="F46" s="91"/>
      <c r="G46" s="91"/>
      <c r="H46" s="91"/>
      <c r="I46" s="47" t="s">
        <v>58</v>
      </c>
      <c r="J46" s="48">
        <v>6</v>
      </c>
      <c r="K46" s="34">
        <v>132</v>
      </c>
      <c r="L46" s="42" t="s">
        <v>11</v>
      </c>
      <c r="M46" s="33">
        <f t="shared" si="6"/>
        <v>162.78</v>
      </c>
      <c r="N46" s="35">
        <f t="shared" si="7"/>
        <v>976.68</v>
      </c>
      <c r="O46" s="20"/>
    </row>
    <row r="47" spans="1:15" s="22" customFormat="1" ht="15.75" customHeight="1">
      <c r="A47" s="36">
        <v>7</v>
      </c>
      <c r="B47" s="37"/>
      <c r="C47" s="37"/>
      <c r="D47" s="105" t="s">
        <v>88</v>
      </c>
      <c r="E47" s="105"/>
      <c r="F47" s="105"/>
      <c r="G47" s="105"/>
      <c r="H47" s="105"/>
      <c r="I47" s="37"/>
      <c r="J47" s="38"/>
      <c r="K47" s="38"/>
      <c r="L47" s="37"/>
      <c r="M47" s="39"/>
      <c r="N47" s="40">
        <f>SUM(N48:N55)</f>
        <v>286913.17999999993</v>
      </c>
      <c r="O47" s="20"/>
    </row>
    <row r="48" spans="1:15" s="22" customFormat="1" ht="25.5" customHeight="1">
      <c r="A48" s="31" t="s">
        <v>65</v>
      </c>
      <c r="B48" s="32" t="s">
        <v>25</v>
      </c>
      <c r="C48" s="32">
        <v>96624</v>
      </c>
      <c r="D48" s="91" t="s">
        <v>128</v>
      </c>
      <c r="E48" s="91"/>
      <c r="F48" s="91"/>
      <c r="G48" s="91"/>
      <c r="H48" s="91"/>
      <c r="I48" s="32" t="s">
        <v>95</v>
      </c>
      <c r="J48" s="46">
        <v>212.44</v>
      </c>
      <c r="K48" s="34">
        <v>166.06</v>
      </c>
      <c r="L48" s="42" t="s">
        <v>11</v>
      </c>
      <c r="M48" s="33">
        <f>ROUND(K48*(1+$L$7),2)</f>
        <v>204.79</v>
      </c>
      <c r="N48" s="35">
        <f>ROUND(J48*M48,2)</f>
        <v>43505.59</v>
      </c>
      <c r="O48" s="20"/>
    </row>
    <row r="49" spans="1:15" s="22" customFormat="1" ht="39" customHeight="1">
      <c r="A49" s="31" t="s">
        <v>66</v>
      </c>
      <c r="B49" s="32" t="s">
        <v>25</v>
      </c>
      <c r="C49" s="32">
        <v>96399</v>
      </c>
      <c r="D49" s="91" t="s">
        <v>80</v>
      </c>
      <c r="E49" s="91"/>
      <c r="F49" s="91"/>
      <c r="G49" s="91"/>
      <c r="H49" s="91"/>
      <c r="I49" s="32" t="s">
        <v>95</v>
      </c>
      <c r="J49" s="41">
        <v>57.82</v>
      </c>
      <c r="K49" s="34">
        <v>99.01</v>
      </c>
      <c r="L49" s="42" t="s">
        <v>11</v>
      </c>
      <c r="M49" s="33">
        <f>ROUND(K49*(1+$L$7),2)</f>
        <v>122.1</v>
      </c>
      <c r="N49" s="35">
        <f>ROUND(J49*M49,2)</f>
        <v>7059.82</v>
      </c>
      <c r="O49" s="20"/>
    </row>
    <row r="50" spans="1:15" s="22" customFormat="1" ht="18" customHeight="1">
      <c r="A50" s="31" t="s">
        <v>67</v>
      </c>
      <c r="B50" s="32" t="s">
        <v>91</v>
      </c>
      <c r="C50" s="32">
        <v>408067</v>
      </c>
      <c r="D50" s="91" t="s">
        <v>105</v>
      </c>
      <c r="E50" s="91"/>
      <c r="F50" s="91"/>
      <c r="G50" s="91"/>
      <c r="H50" s="91"/>
      <c r="I50" s="32" t="s">
        <v>33</v>
      </c>
      <c r="J50" s="46">
        <v>3571.95</v>
      </c>
      <c r="K50" s="34">
        <v>10.199999999999999</v>
      </c>
      <c r="L50" s="42" t="s">
        <v>11</v>
      </c>
      <c r="M50" s="33">
        <f t="shared" ref="M50:M55" si="8">ROUND(K50*(1+$L$7),2)</f>
        <v>12.58</v>
      </c>
      <c r="N50" s="35">
        <f t="shared" ref="N50:N55" si="9">ROUND(J50*M50,2)</f>
        <v>44935.13</v>
      </c>
      <c r="O50" s="20"/>
    </row>
    <row r="51" spans="1:15" s="22" customFormat="1" ht="36" customHeight="1">
      <c r="A51" s="31" t="s">
        <v>68</v>
      </c>
      <c r="B51" s="32" t="s">
        <v>25</v>
      </c>
      <c r="C51" s="32">
        <v>94991</v>
      </c>
      <c r="D51" s="91" t="s">
        <v>120</v>
      </c>
      <c r="E51" s="91"/>
      <c r="F51" s="91"/>
      <c r="G51" s="91"/>
      <c r="H51" s="91"/>
      <c r="I51" s="32" t="s">
        <v>95</v>
      </c>
      <c r="J51" s="41">
        <v>148.71</v>
      </c>
      <c r="K51" s="34">
        <v>652.16999999999996</v>
      </c>
      <c r="L51" s="42" t="s">
        <v>11</v>
      </c>
      <c r="M51" s="33">
        <f t="shared" si="8"/>
        <v>804.26</v>
      </c>
      <c r="N51" s="35">
        <f t="shared" si="9"/>
        <v>119601.5</v>
      </c>
      <c r="O51" s="20"/>
    </row>
    <row r="52" spans="1:15" s="22" customFormat="1" ht="34.5" customHeight="1">
      <c r="A52" s="31" t="s">
        <v>72</v>
      </c>
      <c r="B52" s="32" t="s">
        <v>91</v>
      </c>
      <c r="C52" s="32">
        <v>5213403</v>
      </c>
      <c r="D52" s="91" t="s">
        <v>121</v>
      </c>
      <c r="E52" s="91"/>
      <c r="F52" s="91"/>
      <c r="G52" s="91"/>
      <c r="H52" s="91"/>
      <c r="I52" s="32" t="s">
        <v>100</v>
      </c>
      <c r="J52" s="41">
        <v>2124.39</v>
      </c>
      <c r="K52" s="34">
        <v>17.940000000000001</v>
      </c>
      <c r="L52" s="42" t="s">
        <v>11</v>
      </c>
      <c r="M52" s="33">
        <f t="shared" si="8"/>
        <v>22.12</v>
      </c>
      <c r="N52" s="35">
        <f t="shared" si="9"/>
        <v>46991.51</v>
      </c>
      <c r="O52" s="20"/>
    </row>
    <row r="53" spans="1:15" s="22" customFormat="1" ht="18.75" customHeight="1">
      <c r="A53" s="31" t="s">
        <v>73</v>
      </c>
      <c r="B53" s="32" t="s">
        <v>91</v>
      </c>
      <c r="C53" s="32">
        <v>5213408</v>
      </c>
      <c r="D53" s="91" t="s">
        <v>112</v>
      </c>
      <c r="E53" s="91"/>
      <c r="F53" s="91"/>
      <c r="G53" s="91"/>
      <c r="H53" s="91"/>
      <c r="I53" s="32" t="s">
        <v>100</v>
      </c>
      <c r="J53" s="41">
        <v>209.55</v>
      </c>
      <c r="K53" s="34">
        <v>47.56</v>
      </c>
      <c r="L53" s="42" t="s">
        <v>11</v>
      </c>
      <c r="M53" s="33">
        <f t="shared" si="8"/>
        <v>58.65</v>
      </c>
      <c r="N53" s="35">
        <f t="shared" si="9"/>
        <v>12290.11</v>
      </c>
      <c r="O53" s="20"/>
    </row>
    <row r="54" spans="1:15" s="22" customFormat="1" ht="27" customHeight="1">
      <c r="A54" s="31" t="s">
        <v>74</v>
      </c>
      <c r="B54" s="32" t="s">
        <v>25</v>
      </c>
      <c r="C54" s="32">
        <v>95877</v>
      </c>
      <c r="D54" s="91" t="s">
        <v>71</v>
      </c>
      <c r="E54" s="91"/>
      <c r="F54" s="91"/>
      <c r="G54" s="91"/>
      <c r="H54" s="91"/>
      <c r="I54" s="32" t="s">
        <v>62</v>
      </c>
      <c r="J54" s="41">
        <v>4026.87</v>
      </c>
      <c r="K54" s="34">
        <v>1.94</v>
      </c>
      <c r="L54" s="42" t="s">
        <v>11</v>
      </c>
      <c r="M54" s="33">
        <f t="shared" si="8"/>
        <v>2.39</v>
      </c>
      <c r="N54" s="35">
        <f t="shared" si="9"/>
        <v>9624.2199999999993</v>
      </c>
      <c r="O54" s="20"/>
    </row>
    <row r="55" spans="1:15" s="22" customFormat="1" ht="51.75" customHeight="1">
      <c r="A55" s="31" t="s">
        <v>119</v>
      </c>
      <c r="B55" s="32" t="s">
        <v>25</v>
      </c>
      <c r="C55" s="32">
        <v>100976</v>
      </c>
      <c r="D55" s="91" t="s">
        <v>106</v>
      </c>
      <c r="E55" s="91"/>
      <c r="F55" s="91"/>
      <c r="G55" s="91"/>
      <c r="H55" s="91"/>
      <c r="I55" s="32" t="s">
        <v>95</v>
      </c>
      <c r="J55" s="41">
        <v>270.26</v>
      </c>
      <c r="K55" s="34">
        <v>8.7200000000000006</v>
      </c>
      <c r="L55" s="42" t="s">
        <v>11</v>
      </c>
      <c r="M55" s="33">
        <f t="shared" si="8"/>
        <v>10.75</v>
      </c>
      <c r="N55" s="35">
        <f t="shared" si="9"/>
        <v>2905.3</v>
      </c>
      <c r="O55" s="20"/>
    </row>
    <row r="56" spans="1:15" s="22" customFormat="1" ht="15.75" customHeight="1">
      <c r="A56" s="106" t="s">
        <v>77</v>
      </c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8"/>
      <c r="N56" s="24">
        <f>N13+N17+N19+N27+N33+N39+N47</f>
        <v>2068200.3599999999</v>
      </c>
    </row>
    <row r="57" spans="1:15" s="4" customFormat="1" ht="11.25">
      <c r="A57" s="5"/>
      <c r="B57" s="5"/>
      <c r="C57" s="5"/>
      <c r="D57" s="104"/>
      <c r="E57" s="104"/>
      <c r="F57" s="104"/>
      <c r="G57" s="104"/>
      <c r="H57" s="104"/>
      <c r="I57" s="5"/>
      <c r="J57" s="6"/>
      <c r="K57" s="6"/>
      <c r="L57" s="8"/>
      <c r="M57" s="6"/>
      <c r="N57" s="19"/>
    </row>
    <row r="58" spans="1:15" s="4" customFormat="1" ht="12.75">
      <c r="A58" s="10" t="s">
        <v>34</v>
      </c>
      <c r="B58" s="11"/>
      <c r="C58" s="93" t="s">
        <v>35</v>
      </c>
      <c r="D58" s="94"/>
      <c r="E58" s="94"/>
      <c r="F58" s="94"/>
      <c r="G58" s="94"/>
      <c r="H58" s="94"/>
      <c r="I58" s="94"/>
      <c r="J58" s="94"/>
      <c r="K58" s="94"/>
      <c r="L58" s="94"/>
      <c r="M58" s="94"/>
      <c r="N58" s="95"/>
    </row>
    <row r="59" spans="1:15" s="4" customFormat="1" ht="12.75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2"/>
      <c r="L59" s="13"/>
      <c r="M59" s="12"/>
      <c r="N59" s="12"/>
    </row>
    <row r="60" spans="1:15" s="4" customFormat="1" ht="12.75">
      <c r="A60" s="16" t="s">
        <v>36</v>
      </c>
      <c r="B60" s="14"/>
      <c r="C60" s="14"/>
      <c r="D60" s="14"/>
      <c r="E60" s="14"/>
      <c r="F60" s="14"/>
      <c r="G60" s="14"/>
      <c r="H60" s="14"/>
      <c r="I60" s="14"/>
      <c r="J60" s="14"/>
      <c r="K60" s="12"/>
      <c r="L60" s="13"/>
      <c r="M60" s="12"/>
      <c r="N60" s="12"/>
    </row>
    <row r="61" spans="1:15" s="4" customFormat="1" ht="11.25">
      <c r="A61" s="102" t="s">
        <v>131</v>
      </c>
      <c r="B61" s="96"/>
      <c r="C61" s="96"/>
      <c r="D61" s="96"/>
      <c r="E61" s="96"/>
      <c r="F61" s="96"/>
      <c r="G61" s="96"/>
      <c r="H61" s="96"/>
      <c r="I61" s="96"/>
      <c r="J61" s="96"/>
      <c r="K61" s="96"/>
      <c r="L61" s="96"/>
      <c r="M61" s="96"/>
      <c r="N61" s="97"/>
    </row>
    <row r="62" spans="1:15" s="4" customFormat="1" ht="11.25">
      <c r="A62" s="103"/>
      <c r="B62" s="98"/>
      <c r="C62" s="98"/>
      <c r="D62" s="98"/>
      <c r="E62" s="98"/>
      <c r="F62" s="98"/>
      <c r="G62" s="98"/>
      <c r="H62" s="98"/>
      <c r="I62" s="98"/>
      <c r="J62" s="98"/>
      <c r="K62" s="98"/>
      <c r="L62" s="98"/>
      <c r="M62" s="98"/>
      <c r="N62" s="99"/>
    </row>
    <row r="63" spans="1:15" s="4" customFormat="1" ht="12.7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7"/>
      <c r="L63" s="7"/>
      <c r="M63" s="7"/>
      <c r="N63" s="7"/>
    </row>
    <row r="64" spans="1:15" s="4" customFormat="1" ht="12.75" customHeight="1">
      <c r="A64" s="100" t="s">
        <v>41</v>
      </c>
      <c r="B64" s="100"/>
      <c r="C64" s="100"/>
      <c r="D64" s="100"/>
      <c r="E64" s="100"/>
      <c r="F64" s="100"/>
      <c r="G64" s="100"/>
      <c r="H64" s="100"/>
      <c r="I64" s="100"/>
      <c r="J64" s="100"/>
      <c r="K64" s="100"/>
      <c r="L64" s="100"/>
      <c r="M64" s="100"/>
      <c r="N64" s="100"/>
    </row>
    <row r="65" spans="1:14" ht="15" customHeight="1">
      <c r="A65" s="101" t="s">
        <v>37</v>
      </c>
      <c r="B65" s="101"/>
      <c r="C65" s="101"/>
      <c r="D65" s="101"/>
      <c r="E65" s="101"/>
      <c r="F65" s="101"/>
      <c r="G65" s="101"/>
      <c r="H65" s="101"/>
      <c r="I65" s="101"/>
      <c r="J65" s="101"/>
      <c r="K65" s="101"/>
      <c r="L65" s="101"/>
      <c r="M65" s="101"/>
      <c r="N65" s="101"/>
    </row>
    <row r="66" spans="1:14" ht="15" customHeight="1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</row>
    <row r="67" spans="1:14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</row>
    <row r="68" spans="1:14">
      <c r="A68" s="9" t="s">
        <v>10</v>
      </c>
      <c r="B68" s="9"/>
      <c r="C68" s="9"/>
      <c r="H68" s="9"/>
      <c r="I68" s="9"/>
      <c r="J68" s="9"/>
      <c r="K68" s="9"/>
      <c r="L68" s="9"/>
      <c r="M68" s="11"/>
      <c r="N68" s="11"/>
    </row>
    <row r="69" spans="1:14">
      <c r="A69" s="17" t="s">
        <v>38</v>
      </c>
      <c r="H69" t="s">
        <v>39</v>
      </c>
      <c r="M69" s="11"/>
      <c r="N69" s="11"/>
    </row>
    <row r="70" spans="1:14">
      <c r="H70" s="17" t="s">
        <v>133</v>
      </c>
      <c r="M70" s="11"/>
      <c r="N70" s="11"/>
    </row>
    <row r="71" spans="1:14">
      <c r="A71" s="9" t="s">
        <v>132</v>
      </c>
      <c r="B71" s="9"/>
      <c r="C71" s="9"/>
      <c r="D71" s="9"/>
      <c r="H71" t="s">
        <v>134</v>
      </c>
      <c r="M71" s="11"/>
      <c r="N71" s="11"/>
    </row>
    <row r="72" spans="1:14">
      <c r="A72" s="17" t="s">
        <v>40</v>
      </c>
      <c r="H72" t="s">
        <v>135</v>
      </c>
      <c r="M72" s="11"/>
      <c r="N72" s="11"/>
    </row>
  </sheetData>
  <mergeCells count="61">
    <mergeCell ref="N9:N11"/>
    <mergeCell ref="L9:L11"/>
    <mergeCell ref="K9:K11"/>
    <mergeCell ref="J9:J11"/>
    <mergeCell ref="I9:I11"/>
    <mergeCell ref="M9:M11"/>
    <mergeCell ref="A9:A11"/>
    <mergeCell ref="D13:H13"/>
    <mergeCell ref="D14:H14"/>
    <mergeCell ref="D16:H16"/>
    <mergeCell ref="D9:H11"/>
    <mergeCell ref="C9:C11"/>
    <mergeCell ref="D15:H15"/>
    <mergeCell ref="D26:H26"/>
    <mergeCell ref="B9:B11"/>
    <mergeCell ref="D23:H23"/>
    <mergeCell ref="D21:H21"/>
    <mergeCell ref="D24:H24"/>
    <mergeCell ref="D22:H22"/>
    <mergeCell ref="D25:H25"/>
    <mergeCell ref="D18:H18"/>
    <mergeCell ref="D20:H20"/>
    <mergeCell ref="D17:H17"/>
    <mergeCell ref="D19:H19"/>
    <mergeCell ref="A56:M56"/>
    <mergeCell ref="D47:H47"/>
    <mergeCell ref="D48:H48"/>
    <mergeCell ref="D38:H38"/>
    <mergeCell ref="D27:H27"/>
    <mergeCell ref="D28:H28"/>
    <mergeCell ref="D29:H29"/>
    <mergeCell ref="D40:H40"/>
    <mergeCell ref="D30:H30"/>
    <mergeCell ref="D32:H32"/>
    <mergeCell ref="D33:H33"/>
    <mergeCell ref="D35:H35"/>
    <mergeCell ref="D36:H36"/>
    <mergeCell ref="D37:H37"/>
    <mergeCell ref="D31:H31"/>
    <mergeCell ref="D34:H34"/>
    <mergeCell ref="A1:K1"/>
    <mergeCell ref="C58:N58"/>
    <mergeCell ref="K61:N62"/>
    <mergeCell ref="A64:N64"/>
    <mergeCell ref="A65:N65"/>
    <mergeCell ref="D46:H46"/>
    <mergeCell ref="D50:H50"/>
    <mergeCell ref="A61:J62"/>
    <mergeCell ref="D49:H49"/>
    <mergeCell ref="D57:H57"/>
    <mergeCell ref="D51:H51"/>
    <mergeCell ref="D52:H52"/>
    <mergeCell ref="D53:H53"/>
    <mergeCell ref="D54:H54"/>
    <mergeCell ref="D44:H44"/>
    <mergeCell ref="D39:H39"/>
    <mergeCell ref="D41:H41"/>
    <mergeCell ref="D42:H42"/>
    <mergeCell ref="D43:H43"/>
    <mergeCell ref="D45:H45"/>
    <mergeCell ref="D55:H55"/>
  </mergeCells>
  <conditionalFormatting sqref="K14:K16">
    <cfRule type="expression" dxfId="29" priority="19" stopIfTrue="1">
      <formula>$C14=1</formula>
    </cfRule>
    <cfRule type="expression" dxfId="28" priority="20" stopIfTrue="1">
      <formula>OR($C14=0,$C14=2,$C14=3,$C14=4)</formula>
    </cfRule>
    <cfRule type="expression" dxfId="27" priority="21" stopIfTrue="1">
      <formula>AND(TIPOORCAMENTO="Licitado",$C14&lt;&gt;"L",$C14&lt;&gt;-1)</formula>
    </cfRule>
  </conditionalFormatting>
  <conditionalFormatting sqref="K20:K26">
    <cfRule type="expression" dxfId="26" priority="16" stopIfTrue="1">
      <formula>$C20=1</formula>
    </cfRule>
    <cfRule type="expression" dxfId="25" priority="17" stopIfTrue="1">
      <formula>OR($C20=0,$C20=2,$C20=3,$C20=4)</formula>
    </cfRule>
    <cfRule type="expression" dxfId="24" priority="18" stopIfTrue="1">
      <formula>AND(TIPOORCAMENTO="Licitado",$C20&lt;&gt;"L",$C20&lt;&gt;-1)</formula>
    </cfRule>
  </conditionalFormatting>
  <conditionalFormatting sqref="K30:K32">
    <cfRule type="expression" dxfId="23" priority="13" stopIfTrue="1">
      <formula>$C30=1</formula>
    </cfRule>
    <cfRule type="expression" dxfId="22" priority="14" stopIfTrue="1">
      <formula>OR($C30=0,$C30=2,$C30=3,$C30=4)</formula>
    </cfRule>
    <cfRule type="expression" dxfId="21" priority="15" stopIfTrue="1">
      <formula>AND(TIPOORCAMENTO="Licitado",$C30&lt;&gt;"L",$C30&lt;&gt;-1)</formula>
    </cfRule>
  </conditionalFormatting>
  <conditionalFormatting sqref="K31">
    <cfRule type="expression" dxfId="20" priority="10" stopIfTrue="1">
      <formula>$C31=1</formula>
    </cfRule>
    <cfRule type="expression" dxfId="19" priority="11" stopIfTrue="1">
      <formula>OR($C31=0,$C31=2,$C31=3,$C31=4)</formula>
    </cfRule>
    <cfRule type="expression" dxfId="18" priority="12" stopIfTrue="1">
      <formula>AND(TIPOORCAMENTO="Licitado",$C31&lt;&gt;"L",$C31&lt;&gt;-1)</formula>
    </cfRule>
  </conditionalFormatting>
  <conditionalFormatting sqref="K34:K38">
    <cfRule type="expression" dxfId="17" priority="7" stopIfTrue="1">
      <formula>$C34=1</formula>
    </cfRule>
    <cfRule type="expression" dxfId="16" priority="8" stopIfTrue="1">
      <formula>OR($C34=0,$C34=2,$C34=3,$C34=4)</formula>
    </cfRule>
    <cfRule type="expression" dxfId="15" priority="9" stopIfTrue="1">
      <formula>AND(TIPOORCAMENTO="Licitado",$C34&lt;&gt;"L",$C34&lt;&gt;-1)</formula>
    </cfRule>
  </conditionalFormatting>
  <conditionalFormatting sqref="K40:K46">
    <cfRule type="expression" dxfId="14" priority="4" stopIfTrue="1">
      <formula>$C40=1</formula>
    </cfRule>
    <cfRule type="expression" dxfId="13" priority="5" stopIfTrue="1">
      <formula>OR($C40=0,$C40=2,$C40=3,$C40=4)</formula>
    </cfRule>
    <cfRule type="expression" dxfId="12" priority="6" stopIfTrue="1">
      <formula>AND(TIPOORCAMENTO="Licitado",$C40&lt;&gt;"L",$C40&lt;&gt;-1)</formula>
    </cfRule>
  </conditionalFormatting>
  <conditionalFormatting sqref="K48:K55">
    <cfRule type="expression" dxfId="11" priority="1" stopIfTrue="1">
      <formula>$C48=1</formula>
    </cfRule>
    <cfRule type="expression" dxfId="10" priority="2" stopIfTrue="1">
      <formula>OR($C48=0,$C48=2,$C48=3,$C48=4)</formula>
    </cfRule>
    <cfRule type="expression" dxfId="9" priority="3" stopIfTrue="1">
      <formula>AND(TIPOORCAMENTO="Licitado",$C48&lt;&gt;"L",$C48&lt;&gt;-1)</formula>
    </cfRule>
  </conditionalFormatting>
  <dataValidations disablePrompts="1" count="1">
    <dataValidation type="decimal" operator="greaterThan" allowBlank="1" showErrorMessage="1" error="Apenas números decimais maiores que zero." sqref="K14:K16 K20:K26 K30:K32 K34:K38 K40:K46 K48:K55">
      <formula1>0</formula1>
      <formula2>0</formula2>
    </dataValidation>
  </dataValidations>
  <pageMargins left="0.99" right="0.6692913385826772" top="0.94" bottom="0.39370078740157483" header="0.35433070866141736" footer="0.19685039370078741"/>
  <pageSetup paperSize="9" scale="80" orientation="landscape" r:id="rId1"/>
  <headerFooter alignWithMargins="0">
    <oddHeader xml:space="preserve">&amp;L                                       &amp;G&amp;C&amp;"Arial,Negrito"&amp;10PREFEITURA MUNICIPAL DA ESTÂNCIA BALNEÁRIA DE CARAGUATATUBA
ESTADO DE SÃO PAULO
</oddHeader>
  </headerFooter>
  <rowBreaks count="1" manualBreakCount="1">
    <brk id="45" max="13" man="1"/>
  </rowBreaks>
  <colBreaks count="1" manualBreakCount="1">
    <brk id="14" max="1048575" man="1"/>
  </colBreak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O56"/>
  <sheetViews>
    <sheetView view="pageBreakPreview" zoomScaleNormal="100" zoomScaleSheetLayoutView="100" zoomScalePageLayoutView="85" workbookViewId="0">
      <selection activeCell="O15" sqref="O15"/>
    </sheetView>
  </sheetViews>
  <sheetFormatPr defaultRowHeight="15"/>
  <cols>
    <col min="2" max="2" width="11.42578125" customWidth="1"/>
    <col min="3" max="3" width="10.85546875" customWidth="1"/>
    <col min="4" max="4" width="59" customWidth="1"/>
    <col min="6" max="6" width="14" customWidth="1"/>
    <col min="7" max="7" width="9.85546875" customWidth="1"/>
    <col min="9" max="9" width="9.7109375" customWidth="1"/>
    <col min="10" max="10" width="12.28515625" bestFit="1" customWidth="1"/>
    <col min="13" max="13" width="10.85546875" bestFit="1" customWidth="1"/>
  </cols>
  <sheetData>
    <row r="1" spans="1:15" ht="18.75">
      <c r="A1" s="92" t="s">
        <v>78</v>
      </c>
      <c r="B1" s="92"/>
      <c r="C1" s="92"/>
      <c r="D1" s="92"/>
      <c r="E1" s="92"/>
      <c r="F1" s="92"/>
      <c r="G1" s="92"/>
      <c r="I1" s="63"/>
    </row>
    <row r="2" spans="1:15" ht="24" customHeight="1"/>
    <row r="3" spans="1:15" s="1" customFormat="1" ht="12">
      <c r="A3" s="49" t="s">
        <v>0</v>
      </c>
      <c r="B3" s="50"/>
      <c r="C3" s="51" t="s">
        <v>1</v>
      </c>
      <c r="D3" s="49" t="s">
        <v>2</v>
      </c>
      <c r="E3" s="49" t="s">
        <v>4</v>
      </c>
      <c r="F3" s="52"/>
      <c r="G3" s="52"/>
      <c r="H3" s="52"/>
      <c r="I3" s="52"/>
      <c r="J3" s="50"/>
    </row>
    <row r="4" spans="1:15" s="1" customFormat="1" ht="12">
      <c r="A4" s="53" t="s">
        <v>84</v>
      </c>
      <c r="B4" s="54"/>
      <c r="C4" s="55" t="s">
        <v>81</v>
      </c>
      <c r="D4" s="53" t="s">
        <v>3</v>
      </c>
      <c r="E4" s="53" t="s">
        <v>82</v>
      </c>
      <c r="F4" s="56"/>
      <c r="G4" s="56"/>
      <c r="H4" s="56"/>
      <c r="I4" s="56"/>
      <c r="J4" s="54"/>
    </row>
    <row r="5" spans="1:15" s="1" customFormat="1" ht="12">
      <c r="A5" s="57"/>
      <c r="B5" s="57"/>
      <c r="C5" s="57"/>
      <c r="D5" s="57"/>
      <c r="E5" s="57"/>
      <c r="F5" s="57"/>
      <c r="G5" s="57"/>
      <c r="H5" s="57"/>
      <c r="I5" s="57"/>
      <c r="J5" s="57"/>
    </row>
    <row r="6" spans="1:15" s="1" customFormat="1" ht="12">
      <c r="A6" s="49" t="s">
        <v>5</v>
      </c>
      <c r="B6" s="50"/>
      <c r="C6" s="51" t="s">
        <v>7</v>
      </c>
      <c r="D6" s="49" t="s">
        <v>8</v>
      </c>
      <c r="E6" s="50"/>
      <c r="F6" s="49" t="s">
        <v>9</v>
      </c>
      <c r="G6" s="50"/>
      <c r="H6" s="58" t="s">
        <v>11</v>
      </c>
      <c r="I6" s="59" t="s">
        <v>12</v>
      </c>
      <c r="J6" s="59" t="s">
        <v>13</v>
      </c>
    </row>
    <row r="7" spans="1:15" s="1" customFormat="1" ht="12">
      <c r="A7" s="53" t="s">
        <v>6</v>
      </c>
      <c r="B7" s="54"/>
      <c r="C7" s="60" t="s">
        <v>130</v>
      </c>
      <c r="D7" s="53" t="s">
        <v>83</v>
      </c>
      <c r="E7" s="54"/>
      <c r="F7" s="53" t="s">
        <v>10</v>
      </c>
      <c r="G7" s="54"/>
      <c r="H7" s="61">
        <v>0.23319999999999999</v>
      </c>
      <c r="I7" s="62">
        <v>0</v>
      </c>
      <c r="J7" s="62">
        <v>0</v>
      </c>
    </row>
    <row r="8" spans="1:15">
      <c r="A8" s="3"/>
      <c r="B8" s="3"/>
      <c r="C8" s="3"/>
      <c r="D8" s="3"/>
      <c r="E8" s="3"/>
      <c r="F8" s="3"/>
      <c r="G8" s="3"/>
      <c r="H8" s="3"/>
      <c r="I8" s="3"/>
      <c r="J8" s="3"/>
    </row>
    <row r="9" spans="1:15" s="2" customFormat="1" ht="11.25" customHeight="1">
      <c r="A9" s="111" t="s">
        <v>14</v>
      </c>
      <c r="B9" s="111" t="s">
        <v>15</v>
      </c>
      <c r="C9" s="111" t="s">
        <v>16</v>
      </c>
      <c r="D9" s="111" t="s">
        <v>17</v>
      </c>
      <c r="E9" s="111" t="s">
        <v>22</v>
      </c>
      <c r="F9" s="111" t="s">
        <v>76</v>
      </c>
      <c r="G9" s="111" t="s">
        <v>21</v>
      </c>
      <c r="H9" s="111" t="s">
        <v>20</v>
      </c>
      <c r="I9" s="116" t="s">
        <v>19</v>
      </c>
      <c r="J9" s="111" t="s">
        <v>18</v>
      </c>
    </row>
    <row r="10" spans="1:15" s="2" customFormat="1" ht="11.25">
      <c r="A10" s="111"/>
      <c r="B10" s="111"/>
      <c r="C10" s="111"/>
      <c r="D10" s="111"/>
      <c r="E10" s="111"/>
      <c r="F10" s="111"/>
      <c r="G10" s="111"/>
      <c r="H10" s="111"/>
      <c r="I10" s="116"/>
      <c r="J10" s="111"/>
      <c r="M10" s="118">
        <v>2068200.3599999999</v>
      </c>
    </row>
    <row r="11" spans="1:15" s="2" customFormat="1" ht="11.25">
      <c r="A11" s="111"/>
      <c r="B11" s="111"/>
      <c r="C11" s="111"/>
      <c r="D11" s="111"/>
      <c r="E11" s="111"/>
      <c r="F11" s="111"/>
      <c r="G11" s="111"/>
      <c r="H11" s="111"/>
      <c r="I11" s="116"/>
      <c r="J11" s="111"/>
    </row>
    <row r="12" spans="1:15" s="20" customFormat="1" ht="36.75" customHeight="1">
      <c r="A12" s="31" t="s">
        <v>52</v>
      </c>
      <c r="B12" s="32" t="s">
        <v>25</v>
      </c>
      <c r="C12" s="32">
        <v>95995</v>
      </c>
      <c r="D12" s="79" t="s">
        <v>101</v>
      </c>
      <c r="E12" s="32" t="s">
        <v>95</v>
      </c>
      <c r="F12" s="41">
        <v>507.28</v>
      </c>
      <c r="G12" s="34">
        <v>1447.08</v>
      </c>
      <c r="H12" s="42" t="s">
        <v>11</v>
      </c>
      <c r="I12" s="33">
        <f t="shared" ref="I12:I40" si="0">ROUND(G12*(1+$H$7),2)</f>
        <v>1784.54</v>
      </c>
      <c r="J12" s="119">
        <f t="shared" ref="J12:J40" si="1">ROUND(F12*I12,2)</f>
        <v>905261.45</v>
      </c>
    </row>
    <row r="13" spans="1:15" s="20" customFormat="1" ht="42" customHeight="1">
      <c r="A13" s="31" t="s">
        <v>56</v>
      </c>
      <c r="B13" s="32" t="s">
        <v>25</v>
      </c>
      <c r="C13" s="32">
        <v>94991</v>
      </c>
      <c r="D13" s="76" t="s">
        <v>104</v>
      </c>
      <c r="E13" s="32" t="s">
        <v>95</v>
      </c>
      <c r="F13" s="41">
        <v>455.79</v>
      </c>
      <c r="G13" s="34">
        <v>652.16999999999996</v>
      </c>
      <c r="H13" s="42" t="s">
        <v>11</v>
      </c>
      <c r="I13" s="33">
        <f t="shared" si="0"/>
        <v>804.26</v>
      </c>
      <c r="J13" s="119">
        <f t="shared" si="1"/>
        <v>366573.67</v>
      </c>
      <c r="O13" s="85"/>
    </row>
    <row r="14" spans="1:15" s="20" customFormat="1" ht="54" customHeight="1">
      <c r="A14" s="31" t="s">
        <v>47</v>
      </c>
      <c r="B14" s="32" t="s">
        <v>25</v>
      </c>
      <c r="C14" s="32">
        <v>94273</v>
      </c>
      <c r="D14" s="76" t="s">
        <v>123</v>
      </c>
      <c r="E14" s="32" t="s">
        <v>29</v>
      </c>
      <c r="F14" s="41">
        <v>2463.88</v>
      </c>
      <c r="G14" s="34">
        <v>48.37</v>
      </c>
      <c r="H14" s="42" t="s">
        <v>11</v>
      </c>
      <c r="I14" s="33">
        <f t="shared" si="0"/>
        <v>59.65</v>
      </c>
      <c r="J14" s="119">
        <f t="shared" si="1"/>
        <v>146970.44</v>
      </c>
      <c r="M14" s="72"/>
    </row>
    <row r="15" spans="1:15" s="20" customFormat="1" ht="47.25" customHeight="1">
      <c r="A15" s="31" t="s">
        <v>55</v>
      </c>
      <c r="B15" s="32" t="s">
        <v>25</v>
      </c>
      <c r="C15" s="32">
        <v>96624</v>
      </c>
      <c r="D15" s="76" t="s">
        <v>128</v>
      </c>
      <c r="E15" s="32" t="s">
        <v>95</v>
      </c>
      <c r="F15" s="41">
        <v>651.13</v>
      </c>
      <c r="G15" s="82">
        <v>166.06</v>
      </c>
      <c r="H15" s="42" t="s">
        <v>11</v>
      </c>
      <c r="I15" s="33">
        <f t="shared" si="0"/>
        <v>204.79</v>
      </c>
      <c r="J15" s="119">
        <f t="shared" si="1"/>
        <v>133344.91</v>
      </c>
      <c r="M15" s="21"/>
    </row>
    <row r="16" spans="1:15" s="20" customFormat="1" ht="36.75" customHeight="1">
      <c r="A16" s="31" t="s">
        <v>57</v>
      </c>
      <c r="B16" s="32" t="s">
        <v>91</v>
      </c>
      <c r="C16" s="32">
        <v>408067</v>
      </c>
      <c r="D16" s="76" t="s">
        <v>105</v>
      </c>
      <c r="E16" s="32" t="s">
        <v>33</v>
      </c>
      <c r="F16" s="41">
        <v>10064.57</v>
      </c>
      <c r="G16" s="34">
        <v>10.199999999999999</v>
      </c>
      <c r="H16" s="42" t="s">
        <v>11</v>
      </c>
      <c r="I16" s="33">
        <f t="shared" si="0"/>
        <v>12.58</v>
      </c>
      <c r="J16" s="119">
        <f t="shared" si="1"/>
        <v>126612.29</v>
      </c>
      <c r="M16" s="21"/>
    </row>
    <row r="17" spans="1:13" s="20" customFormat="1" ht="24" customHeight="1">
      <c r="A17" s="31" t="s">
        <v>49</v>
      </c>
      <c r="B17" s="32" t="s">
        <v>25</v>
      </c>
      <c r="C17" s="32">
        <v>94281</v>
      </c>
      <c r="D17" s="76" t="s">
        <v>125</v>
      </c>
      <c r="E17" s="32" t="s">
        <v>29</v>
      </c>
      <c r="F17" s="41">
        <v>1678.15</v>
      </c>
      <c r="G17" s="34">
        <v>42.4</v>
      </c>
      <c r="H17" s="42" t="s">
        <v>11</v>
      </c>
      <c r="I17" s="33">
        <f t="shared" si="0"/>
        <v>52.29</v>
      </c>
      <c r="J17" s="119">
        <f t="shared" si="1"/>
        <v>87750.46</v>
      </c>
      <c r="M17" s="21"/>
    </row>
    <row r="18" spans="1:13" s="20" customFormat="1" ht="24.75" customHeight="1">
      <c r="A18" s="31" t="s">
        <v>72</v>
      </c>
      <c r="B18" s="32" t="s">
        <v>91</v>
      </c>
      <c r="C18" s="32">
        <v>5213403</v>
      </c>
      <c r="D18" s="76" t="s">
        <v>121</v>
      </c>
      <c r="E18" s="32" t="s">
        <v>100</v>
      </c>
      <c r="F18" s="41">
        <v>2124.39</v>
      </c>
      <c r="G18" s="34">
        <v>17.940000000000001</v>
      </c>
      <c r="H18" s="42" t="s">
        <v>11</v>
      </c>
      <c r="I18" s="33">
        <f t="shared" si="0"/>
        <v>22.12</v>
      </c>
      <c r="J18" s="35">
        <f t="shared" si="1"/>
        <v>46991.51</v>
      </c>
      <c r="M18" s="21"/>
    </row>
    <row r="19" spans="1:13" s="20" customFormat="1" ht="24.75" customHeight="1">
      <c r="A19" s="31" t="s">
        <v>54</v>
      </c>
      <c r="B19" s="32" t="s">
        <v>25</v>
      </c>
      <c r="C19" s="32">
        <v>95877</v>
      </c>
      <c r="D19" s="76" t="s">
        <v>71</v>
      </c>
      <c r="E19" s="32" t="s">
        <v>62</v>
      </c>
      <c r="F19" s="41">
        <v>17800.8</v>
      </c>
      <c r="G19" s="34">
        <v>1.94</v>
      </c>
      <c r="H19" s="42" t="s">
        <v>11</v>
      </c>
      <c r="I19" s="33">
        <f t="shared" si="0"/>
        <v>2.39</v>
      </c>
      <c r="J19" s="35">
        <f t="shared" si="1"/>
        <v>42543.91</v>
      </c>
      <c r="M19" s="21"/>
    </row>
    <row r="20" spans="1:13" s="20" customFormat="1" ht="18" customHeight="1">
      <c r="A20" s="31" t="s">
        <v>50</v>
      </c>
      <c r="B20" s="32" t="s">
        <v>91</v>
      </c>
      <c r="C20" s="88" t="s">
        <v>98</v>
      </c>
      <c r="D20" s="78" t="s">
        <v>97</v>
      </c>
      <c r="E20" s="43" t="s">
        <v>95</v>
      </c>
      <c r="F20" s="44">
        <v>507.28</v>
      </c>
      <c r="G20" s="84">
        <v>56.66</v>
      </c>
      <c r="H20" s="42" t="s">
        <v>11</v>
      </c>
      <c r="I20" s="33">
        <f t="shared" si="0"/>
        <v>69.87</v>
      </c>
      <c r="J20" s="35">
        <f t="shared" si="1"/>
        <v>35443.65</v>
      </c>
      <c r="M20" s="21"/>
    </row>
    <row r="21" spans="1:13" s="20" customFormat="1" ht="16.5" customHeight="1">
      <c r="A21" s="31" t="s">
        <v>64</v>
      </c>
      <c r="B21" s="32" t="s">
        <v>91</v>
      </c>
      <c r="C21" s="32">
        <v>5213408</v>
      </c>
      <c r="D21" s="89" t="s">
        <v>112</v>
      </c>
      <c r="E21" s="32" t="s">
        <v>100</v>
      </c>
      <c r="F21" s="41">
        <v>574.33000000000004</v>
      </c>
      <c r="G21" s="82">
        <v>47.56</v>
      </c>
      <c r="H21" s="42" t="s">
        <v>11</v>
      </c>
      <c r="I21" s="33">
        <f t="shared" si="0"/>
        <v>58.65</v>
      </c>
      <c r="J21" s="35">
        <f t="shared" si="1"/>
        <v>33684.449999999997</v>
      </c>
    </row>
    <row r="22" spans="1:13" s="20" customFormat="1" ht="40.5" customHeight="1">
      <c r="A22" s="64" t="s">
        <v>51</v>
      </c>
      <c r="B22" s="65" t="s">
        <v>79</v>
      </c>
      <c r="C22" s="71">
        <v>1</v>
      </c>
      <c r="D22" s="77" t="s">
        <v>99</v>
      </c>
      <c r="E22" s="65" t="s">
        <v>100</v>
      </c>
      <c r="F22" s="66">
        <v>10145.629999999999</v>
      </c>
      <c r="G22" s="67">
        <v>2.44</v>
      </c>
      <c r="H22" s="68" t="s">
        <v>11</v>
      </c>
      <c r="I22" s="69">
        <f t="shared" si="0"/>
        <v>3.01</v>
      </c>
      <c r="J22" s="70">
        <f t="shared" si="1"/>
        <v>30538.35</v>
      </c>
    </row>
    <row r="23" spans="1:13" s="20" customFormat="1" ht="35.25" customHeight="1">
      <c r="A23" s="31" t="s">
        <v>109</v>
      </c>
      <c r="B23" s="32" t="s">
        <v>91</v>
      </c>
      <c r="C23" s="32">
        <v>5213441</v>
      </c>
      <c r="D23" s="76" t="s">
        <v>116</v>
      </c>
      <c r="E23" s="32" t="s">
        <v>58</v>
      </c>
      <c r="F23" s="41">
        <v>43</v>
      </c>
      <c r="G23" s="34">
        <v>444.84</v>
      </c>
      <c r="H23" s="42" t="s">
        <v>11</v>
      </c>
      <c r="I23" s="33">
        <f t="shared" si="0"/>
        <v>548.58000000000004</v>
      </c>
      <c r="J23" s="35">
        <f t="shared" si="1"/>
        <v>23588.94</v>
      </c>
    </row>
    <row r="24" spans="1:13" s="22" customFormat="1" ht="25.5" customHeight="1">
      <c r="A24" s="31" t="s">
        <v>110</v>
      </c>
      <c r="B24" s="32" t="s">
        <v>91</v>
      </c>
      <c r="C24" s="32">
        <v>5213864</v>
      </c>
      <c r="D24" s="76" t="s">
        <v>117</v>
      </c>
      <c r="E24" s="32" t="s">
        <v>58</v>
      </c>
      <c r="F24" s="41">
        <v>21</v>
      </c>
      <c r="G24" s="34">
        <v>506.25</v>
      </c>
      <c r="H24" s="42" t="s">
        <v>11</v>
      </c>
      <c r="I24" s="33">
        <f t="shared" si="0"/>
        <v>624.30999999999995</v>
      </c>
      <c r="J24" s="35">
        <f t="shared" si="1"/>
        <v>13110.51</v>
      </c>
      <c r="K24" s="20"/>
      <c r="L24" s="86"/>
    </row>
    <row r="25" spans="1:13" s="22" customFormat="1" ht="39.75" customHeight="1">
      <c r="A25" s="31" t="s">
        <v>61</v>
      </c>
      <c r="B25" s="32" t="s">
        <v>75</v>
      </c>
      <c r="C25" s="32">
        <v>10775</v>
      </c>
      <c r="D25" s="76" t="s">
        <v>92</v>
      </c>
      <c r="E25" s="32" t="s">
        <v>93</v>
      </c>
      <c r="F25" s="33">
        <v>12</v>
      </c>
      <c r="G25" s="34">
        <v>832.5</v>
      </c>
      <c r="H25" s="32" t="s">
        <v>11</v>
      </c>
      <c r="I25" s="33">
        <f t="shared" si="0"/>
        <v>1026.6400000000001</v>
      </c>
      <c r="J25" s="35">
        <f t="shared" si="1"/>
        <v>12319.68</v>
      </c>
      <c r="K25" s="20"/>
    </row>
    <row r="26" spans="1:13" s="22" customFormat="1" ht="39.75" customHeight="1">
      <c r="A26" s="31" t="s">
        <v>69</v>
      </c>
      <c r="B26" s="32" t="s">
        <v>25</v>
      </c>
      <c r="C26" s="32">
        <v>100976</v>
      </c>
      <c r="D26" s="76" t="s">
        <v>106</v>
      </c>
      <c r="E26" s="32" t="s">
        <v>95</v>
      </c>
      <c r="F26" s="41">
        <v>708.95</v>
      </c>
      <c r="G26" s="34">
        <v>8.7200000000000006</v>
      </c>
      <c r="H26" s="42" t="s">
        <v>11</v>
      </c>
      <c r="I26" s="33">
        <f t="shared" si="0"/>
        <v>10.75</v>
      </c>
      <c r="J26" s="35">
        <f t="shared" si="1"/>
        <v>7621.21</v>
      </c>
      <c r="K26" s="20"/>
    </row>
    <row r="27" spans="1:13" s="23" customFormat="1" ht="18" customHeight="1">
      <c r="A27" s="31" t="s">
        <v>42</v>
      </c>
      <c r="B27" s="32" t="s">
        <v>91</v>
      </c>
      <c r="C27" s="32">
        <v>5214006</v>
      </c>
      <c r="D27" s="76" t="s">
        <v>113</v>
      </c>
      <c r="E27" s="32" t="s">
        <v>100</v>
      </c>
      <c r="F27" s="41">
        <v>59.92</v>
      </c>
      <c r="G27" s="34">
        <v>100.68</v>
      </c>
      <c r="H27" s="42" t="s">
        <v>11</v>
      </c>
      <c r="I27" s="33">
        <f t="shared" si="0"/>
        <v>124.16</v>
      </c>
      <c r="J27" s="35">
        <f t="shared" si="1"/>
        <v>7439.67</v>
      </c>
      <c r="K27" s="20"/>
    </row>
    <row r="28" spans="1:13" s="23" customFormat="1" ht="44.25" customHeight="1">
      <c r="A28" s="31" t="s">
        <v>53</v>
      </c>
      <c r="B28" s="32" t="s">
        <v>25</v>
      </c>
      <c r="C28" s="32">
        <v>100988</v>
      </c>
      <c r="D28" s="76" t="s">
        <v>102</v>
      </c>
      <c r="E28" s="32" t="s">
        <v>95</v>
      </c>
      <c r="F28" s="41">
        <v>507.28</v>
      </c>
      <c r="G28" s="34">
        <v>11.55</v>
      </c>
      <c r="H28" s="42" t="s">
        <v>11</v>
      </c>
      <c r="I28" s="33">
        <f t="shared" si="0"/>
        <v>14.24</v>
      </c>
      <c r="J28" s="35">
        <f t="shared" si="1"/>
        <v>7223.67</v>
      </c>
      <c r="K28" s="20"/>
      <c r="L28" s="87"/>
    </row>
    <row r="29" spans="1:13" s="22" customFormat="1" ht="22.5" customHeight="1">
      <c r="A29" s="31" t="s">
        <v>60</v>
      </c>
      <c r="B29" s="32" t="s">
        <v>25</v>
      </c>
      <c r="C29" s="32">
        <v>94293</v>
      </c>
      <c r="D29" s="76" t="s">
        <v>127</v>
      </c>
      <c r="E29" s="32" t="s">
        <v>29</v>
      </c>
      <c r="F29" s="41">
        <v>35.17</v>
      </c>
      <c r="G29" s="34">
        <v>164.25</v>
      </c>
      <c r="H29" s="42" t="s">
        <v>11</v>
      </c>
      <c r="I29" s="33">
        <f t="shared" si="0"/>
        <v>202.55</v>
      </c>
      <c r="J29" s="35">
        <f t="shared" si="1"/>
        <v>7123.68</v>
      </c>
      <c r="K29" s="20"/>
    </row>
    <row r="30" spans="1:13" s="22" customFormat="1" ht="22.5" customHeight="1">
      <c r="A30" s="31" t="s">
        <v>66</v>
      </c>
      <c r="B30" s="32" t="s">
        <v>25</v>
      </c>
      <c r="C30" s="32">
        <v>96399</v>
      </c>
      <c r="D30" s="76" t="s">
        <v>80</v>
      </c>
      <c r="E30" s="32" t="s">
        <v>95</v>
      </c>
      <c r="F30" s="41">
        <v>57.82</v>
      </c>
      <c r="G30" s="34">
        <v>99.01</v>
      </c>
      <c r="H30" s="42" t="s">
        <v>11</v>
      </c>
      <c r="I30" s="33">
        <f t="shared" si="0"/>
        <v>122.1</v>
      </c>
      <c r="J30" s="35">
        <f t="shared" si="1"/>
        <v>7059.82</v>
      </c>
      <c r="K30" s="20"/>
    </row>
    <row r="31" spans="1:13" s="22" customFormat="1" ht="22.5" customHeight="1">
      <c r="A31" s="31" t="s">
        <v>108</v>
      </c>
      <c r="B31" s="32" t="s">
        <v>91</v>
      </c>
      <c r="C31" s="32">
        <v>5213863</v>
      </c>
      <c r="D31" s="76" t="s">
        <v>115</v>
      </c>
      <c r="E31" s="32" t="s">
        <v>58</v>
      </c>
      <c r="F31" s="41">
        <v>11</v>
      </c>
      <c r="G31" s="34">
        <v>475.3</v>
      </c>
      <c r="H31" s="42" t="s">
        <v>11</v>
      </c>
      <c r="I31" s="33">
        <f t="shared" si="0"/>
        <v>586.14</v>
      </c>
      <c r="J31" s="35">
        <f t="shared" si="1"/>
        <v>6447.54</v>
      </c>
      <c r="K31" s="20"/>
    </row>
    <row r="32" spans="1:13" s="22" customFormat="1" ht="35.25" customHeight="1">
      <c r="A32" s="64" t="s">
        <v>45</v>
      </c>
      <c r="B32" s="65" t="s">
        <v>79</v>
      </c>
      <c r="C32" s="65">
        <v>2</v>
      </c>
      <c r="D32" s="77" t="s">
        <v>129</v>
      </c>
      <c r="E32" s="65" t="s">
        <v>29</v>
      </c>
      <c r="F32" s="67">
        <v>3000.38</v>
      </c>
      <c r="G32" s="84">
        <v>1.73</v>
      </c>
      <c r="H32" s="68" t="s">
        <v>11</v>
      </c>
      <c r="I32" s="69">
        <f t="shared" si="0"/>
        <v>2.13</v>
      </c>
      <c r="J32" s="70">
        <f t="shared" si="1"/>
        <v>6390.81</v>
      </c>
      <c r="K32" s="20"/>
    </row>
    <row r="33" spans="1:13" s="22" customFormat="1" ht="28.5" customHeight="1">
      <c r="A33" s="31" t="s">
        <v>59</v>
      </c>
      <c r="B33" s="32" t="s">
        <v>25</v>
      </c>
      <c r="C33" s="47">
        <v>94282</v>
      </c>
      <c r="D33" s="76" t="s">
        <v>126</v>
      </c>
      <c r="E33" s="47" t="s">
        <v>29</v>
      </c>
      <c r="F33" s="48">
        <v>36.67</v>
      </c>
      <c r="G33" s="34">
        <v>51.92</v>
      </c>
      <c r="H33" s="42" t="s">
        <v>11</v>
      </c>
      <c r="I33" s="33">
        <f t="shared" si="0"/>
        <v>64.03</v>
      </c>
      <c r="J33" s="35">
        <f t="shared" si="1"/>
        <v>2347.98</v>
      </c>
      <c r="K33" s="20"/>
    </row>
    <row r="34" spans="1:13" s="22" customFormat="1" ht="27" customHeight="1">
      <c r="A34" s="31" t="s">
        <v>48</v>
      </c>
      <c r="B34" s="32" t="s">
        <v>25</v>
      </c>
      <c r="C34" s="47">
        <v>94274</v>
      </c>
      <c r="D34" s="76" t="s">
        <v>124</v>
      </c>
      <c r="E34" s="47" t="s">
        <v>29</v>
      </c>
      <c r="F34" s="48">
        <v>36.24</v>
      </c>
      <c r="G34" s="34">
        <v>51.97</v>
      </c>
      <c r="H34" s="42" t="s">
        <v>11</v>
      </c>
      <c r="I34" s="33">
        <f t="shared" si="0"/>
        <v>64.09</v>
      </c>
      <c r="J34" s="35">
        <f t="shared" si="1"/>
        <v>2322.62</v>
      </c>
      <c r="K34" s="20"/>
    </row>
    <row r="35" spans="1:13" s="22" customFormat="1" ht="24" customHeight="1">
      <c r="A35" s="31" t="s">
        <v>43</v>
      </c>
      <c r="B35" s="32" t="s">
        <v>75</v>
      </c>
      <c r="C35" s="47">
        <v>4813</v>
      </c>
      <c r="D35" s="81" t="s">
        <v>89</v>
      </c>
      <c r="E35" s="47" t="s">
        <v>26</v>
      </c>
      <c r="F35" s="83">
        <v>4.5</v>
      </c>
      <c r="G35" s="34">
        <v>400</v>
      </c>
      <c r="H35" s="32" t="s">
        <v>11</v>
      </c>
      <c r="I35" s="33">
        <f t="shared" si="0"/>
        <v>493.28</v>
      </c>
      <c r="J35" s="35">
        <f t="shared" si="1"/>
        <v>2219.7600000000002</v>
      </c>
      <c r="K35" s="20"/>
    </row>
    <row r="36" spans="1:13" s="22" customFormat="1" ht="25.5" customHeight="1">
      <c r="A36" s="31" t="s">
        <v>46</v>
      </c>
      <c r="B36" s="32" t="s">
        <v>91</v>
      </c>
      <c r="C36" s="32">
        <v>5501932</v>
      </c>
      <c r="D36" s="76" t="s">
        <v>94</v>
      </c>
      <c r="E36" s="32" t="s">
        <v>95</v>
      </c>
      <c r="F36" s="41">
        <v>155.91999999999999</v>
      </c>
      <c r="G36" s="34">
        <v>10.72</v>
      </c>
      <c r="H36" s="42" t="s">
        <v>11</v>
      </c>
      <c r="I36" s="33">
        <f t="shared" si="0"/>
        <v>13.22</v>
      </c>
      <c r="J36" s="35">
        <f t="shared" si="1"/>
        <v>2061.2600000000002</v>
      </c>
      <c r="K36" s="20"/>
      <c r="M36" s="86"/>
    </row>
    <row r="37" spans="1:13" s="22" customFormat="1" ht="34.5" customHeight="1">
      <c r="A37" s="31" t="s">
        <v>70</v>
      </c>
      <c r="B37" s="32" t="s">
        <v>91</v>
      </c>
      <c r="C37" s="32">
        <v>4815671</v>
      </c>
      <c r="D37" s="76" t="s">
        <v>96</v>
      </c>
      <c r="E37" s="32" t="s">
        <v>95</v>
      </c>
      <c r="F37" s="41">
        <v>77.17</v>
      </c>
      <c r="G37" s="34">
        <v>20.96</v>
      </c>
      <c r="H37" s="42" t="s">
        <v>11</v>
      </c>
      <c r="I37" s="33">
        <f t="shared" si="0"/>
        <v>25.85</v>
      </c>
      <c r="J37" s="35">
        <f t="shared" si="1"/>
        <v>1994.84</v>
      </c>
      <c r="K37" s="20"/>
      <c r="M37" s="86"/>
    </row>
    <row r="38" spans="1:13" s="22" customFormat="1" ht="18.75" customHeight="1">
      <c r="A38" s="31" t="s">
        <v>107</v>
      </c>
      <c r="B38" s="32" t="s">
        <v>91</v>
      </c>
      <c r="C38" s="32">
        <v>5213464</v>
      </c>
      <c r="D38" s="76" t="s">
        <v>114</v>
      </c>
      <c r="E38" s="32" t="s">
        <v>58</v>
      </c>
      <c r="F38" s="41">
        <v>6</v>
      </c>
      <c r="G38" s="34">
        <v>261.58</v>
      </c>
      <c r="H38" s="42" t="s">
        <v>11</v>
      </c>
      <c r="I38" s="33">
        <f t="shared" si="0"/>
        <v>322.58</v>
      </c>
      <c r="J38" s="35">
        <f t="shared" si="1"/>
        <v>1935.48</v>
      </c>
      <c r="K38" s="20"/>
    </row>
    <row r="39" spans="1:13" s="22" customFormat="1" ht="27" customHeight="1">
      <c r="A39" s="31" t="s">
        <v>111</v>
      </c>
      <c r="B39" s="32" t="s">
        <v>75</v>
      </c>
      <c r="C39" s="32">
        <v>13521</v>
      </c>
      <c r="D39" s="76" t="s">
        <v>118</v>
      </c>
      <c r="E39" s="32" t="s">
        <v>58</v>
      </c>
      <c r="F39" s="41">
        <v>6</v>
      </c>
      <c r="G39" s="34">
        <v>132</v>
      </c>
      <c r="H39" s="42" t="s">
        <v>11</v>
      </c>
      <c r="I39" s="33">
        <f t="shared" si="0"/>
        <v>162.78</v>
      </c>
      <c r="J39" s="35">
        <f t="shared" si="1"/>
        <v>976.68</v>
      </c>
      <c r="K39" s="20"/>
    </row>
    <row r="40" spans="1:13" s="22" customFormat="1" ht="51.75" customHeight="1">
      <c r="A40" s="31" t="s">
        <v>44</v>
      </c>
      <c r="B40" s="32" t="s">
        <v>91</v>
      </c>
      <c r="C40" s="32">
        <v>5216111</v>
      </c>
      <c r="D40" s="80" t="s">
        <v>90</v>
      </c>
      <c r="E40" s="32" t="s">
        <v>58</v>
      </c>
      <c r="F40" s="33">
        <v>2</v>
      </c>
      <c r="G40" s="34">
        <v>122.08</v>
      </c>
      <c r="H40" s="32" t="s">
        <v>11</v>
      </c>
      <c r="I40" s="33">
        <f t="shared" si="0"/>
        <v>150.55000000000001</v>
      </c>
      <c r="J40" s="35">
        <f t="shared" si="1"/>
        <v>301.10000000000002</v>
      </c>
      <c r="K40" s="20"/>
    </row>
    <row r="41" spans="1:13" s="4" customFormat="1" ht="11.25">
      <c r="A41" s="5"/>
      <c r="B41" s="5"/>
      <c r="C41" s="5"/>
      <c r="D41" s="75"/>
      <c r="E41" s="5"/>
      <c r="F41" s="6"/>
      <c r="G41" s="6"/>
      <c r="H41" s="8"/>
      <c r="I41" s="6"/>
      <c r="J41" s="19"/>
    </row>
    <row r="42" spans="1:13" s="4" customFormat="1" ht="12.75">
      <c r="A42" s="10" t="s">
        <v>34</v>
      </c>
      <c r="B42" s="11"/>
      <c r="C42" s="93" t="s">
        <v>35</v>
      </c>
      <c r="D42" s="94"/>
      <c r="E42" s="94"/>
      <c r="F42" s="94"/>
      <c r="G42" s="94"/>
      <c r="H42" s="94"/>
      <c r="I42" s="94"/>
      <c r="J42" s="95"/>
    </row>
    <row r="43" spans="1:13" s="4" customFormat="1" ht="12.75">
      <c r="A43" s="11"/>
      <c r="B43" s="11"/>
      <c r="C43" s="11"/>
      <c r="D43" s="11"/>
      <c r="E43" s="11"/>
      <c r="F43" s="11"/>
      <c r="G43" s="12"/>
      <c r="H43" s="13"/>
      <c r="I43" s="12"/>
      <c r="J43" s="12"/>
    </row>
    <row r="44" spans="1:13" s="4" customFormat="1" ht="12.75">
      <c r="A44" s="16" t="s">
        <v>36</v>
      </c>
      <c r="B44" s="14"/>
      <c r="C44" s="14"/>
      <c r="D44" s="14"/>
      <c r="E44" s="14"/>
      <c r="F44" s="14"/>
      <c r="G44" s="12"/>
      <c r="H44" s="13"/>
      <c r="I44" s="12"/>
      <c r="J44" s="12"/>
    </row>
    <row r="45" spans="1:13" s="4" customFormat="1" ht="11.25">
      <c r="A45" s="102" t="s">
        <v>131</v>
      </c>
      <c r="B45" s="96"/>
      <c r="C45" s="96"/>
      <c r="D45" s="96"/>
      <c r="E45" s="96"/>
      <c r="F45" s="96"/>
      <c r="G45" s="96"/>
      <c r="H45" s="96"/>
      <c r="I45" s="96"/>
      <c r="J45" s="97"/>
    </row>
    <row r="46" spans="1:13" s="4" customFormat="1" ht="11.25">
      <c r="A46" s="103"/>
      <c r="B46" s="98"/>
      <c r="C46" s="98"/>
      <c r="D46" s="98"/>
      <c r="E46" s="98"/>
      <c r="F46" s="98"/>
      <c r="G46" s="98"/>
      <c r="H46" s="98"/>
      <c r="I46" s="98"/>
      <c r="J46" s="99"/>
    </row>
    <row r="47" spans="1:13" s="4" customFormat="1" ht="12.75">
      <c r="A47" s="15"/>
      <c r="B47" s="15"/>
      <c r="C47" s="15"/>
      <c r="D47" s="15"/>
      <c r="E47" s="15"/>
      <c r="F47" s="15"/>
      <c r="G47" s="7"/>
      <c r="H47" s="7"/>
      <c r="I47" s="7"/>
      <c r="J47" s="7"/>
    </row>
    <row r="48" spans="1:13" s="4" customFormat="1" ht="12.75" customHeight="1">
      <c r="A48" s="100" t="s">
        <v>41</v>
      </c>
      <c r="B48" s="100"/>
      <c r="C48" s="100"/>
      <c r="D48" s="100"/>
      <c r="E48" s="100"/>
      <c r="F48" s="100"/>
      <c r="G48" s="100"/>
      <c r="H48" s="100"/>
      <c r="I48" s="100"/>
      <c r="J48" s="100"/>
    </row>
    <row r="49" spans="1:10" ht="15" customHeight="1">
      <c r="A49" s="101" t="s">
        <v>37</v>
      </c>
      <c r="B49" s="101"/>
      <c r="C49" s="101"/>
      <c r="D49" s="101"/>
      <c r="E49" s="101"/>
      <c r="F49" s="101"/>
      <c r="G49" s="101"/>
      <c r="H49" s="101"/>
      <c r="I49" s="101"/>
      <c r="J49" s="101"/>
    </row>
    <row r="50" spans="1:10" ht="15" customHeight="1">
      <c r="A50" s="18"/>
      <c r="B50" s="18"/>
      <c r="C50" s="18"/>
      <c r="D50" s="18"/>
      <c r="E50" s="18"/>
      <c r="F50" s="18"/>
      <c r="G50" s="18"/>
      <c r="H50" s="18"/>
      <c r="I50" s="18"/>
      <c r="J50" s="18"/>
    </row>
    <row r="51" spans="1:10">
      <c r="A51" s="11"/>
      <c r="B51" s="11"/>
      <c r="C51" s="11"/>
      <c r="D51" s="11"/>
      <c r="E51" s="11"/>
      <c r="F51" s="11"/>
      <c r="G51" s="11"/>
      <c r="H51" s="11"/>
      <c r="I51" s="11"/>
      <c r="J51" s="11"/>
    </row>
    <row r="52" spans="1:10">
      <c r="A52" s="9" t="s">
        <v>10</v>
      </c>
      <c r="B52" s="9"/>
      <c r="C52" s="9"/>
      <c r="E52" s="9"/>
      <c r="F52" s="9"/>
      <c r="G52" s="9"/>
      <c r="H52" s="9"/>
      <c r="I52" s="11"/>
      <c r="J52" s="11"/>
    </row>
    <row r="53" spans="1:10">
      <c r="A53" s="17" t="s">
        <v>38</v>
      </c>
      <c r="I53" s="11"/>
      <c r="J53" s="11"/>
    </row>
    <row r="54" spans="1:10">
      <c r="I54" s="11"/>
      <c r="J54" s="11"/>
    </row>
    <row r="55" spans="1:10">
      <c r="A55" s="9" t="s">
        <v>132</v>
      </c>
      <c r="B55" s="9"/>
      <c r="C55" s="9"/>
      <c r="D55" s="9"/>
      <c r="I55" s="11"/>
      <c r="J55" s="11"/>
    </row>
    <row r="56" spans="1:10">
      <c r="A56" s="17" t="s">
        <v>40</v>
      </c>
      <c r="I56" s="11"/>
      <c r="J56" s="11"/>
    </row>
  </sheetData>
  <sortState ref="A12:J41">
    <sortCondition descending="1" ref="J12:J41"/>
  </sortState>
  <mergeCells count="16">
    <mergeCell ref="H9:H11"/>
    <mergeCell ref="I9:I11"/>
    <mergeCell ref="J9:J11"/>
    <mergeCell ref="A1:G1"/>
    <mergeCell ref="A9:A11"/>
    <mergeCell ref="B9:B11"/>
    <mergeCell ref="C9:C11"/>
    <mergeCell ref="D9:D11"/>
    <mergeCell ref="E9:E11"/>
    <mergeCell ref="F9:F11"/>
    <mergeCell ref="G9:G11"/>
    <mergeCell ref="C42:J42"/>
    <mergeCell ref="A45:F46"/>
    <mergeCell ref="G45:J46"/>
    <mergeCell ref="A48:J48"/>
    <mergeCell ref="A49:J49"/>
  </mergeCells>
  <conditionalFormatting sqref="G12:G14 G23:G28 G36:G40 G16:G20">
    <cfRule type="expression" dxfId="8" priority="19" stopIfTrue="1">
      <formula>$C12=1</formula>
    </cfRule>
    <cfRule type="expression" dxfId="7" priority="20" stopIfTrue="1">
      <formula>OR($C12=0,$C12=2,$C12=3,$C12=4)</formula>
    </cfRule>
    <cfRule type="expression" dxfId="6" priority="21" stopIfTrue="1">
      <formula>AND(TIPOORCAMENTO="Licitado",$C12&lt;&gt;"L",$C12&lt;&gt;-1)</formula>
    </cfRule>
  </conditionalFormatting>
  <conditionalFormatting sqref="G24">
    <cfRule type="expression" dxfId="5" priority="10" stopIfTrue="1">
      <formula>$C24=1</formula>
    </cfRule>
    <cfRule type="expression" dxfId="4" priority="11" stopIfTrue="1">
      <formula>OR($C24=0,$C24=2,$C24=3,$C24=4)</formula>
    </cfRule>
    <cfRule type="expression" dxfId="3" priority="12" stopIfTrue="1">
      <formula>AND(TIPOORCAMENTO="Licitado",$C24&lt;&gt;"L",$C24&lt;&gt;-1)</formula>
    </cfRule>
  </conditionalFormatting>
  <conditionalFormatting sqref="G29:G35">
    <cfRule type="expression" dxfId="2" priority="4" stopIfTrue="1">
      <formula>$C29=1</formula>
    </cfRule>
    <cfRule type="expression" dxfId="1" priority="5" stopIfTrue="1">
      <formula>OR($C29=0,$C29=2,$C29=3,$C29=4)</formula>
    </cfRule>
    <cfRule type="expression" dxfId="0" priority="6" stopIfTrue="1">
      <formula>AND(TIPOORCAMENTO="Licitado",$C29&lt;&gt;"L",$C29&lt;&gt;-1)</formula>
    </cfRule>
  </conditionalFormatting>
  <dataValidations disablePrompts="1" count="1">
    <dataValidation type="decimal" operator="greaterThan" allowBlank="1" showErrorMessage="1" error="Apenas números decimais maiores que zero." sqref="G23:G40 G16:G20 G12:G14">
      <formula1>0</formula1>
      <formula2>0</formula2>
    </dataValidation>
  </dataValidations>
  <pageMargins left="0.87" right="0.67" top="1.0629921259842521" bottom="0.39370078740157483" header="0.35433070866141736" footer="0.19685039370078741"/>
  <pageSetup paperSize="9" scale="77" orientation="landscape" r:id="rId1"/>
  <headerFooter alignWithMargins="0">
    <oddHeader xml:space="preserve">&amp;L                                       &amp;G&amp;C&amp;"Arial,Negrito"&amp;10PREFEITURA MUNICIPAL DA ESTÂNCIA BALNEÁRIA DE CARAGUATATUBA
ESTADO DE SÃO PAULO
</oddHeader>
  </headerFooter>
  <rowBreaks count="1" manualBreakCount="1">
    <brk id="34" max="13" man="1"/>
  </rowBreaks>
  <colBreaks count="1" manualBreakCount="1">
    <brk id="10" max="1048575" man="1"/>
  </colBreaks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4</vt:i4>
      </vt:variant>
    </vt:vector>
  </HeadingPairs>
  <TitlesOfParts>
    <vt:vector size="7" baseType="lpstr">
      <vt:lpstr>Plan1</vt:lpstr>
      <vt:lpstr>curva abc</vt:lpstr>
      <vt:lpstr>Plan3</vt:lpstr>
      <vt:lpstr>'curva abc'!Area_de_impressao</vt:lpstr>
      <vt:lpstr>Plan1!Area_de_impressao</vt:lpstr>
      <vt:lpstr>'curva abc'!Titulos_de_impressao</vt:lpstr>
      <vt:lpstr>Plan1!Titulos_de_impressao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13965</dc:creator>
  <cp:lastModifiedBy>13965</cp:lastModifiedBy>
  <cp:lastPrinted>2025-04-10T14:41:21Z</cp:lastPrinted>
  <dcterms:created xsi:type="dcterms:W3CDTF">2020-01-20T11:51:37Z</dcterms:created>
  <dcterms:modified xsi:type="dcterms:W3CDTF">2025-04-10T14:41:24Z</dcterms:modified>
</cp:coreProperties>
</file>